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ivotTables/pivotTable1.xml" ContentType="application/vnd.openxmlformats-officedocument.spreadsheetml.pivotTable+xml"/>
  <Override PartName="/xl/drawings/drawing6.xml" ContentType="application/vnd.openxmlformats-officedocument.drawing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onrad\Documents\R Excel Pearson\Chapter 2\"/>
    </mc:Choice>
  </mc:AlternateContent>
  <bookViews>
    <workbookView xWindow="0" yWindow="0" windowWidth="20490" windowHeight="8115" tabRatio="784"/>
  </bookViews>
  <sheets>
    <sheet name="Fig 2.1" sheetId="2" r:id="rId1"/>
    <sheet name="Fig 2.2" sheetId="4" r:id="rId2"/>
    <sheet name="Fig 2.3" sheetId="5" r:id="rId3"/>
    <sheet name="Fig 2.4" sheetId="14" r:id="rId4"/>
    <sheet name="Fig 2.5" sheetId="6" r:id="rId5"/>
    <sheet name="Fig 2.6" sheetId="8" r:id="rId6"/>
    <sheet name="Fig 2.7" sheetId="9" r:id="rId7"/>
    <sheet name="Fig 2.8" sheetId="10" r:id="rId8"/>
    <sheet name="Fig 2.9" sheetId="12" r:id="rId9"/>
    <sheet name="Fig 2.10" sheetId="11" r:id="rId10"/>
    <sheet name="Fig 2.11" sheetId="15" r:id="rId11"/>
    <sheet name="Fig 2.12" sheetId="16" r:id="rId12"/>
    <sheet name="Fig 2.13" sheetId="17" r:id="rId13"/>
    <sheet name="Fig 2.14" sheetId="18" r:id="rId14"/>
    <sheet name="Fig 2.15" sheetId="19" r:id="rId15"/>
    <sheet name="Fig 2.16" sheetId="20" r:id="rId16"/>
    <sheet name="Fig 2.17" sheetId="21" r:id="rId17"/>
    <sheet name="Fig 2.18" sheetId="22" r:id="rId18"/>
    <sheet name="Fig 2.19" sheetId="33" r:id="rId19"/>
    <sheet name="Fig 2.20" sheetId="32" r:id="rId20"/>
    <sheet name="Fig 2.21" sheetId="23" r:id="rId21"/>
    <sheet name="Fig 2.22" sheetId="25" r:id="rId22"/>
    <sheet name="Fig 2.23" sheetId="24" r:id="rId23"/>
    <sheet name="Fig 2.24" sheetId="26" r:id="rId24"/>
    <sheet name="Fig 2.25" sheetId="29" r:id="rId25"/>
    <sheet name="Fig 2.26" sheetId="28" r:id="rId26"/>
    <sheet name="Fig 2.27" sheetId="31" r:id="rId27"/>
    <sheet name="Fig 2.28" sheetId="37" r:id="rId28"/>
    <sheet name="Fig 2.29" sheetId="34" r:id="rId29"/>
    <sheet name="Fig 2.30" sheetId="35" r:id="rId30"/>
    <sheet name="Fig 2.31" sheetId="38" r:id="rId31"/>
    <sheet name="Fig 2.32" sheetId="43" r:id="rId32"/>
    <sheet name="Fig 2.33" sheetId="39" r:id="rId33"/>
    <sheet name="Fig 2.34" sheetId="44" r:id="rId34"/>
    <sheet name="Fig 2.35" sheetId="41" r:id="rId35"/>
  </sheets>
  <definedNames>
    <definedName name="_xlnm._FilterDatabase" localSheetId="18" hidden="1">'Fig 2.19'!$B$1:$B$13</definedName>
    <definedName name="_xlnm._FilterDatabase" localSheetId="19" hidden="1">'Fig 2.20'!$B$1:$B$1171</definedName>
    <definedName name="_xlnm._FilterDatabase" localSheetId="25" hidden="1">'Fig 2.26'!$C$1:$C$1162</definedName>
    <definedName name="_xlnm._FilterDatabase" localSheetId="33" hidden="1">'Fig 2.34'!$B$2:$B$1195</definedName>
    <definedName name="_xlnm._FilterDatabase" localSheetId="3" hidden="1">'Fig 2.4'!$A$1:$Q$1210</definedName>
    <definedName name="_xlchart.v2.0" hidden="1">'Fig 2.4'!$M$2:$M$1171</definedName>
    <definedName name="_xlnm.Extract" localSheetId="18">'Fig 2.19'!#REF!</definedName>
    <definedName name="_xlnm.Extract" localSheetId="19">'Fig 2.20'!$I$1</definedName>
    <definedName name="_xlnm.Extract" localSheetId="25">'Fig 2.26'!$S$1</definedName>
    <definedName name="_xlnm.Extract" localSheetId="33">'Fig 2.34'!$D$7</definedName>
  </definedNames>
  <calcPr calcId="171027"/>
  <pivotCaches>
    <pivotCache cacheId="57" r:id="rId36"/>
    <pivotCache cacheId="58" r:id="rId3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41" l="1"/>
  <c r="E17" i="41"/>
  <c r="E15" i="41"/>
  <c r="H1195" i="44" l="1"/>
  <c r="G1195" i="44"/>
  <c r="H1194" i="44"/>
  <c r="G1194" i="44"/>
  <c r="H1193" i="44"/>
  <c r="G1193" i="44"/>
  <c r="H1192" i="44"/>
  <c r="G1192" i="44"/>
  <c r="H1191" i="44"/>
  <c r="G1191" i="44"/>
  <c r="H1190" i="44"/>
  <c r="G1190" i="44"/>
  <c r="H1189" i="44"/>
  <c r="G1189" i="44"/>
  <c r="H1188" i="44"/>
  <c r="G1188" i="44"/>
  <c r="H1187" i="44"/>
  <c r="G1187" i="44"/>
  <c r="H1186" i="44"/>
  <c r="G1186" i="44"/>
  <c r="H1185" i="44"/>
  <c r="G1185" i="44"/>
  <c r="H1184" i="44"/>
  <c r="G1184" i="44"/>
  <c r="H1183" i="44"/>
  <c r="G1183" i="44"/>
  <c r="H1182" i="44"/>
  <c r="G1182" i="44"/>
  <c r="H1181" i="44"/>
  <c r="G1181" i="44"/>
  <c r="H1180" i="44"/>
  <c r="G1180" i="44"/>
  <c r="H1179" i="44"/>
  <c r="G1179" i="44"/>
  <c r="H1178" i="44"/>
  <c r="G1178" i="44"/>
  <c r="H1177" i="44"/>
  <c r="G1177" i="44"/>
  <c r="H1176" i="44"/>
  <c r="G1176" i="44"/>
  <c r="H1175" i="44"/>
  <c r="G1175" i="44"/>
  <c r="H1174" i="44"/>
  <c r="G1174" i="44"/>
  <c r="H1173" i="44"/>
  <c r="G1173" i="44"/>
  <c r="H1172" i="44"/>
  <c r="G1172" i="44"/>
  <c r="H1171" i="44"/>
  <c r="G1171" i="44"/>
  <c r="H1170" i="44"/>
  <c r="G1170" i="44"/>
  <c r="H1169" i="44"/>
  <c r="G1169" i="44"/>
  <c r="H1168" i="44"/>
  <c r="G1168" i="44"/>
  <c r="H1167" i="44"/>
  <c r="G1167" i="44"/>
  <c r="H1166" i="44"/>
  <c r="G1166" i="44"/>
  <c r="H1165" i="44"/>
  <c r="G1165" i="44"/>
  <c r="H1164" i="44"/>
  <c r="G1164" i="44"/>
  <c r="H1163" i="44"/>
  <c r="G1163" i="44"/>
  <c r="H1162" i="44"/>
  <c r="G1162" i="44"/>
  <c r="H1161" i="44"/>
  <c r="G1161" i="44"/>
  <c r="H1160" i="44"/>
  <c r="G1160" i="44"/>
  <c r="H1159" i="44"/>
  <c r="G1159" i="44"/>
  <c r="H1158" i="44"/>
  <c r="G1158" i="44"/>
  <c r="H1157" i="44"/>
  <c r="G1157" i="44"/>
  <c r="H1156" i="44"/>
  <c r="G1156" i="44"/>
  <c r="H1155" i="44"/>
  <c r="G1155" i="44"/>
  <c r="H1154" i="44"/>
  <c r="G1154" i="44"/>
  <c r="H1153" i="44"/>
  <c r="G1153" i="44"/>
  <c r="H1152" i="44"/>
  <c r="G1152" i="44"/>
  <c r="H1151" i="44"/>
  <c r="G1151" i="44"/>
  <c r="H1150" i="44"/>
  <c r="G1150" i="44"/>
  <c r="H1149" i="44"/>
  <c r="G1149" i="44"/>
  <c r="H1148" i="44"/>
  <c r="G1148" i="44"/>
  <c r="H1147" i="44"/>
  <c r="G1147" i="44"/>
  <c r="H1146" i="44"/>
  <c r="G1146" i="44"/>
  <c r="H1145" i="44"/>
  <c r="G1145" i="44"/>
  <c r="H1144" i="44"/>
  <c r="G1144" i="44"/>
  <c r="H1143" i="44"/>
  <c r="G1143" i="44"/>
  <c r="H1142" i="44"/>
  <c r="G1142" i="44"/>
  <c r="H1141" i="44"/>
  <c r="G1141" i="44"/>
  <c r="H1140" i="44"/>
  <c r="G1140" i="44"/>
  <c r="H1139" i="44"/>
  <c r="G1139" i="44"/>
  <c r="H1138" i="44"/>
  <c r="G1138" i="44"/>
  <c r="H1137" i="44"/>
  <c r="G1137" i="44"/>
  <c r="H1136" i="44"/>
  <c r="G1136" i="44"/>
  <c r="H1135" i="44"/>
  <c r="G1135" i="44"/>
  <c r="H1134" i="44"/>
  <c r="G1134" i="44"/>
  <c r="H1133" i="44"/>
  <c r="G1133" i="44"/>
  <c r="H1132" i="44"/>
  <c r="G1132" i="44"/>
  <c r="H1131" i="44"/>
  <c r="G1131" i="44"/>
  <c r="H1130" i="44"/>
  <c r="G1130" i="44"/>
  <c r="H1129" i="44"/>
  <c r="G1129" i="44"/>
  <c r="H1128" i="44"/>
  <c r="G1128" i="44"/>
  <c r="H1127" i="44"/>
  <c r="G1127" i="44"/>
  <c r="H1126" i="44"/>
  <c r="G1126" i="44"/>
  <c r="H1125" i="44"/>
  <c r="G1125" i="44"/>
  <c r="H1124" i="44"/>
  <c r="G1124" i="44"/>
  <c r="H1123" i="44"/>
  <c r="G1123" i="44"/>
  <c r="H1122" i="44"/>
  <c r="G1122" i="44"/>
  <c r="H1121" i="44"/>
  <c r="G1121" i="44"/>
  <c r="H1120" i="44"/>
  <c r="G1120" i="44"/>
  <c r="H1119" i="44"/>
  <c r="G1119" i="44"/>
  <c r="H1118" i="44"/>
  <c r="G1118" i="44"/>
  <c r="H1117" i="44"/>
  <c r="G1117" i="44"/>
  <c r="H1116" i="44"/>
  <c r="G1116" i="44"/>
  <c r="H1115" i="44"/>
  <c r="G1115" i="44"/>
  <c r="H1114" i="44"/>
  <c r="G1114" i="44"/>
  <c r="H1113" i="44"/>
  <c r="G1113" i="44"/>
  <c r="H1112" i="44"/>
  <c r="G1112" i="44"/>
  <c r="H1111" i="44"/>
  <c r="G1111" i="44"/>
  <c r="H1110" i="44"/>
  <c r="G1110" i="44"/>
  <c r="H1109" i="44"/>
  <c r="G1109" i="44"/>
  <c r="H1108" i="44"/>
  <c r="G1108" i="44"/>
  <c r="H1107" i="44"/>
  <c r="G1107" i="44"/>
  <c r="H1106" i="44"/>
  <c r="G1106" i="44"/>
  <c r="H1105" i="44"/>
  <c r="G1105" i="44"/>
  <c r="H1104" i="44"/>
  <c r="G1104" i="44"/>
  <c r="H1103" i="44"/>
  <c r="G1103" i="44"/>
  <c r="H1102" i="44"/>
  <c r="G1102" i="44"/>
  <c r="H1101" i="44"/>
  <c r="G1101" i="44"/>
  <c r="H1100" i="44"/>
  <c r="G1100" i="44"/>
  <c r="H1099" i="44"/>
  <c r="G1099" i="44"/>
  <c r="H1098" i="44"/>
  <c r="G1098" i="44"/>
  <c r="H1097" i="44"/>
  <c r="G1097" i="44"/>
  <c r="H1096" i="44"/>
  <c r="G1096" i="44"/>
  <c r="H1095" i="44"/>
  <c r="G1095" i="44"/>
  <c r="H1094" i="44"/>
  <c r="G1094" i="44"/>
  <c r="H1093" i="44"/>
  <c r="G1093" i="44"/>
  <c r="H1092" i="44"/>
  <c r="G1092" i="44"/>
  <c r="H1091" i="44"/>
  <c r="G1091" i="44"/>
  <c r="H1090" i="44"/>
  <c r="G1090" i="44"/>
  <c r="H1089" i="44"/>
  <c r="G1089" i="44"/>
  <c r="H1088" i="44"/>
  <c r="G1088" i="44"/>
  <c r="H1087" i="44"/>
  <c r="G1087" i="44"/>
  <c r="H1086" i="44"/>
  <c r="G1086" i="44"/>
  <c r="H1085" i="44"/>
  <c r="G1085" i="44"/>
  <c r="H1084" i="44"/>
  <c r="G1084" i="44"/>
  <c r="H1083" i="44"/>
  <c r="G1083" i="44"/>
  <c r="H1082" i="44"/>
  <c r="G1082" i="44"/>
  <c r="H1081" i="44"/>
  <c r="G1081" i="44"/>
  <c r="H1080" i="44"/>
  <c r="G1080" i="44"/>
  <c r="H1079" i="44"/>
  <c r="G1079" i="44"/>
  <c r="H1078" i="44"/>
  <c r="G1078" i="44"/>
  <c r="H1077" i="44"/>
  <c r="G1077" i="44"/>
  <c r="H1076" i="44"/>
  <c r="G1076" i="44"/>
  <c r="H1075" i="44"/>
  <c r="G1075" i="44"/>
  <c r="H1074" i="44"/>
  <c r="G1074" i="44"/>
  <c r="H1073" i="44"/>
  <c r="G1073" i="44"/>
  <c r="H1072" i="44"/>
  <c r="G1072" i="44"/>
  <c r="H1071" i="44"/>
  <c r="G1071" i="44"/>
  <c r="H1070" i="44"/>
  <c r="G1070" i="44"/>
  <c r="H1069" i="44"/>
  <c r="G1069" i="44"/>
  <c r="H1068" i="44"/>
  <c r="G1068" i="44"/>
  <c r="H1067" i="44"/>
  <c r="G1067" i="44"/>
  <c r="H1066" i="44"/>
  <c r="G1066" i="44"/>
  <c r="H1065" i="44"/>
  <c r="G1065" i="44"/>
  <c r="H1064" i="44"/>
  <c r="G1064" i="44"/>
  <c r="H1063" i="44"/>
  <c r="G1063" i="44"/>
  <c r="H1062" i="44"/>
  <c r="G1062" i="44"/>
  <c r="H1061" i="44"/>
  <c r="G1061" i="44"/>
  <c r="H1060" i="44"/>
  <c r="G1060" i="44"/>
  <c r="H1059" i="44"/>
  <c r="G1059" i="44"/>
  <c r="H1058" i="44"/>
  <c r="G1058" i="44"/>
  <c r="H1057" i="44"/>
  <c r="G1057" i="44"/>
  <c r="H1056" i="44"/>
  <c r="G1056" i="44"/>
  <c r="H1055" i="44"/>
  <c r="G1055" i="44"/>
  <c r="H1054" i="44"/>
  <c r="G1054" i="44"/>
  <c r="H1053" i="44"/>
  <c r="G1053" i="44"/>
  <c r="H1052" i="44"/>
  <c r="G1052" i="44"/>
  <c r="H1051" i="44"/>
  <c r="G1051" i="44"/>
  <c r="H1050" i="44"/>
  <c r="G1050" i="44"/>
  <c r="H1049" i="44"/>
  <c r="G1049" i="44"/>
  <c r="H1048" i="44"/>
  <c r="G1048" i="44"/>
  <c r="H1047" i="44"/>
  <c r="G1047" i="44"/>
  <c r="H1046" i="44"/>
  <c r="G1046" i="44"/>
  <c r="H1045" i="44"/>
  <c r="G1045" i="44"/>
  <c r="H1044" i="44"/>
  <c r="G1044" i="44"/>
  <c r="H1043" i="44"/>
  <c r="G1043" i="44"/>
  <c r="H1042" i="44"/>
  <c r="G1042" i="44"/>
  <c r="H1041" i="44"/>
  <c r="G1041" i="44"/>
  <c r="H1040" i="44"/>
  <c r="G1040" i="44"/>
  <c r="H1039" i="44"/>
  <c r="G1039" i="44"/>
  <c r="H1038" i="44"/>
  <c r="G1038" i="44"/>
  <c r="H1037" i="44"/>
  <c r="G1037" i="44"/>
  <c r="H1036" i="44"/>
  <c r="G1036" i="44"/>
  <c r="H1035" i="44"/>
  <c r="G1035" i="44"/>
  <c r="H1034" i="44"/>
  <c r="G1034" i="44"/>
  <c r="H1033" i="44"/>
  <c r="G1033" i="44"/>
  <c r="H1032" i="44"/>
  <c r="G1032" i="44"/>
  <c r="H1031" i="44"/>
  <c r="G1031" i="44"/>
  <c r="H1030" i="44"/>
  <c r="G1030" i="44"/>
  <c r="H1029" i="44"/>
  <c r="G1029" i="44"/>
  <c r="H1028" i="44"/>
  <c r="G1028" i="44"/>
  <c r="H1027" i="44"/>
  <c r="G1027" i="44"/>
  <c r="H1026" i="44"/>
  <c r="G1026" i="44"/>
  <c r="H1025" i="44"/>
  <c r="G1025" i="44"/>
  <c r="H1024" i="44"/>
  <c r="G1024" i="44"/>
  <c r="H1023" i="44"/>
  <c r="G1023" i="44"/>
  <c r="H1022" i="44"/>
  <c r="G1022" i="44"/>
  <c r="H1021" i="44"/>
  <c r="G1021" i="44"/>
  <c r="H1020" i="44"/>
  <c r="G1020" i="44"/>
  <c r="H1019" i="44"/>
  <c r="G1019" i="44"/>
  <c r="H1018" i="44"/>
  <c r="G1018" i="44"/>
  <c r="H1017" i="44"/>
  <c r="G1017" i="44"/>
  <c r="H1016" i="44"/>
  <c r="G1016" i="44"/>
  <c r="H1015" i="44"/>
  <c r="G1015" i="44"/>
  <c r="H1014" i="44"/>
  <c r="G1014" i="44"/>
  <c r="H1013" i="44"/>
  <c r="G1013" i="44"/>
  <c r="H1012" i="44"/>
  <c r="G1012" i="44"/>
  <c r="H1011" i="44"/>
  <c r="G1011" i="44"/>
  <c r="H1010" i="44"/>
  <c r="G1010" i="44"/>
  <c r="H1009" i="44"/>
  <c r="G1009" i="44"/>
  <c r="H1008" i="44"/>
  <c r="G1008" i="44"/>
  <c r="H1007" i="44"/>
  <c r="G1007" i="44"/>
  <c r="H1006" i="44"/>
  <c r="G1006" i="44"/>
  <c r="H1005" i="44"/>
  <c r="G1005" i="44"/>
  <c r="H1004" i="44"/>
  <c r="G1004" i="44"/>
  <c r="H1003" i="44"/>
  <c r="G1003" i="44"/>
  <c r="H1002" i="44"/>
  <c r="G1002" i="44"/>
  <c r="H1001" i="44"/>
  <c r="G1001" i="44"/>
  <c r="H1000" i="44"/>
  <c r="G1000" i="44"/>
  <c r="H999" i="44"/>
  <c r="G999" i="44"/>
  <c r="H998" i="44"/>
  <c r="G998" i="44"/>
  <c r="H997" i="44"/>
  <c r="G997" i="44"/>
  <c r="H996" i="44"/>
  <c r="G996" i="44"/>
  <c r="H995" i="44"/>
  <c r="G995" i="44"/>
  <c r="H994" i="44"/>
  <c r="G994" i="44"/>
  <c r="H993" i="44"/>
  <c r="G993" i="44"/>
  <c r="H992" i="44"/>
  <c r="G992" i="44"/>
  <c r="H991" i="44"/>
  <c r="G991" i="44"/>
  <c r="H990" i="44"/>
  <c r="G990" i="44"/>
  <c r="H989" i="44"/>
  <c r="G989" i="44"/>
  <c r="H988" i="44"/>
  <c r="G988" i="44"/>
  <c r="H987" i="44"/>
  <c r="G987" i="44"/>
  <c r="H986" i="44"/>
  <c r="G986" i="44"/>
  <c r="H985" i="44"/>
  <c r="G985" i="44"/>
  <c r="H984" i="44"/>
  <c r="G984" i="44"/>
  <c r="H983" i="44"/>
  <c r="G983" i="44"/>
  <c r="H982" i="44"/>
  <c r="G982" i="44"/>
  <c r="H981" i="44"/>
  <c r="G981" i="44"/>
  <c r="H980" i="44"/>
  <c r="G980" i="44"/>
  <c r="H979" i="44"/>
  <c r="G979" i="44"/>
  <c r="H978" i="44"/>
  <c r="G978" i="44"/>
  <c r="H977" i="44"/>
  <c r="G977" i="44"/>
  <c r="H976" i="44"/>
  <c r="G976" i="44"/>
  <c r="H975" i="44"/>
  <c r="G975" i="44"/>
  <c r="H974" i="44"/>
  <c r="G974" i="44"/>
  <c r="H973" i="44"/>
  <c r="G973" i="44"/>
  <c r="H972" i="44"/>
  <c r="G972" i="44"/>
  <c r="H971" i="44"/>
  <c r="G971" i="44"/>
  <c r="H970" i="44"/>
  <c r="G970" i="44"/>
  <c r="H969" i="44"/>
  <c r="G969" i="44"/>
  <c r="H968" i="44"/>
  <c r="G968" i="44"/>
  <c r="H967" i="44"/>
  <c r="G967" i="44"/>
  <c r="H966" i="44"/>
  <c r="G966" i="44"/>
  <c r="H965" i="44"/>
  <c r="G965" i="44"/>
  <c r="H964" i="44"/>
  <c r="G964" i="44"/>
  <c r="H963" i="44"/>
  <c r="G963" i="44"/>
  <c r="H962" i="44"/>
  <c r="G962" i="44"/>
  <c r="H961" i="44"/>
  <c r="G961" i="44"/>
  <c r="H960" i="44"/>
  <c r="G960" i="44"/>
  <c r="H959" i="44"/>
  <c r="G959" i="44"/>
  <c r="H958" i="44"/>
  <c r="G958" i="44"/>
  <c r="H957" i="44"/>
  <c r="G957" i="44"/>
  <c r="H956" i="44"/>
  <c r="G956" i="44"/>
  <c r="H955" i="44"/>
  <c r="G955" i="44"/>
  <c r="H954" i="44"/>
  <c r="G954" i="44"/>
  <c r="H953" i="44"/>
  <c r="G953" i="44"/>
  <c r="H952" i="44"/>
  <c r="G952" i="44"/>
  <c r="H951" i="44"/>
  <c r="G951" i="44"/>
  <c r="H950" i="44"/>
  <c r="G950" i="44"/>
  <c r="H949" i="44"/>
  <c r="G949" i="44"/>
  <c r="H948" i="44"/>
  <c r="G948" i="44"/>
  <c r="H947" i="44"/>
  <c r="G947" i="44"/>
  <c r="H946" i="44"/>
  <c r="G946" i="44"/>
  <c r="H945" i="44"/>
  <c r="G945" i="44"/>
  <c r="H944" i="44"/>
  <c r="G944" i="44"/>
  <c r="H943" i="44"/>
  <c r="G943" i="44"/>
  <c r="H942" i="44"/>
  <c r="G942" i="44"/>
  <c r="H941" i="44"/>
  <c r="G941" i="44"/>
  <c r="H940" i="44"/>
  <c r="G940" i="44"/>
  <c r="H939" i="44"/>
  <c r="G939" i="44"/>
  <c r="H938" i="44"/>
  <c r="G938" i="44"/>
  <c r="H937" i="44"/>
  <c r="G937" i="44"/>
  <c r="H936" i="44"/>
  <c r="G936" i="44"/>
  <c r="H935" i="44"/>
  <c r="G935" i="44"/>
  <c r="H934" i="44"/>
  <c r="G934" i="44"/>
  <c r="H933" i="44"/>
  <c r="G933" i="44"/>
  <c r="H932" i="44"/>
  <c r="G932" i="44"/>
  <c r="H931" i="44"/>
  <c r="G931" i="44"/>
  <c r="H930" i="44"/>
  <c r="G930" i="44"/>
  <c r="H929" i="44"/>
  <c r="G929" i="44"/>
  <c r="H928" i="44"/>
  <c r="G928" i="44"/>
  <c r="H927" i="44"/>
  <c r="G927" i="44"/>
  <c r="H926" i="44"/>
  <c r="G926" i="44"/>
  <c r="H925" i="44"/>
  <c r="G925" i="44"/>
  <c r="H924" i="44"/>
  <c r="G924" i="44"/>
  <c r="H923" i="44"/>
  <c r="G923" i="44"/>
  <c r="H922" i="44"/>
  <c r="G922" i="44"/>
  <c r="H921" i="44"/>
  <c r="G921" i="44"/>
  <c r="H920" i="44"/>
  <c r="G920" i="44"/>
  <c r="H919" i="44"/>
  <c r="G919" i="44"/>
  <c r="H918" i="44"/>
  <c r="G918" i="44"/>
  <c r="H917" i="44"/>
  <c r="G917" i="44"/>
  <c r="H916" i="44"/>
  <c r="G916" i="44"/>
  <c r="H915" i="44"/>
  <c r="G915" i="44"/>
  <c r="H914" i="44"/>
  <c r="G914" i="44"/>
  <c r="H913" i="44"/>
  <c r="G913" i="44"/>
  <c r="H912" i="44"/>
  <c r="G912" i="44"/>
  <c r="H911" i="44"/>
  <c r="G911" i="44"/>
  <c r="H910" i="44"/>
  <c r="G910" i="44"/>
  <c r="H909" i="44"/>
  <c r="G909" i="44"/>
  <c r="H908" i="44"/>
  <c r="G908" i="44"/>
  <c r="H907" i="44"/>
  <c r="G907" i="44"/>
  <c r="H906" i="44"/>
  <c r="G906" i="44"/>
  <c r="H905" i="44"/>
  <c r="G905" i="44"/>
  <c r="H904" i="44"/>
  <c r="G904" i="44"/>
  <c r="H903" i="44"/>
  <c r="G903" i="44"/>
  <c r="H902" i="44"/>
  <c r="G902" i="44"/>
  <c r="H901" i="44"/>
  <c r="G901" i="44"/>
  <c r="H900" i="44"/>
  <c r="G900" i="44"/>
  <c r="H899" i="44"/>
  <c r="G899" i="44"/>
  <c r="H898" i="44"/>
  <c r="G898" i="44"/>
  <c r="H897" i="44"/>
  <c r="G897" i="44"/>
  <c r="H896" i="44"/>
  <c r="G896" i="44"/>
  <c r="H895" i="44"/>
  <c r="G895" i="44"/>
  <c r="H894" i="44"/>
  <c r="G894" i="44"/>
  <c r="H893" i="44"/>
  <c r="G893" i="44"/>
  <c r="H892" i="44"/>
  <c r="G892" i="44"/>
  <c r="H891" i="44"/>
  <c r="G891" i="44"/>
  <c r="H890" i="44"/>
  <c r="G890" i="44"/>
  <c r="H889" i="44"/>
  <c r="G889" i="44"/>
  <c r="H888" i="44"/>
  <c r="G888" i="44"/>
  <c r="H887" i="44"/>
  <c r="G887" i="44"/>
  <c r="H886" i="44"/>
  <c r="G886" i="44"/>
  <c r="H885" i="44"/>
  <c r="G885" i="44"/>
  <c r="H884" i="44"/>
  <c r="G884" i="44"/>
  <c r="H883" i="44"/>
  <c r="G883" i="44"/>
  <c r="H882" i="44"/>
  <c r="G882" i="44"/>
  <c r="H881" i="44"/>
  <c r="G881" i="44"/>
  <c r="H880" i="44"/>
  <c r="G880" i="44"/>
  <c r="H879" i="44"/>
  <c r="G879" i="44"/>
  <c r="H878" i="44"/>
  <c r="G878" i="44"/>
  <c r="H877" i="44"/>
  <c r="G877" i="44"/>
  <c r="H876" i="44"/>
  <c r="G876" i="44"/>
  <c r="H875" i="44"/>
  <c r="G875" i="44"/>
  <c r="H874" i="44"/>
  <c r="G874" i="44"/>
  <c r="H873" i="44"/>
  <c r="G873" i="44"/>
  <c r="H872" i="44"/>
  <c r="G872" i="44"/>
  <c r="H871" i="44"/>
  <c r="G871" i="44"/>
  <c r="H870" i="44"/>
  <c r="G870" i="44"/>
  <c r="H869" i="44"/>
  <c r="G869" i="44"/>
  <c r="H868" i="44"/>
  <c r="G868" i="44"/>
  <c r="H867" i="44"/>
  <c r="G867" i="44"/>
  <c r="H866" i="44"/>
  <c r="G866" i="44"/>
  <c r="H865" i="44"/>
  <c r="G865" i="44"/>
  <c r="H864" i="44"/>
  <c r="G864" i="44"/>
  <c r="H863" i="44"/>
  <c r="G863" i="44"/>
  <c r="H862" i="44"/>
  <c r="G862" i="44"/>
  <c r="H861" i="44"/>
  <c r="G861" i="44"/>
  <c r="H860" i="44"/>
  <c r="G860" i="44"/>
  <c r="H859" i="44"/>
  <c r="G859" i="44"/>
  <c r="H858" i="44"/>
  <c r="G858" i="44"/>
  <c r="H857" i="44"/>
  <c r="G857" i="44"/>
  <c r="H856" i="44"/>
  <c r="G856" i="44"/>
  <c r="H855" i="44"/>
  <c r="G855" i="44"/>
  <c r="H854" i="44"/>
  <c r="G854" i="44"/>
  <c r="H853" i="44"/>
  <c r="G853" i="44"/>
  <c r="H852" i="44"/>
  <c r="G852" i="44"/>
  <c r="H851" i="44"/>
  <c r="G851" i="44"/>
  <c r="H850" i="44"/>
  <c r="G850" i="44"/>
  <c r="H849" i="44"/>
  <c r="G849" i="44"/>
  <c r="H848" i="44"/>
  <c r="G848" i="44"/>
  <c r="H847" i="44"/>
  <c r="G847" i="44"/>
  <c r="H846" i="44"/>
  <c r="G846" i="44"/>
  <c r="H845" i="44"/>
  <c r="G845" i="44"/>
  <c r="H844" i="44"/>
  <c r="G844" i="44"/>
  <c r="H843" i="44"/>
  <c r="G843" i="44"/>
  <c r="H842" i="44"/>
  <c r="G842" i="44"/>
  <c r="H841" i="44"/>
  <c r="G841" i="44"/>
  <c r="H840" i="44"/>
  <c r="G840" i="44"/>
  <c r="H839" i="44"/>
  <c r="G839" i="44"/>
  <c r="H838" i="44"/>
  <c r="G838" i="44"/>
  <c r="H837" i="44"/>
  <c r="G837" i="44"/>
  <c r="H836" i="44"/>
  <c r="G836" i="44"/>
  <c r="H835" i="44"/>
  <c r="G835" i="44"/>
  <c r="H834" i="44"/>
  <c r="G834" i="44"/>
  <c r="H833" i="44"/>
  <c r="G833" i="44"/>
  <c r="H832" i="44"/>
  <c r="G832" i="44"/>
  <c r="H831" i="44"/>
  <c r="G831" i="44"/>
  <c r="H830" i="44"/>
  <c r="G830" i="44"/>
  <c r="H829" i="44"/>
  <c r="G829" i="44"/>
  <c r="H828" i="44"/>
  <c r="G828" i="44"/>
  <c r="H827" i="44"/>
  <c r="G827" i="44"/>
  <c r="H826" i="44"/>
  <c r="G826" i="44"/>
  <c r="H825" i="44"/>
  <c r="G825" i="44"/>
  <c r="H824" i="44"/>
  <c r="G824" i="44"/>
  <c r="H823" i="44"/>
  <c r="G823" i="44"/>
  <c r="H822" i="44"/>
  <c r="G822" i="44"/>
  <c r="H821" i="44"/>
  <c r="G821" i="44"/>
  <c r="H820" i="44"/>
  <c r="G820" i="44"/>
  <c r="H819" i="44"/>
  <c r="G819" i="44"/>
  <c r="H818" i="44"/>
  <c r="G818" i="44"/>
  <c r="H817" i="44"/>
  <c r="G817" i="44"/>
  <c r="H816" i="44"/>
  <c r="G816" i="44"/>
  <c r="H815" i="44"/>
  <c r="G815" i="44"/>
  <c r="H814" i="44"/>
  <c r="G814" i="44"/>
  <c r="H813" i="44"/>
  <c r="G813" i="44"/>
  <c r="H812" i="44"/>
  <c r="G812" i="44"/>
  <c r="H811" i="44"/>
  <c r="G811" i="44"/>
  <c r="H810" i="44"/>
  <c r="G810" i="44"/>
  <c r="H809" i="44"/>
  <c r="G809" i="44"/>
  <c r="H808" i="44"/>
  <c r="G808" i="44"/>
  <c r="H807" i="44"/>
  <c r="G807" i="44"/>
  <c r="H806" i="44"/>
  <c r="G806" i="44"/>
  <c r="H805" i="44"/>
  <c r="G805" i="44"/>
  <c r="H804" i="44"/>
  <c r="G804" i="44"/>
  <c r="H803" i="44"/>
  <c r="G803" i="44"/>
  <c r="H802" i="44"/>
  <c r="G802" i="44"/>
  <c r="H801" i="44"/>
  <c r="G801" i="44"/>
  <c r="H800" i="44"/>
  <c r="G800" i="44"/>
  <c r="H799" i="44"/>
  <c r="G799" i="44"/>
  <c r="H798" i="44"/>
  <c r="G798" i="44"/>
  <c r="H797" i="44"/>
  <c r="G797" i="44"/>
  <c r="H796" i="44"/>
  <c r="G796" i="44"/>
  <c r="H795" i="44"/>
  <c r="G795" i="44"/>
  <c r="H794" i="44"/>
  <c r="G794" i="44"/>
  <c r="H793" i="44"/>
  <c r="G793" i="44"/>
  <c r="H792" i="44"/>
  <c r="G792" i="44"/>
  <c r="H791" i="44"/>
  <c r="G791" i="44"/>
  <c r="H790" i="44"/>
  <c r="G790" i="44"/>
  <c r="H789" i="44"/>
  <c r="G789" i="44"/>
  <c r="H788" i="44"/>
  <c r="G788" i="44"/>
  <c r="H787" i="44"/>
  <c r="G787" i="44"/>
  <c r="H786" i="44"/>
  <c r="G786" i="44"/>
  <c r="H785" i="44"/>
  <c r="G785" i="44"/>
  <c r="H784" i="44"/>
  <c r="G784" i="44"/>
  <c r="H783" i="44"/>
  <c r="G783" i="44"/>
  <c r="H782" i="44"/>
  <c r="G782" i="44"/>
  <c r="H781" i="44"/>
  <c r="G781" i="44"/>
  <c r="H780" i="44"/>
  <c r="G780" i="44"/>
  <c r="H779" i="44"/>
  <c r="G779" i="44"/>
  <c r="H778" i="44"/>
  <c r="G778" i="44"/>
  <c r="H777" i="44"/>
  <c r="G777" i="44"/>
  <c r="H776" i="44"/>
  <c r="G776" i="44"/>
  <c r="H775" i="44"/>
  <c r="G775" i="44"/>
  <c r="H774" i="44"/>
  <c r="G774" i="44"/>
  <c r="H773" i="44"/>
  <c r="G773" i="44"/>
  <c r="H772" i="44"/>
  <c r="G772" i="44"/>
  <c r="H771" i="44"/>
  <c r="G771" i="44"/>
  <c r="H770" i="44"/>
  <c r="G770" i="44"/>
  <c r="H769" i="44"/>
  <c r="G769" i="44"/>
  <c r="H768" i="44"/>
  <c r="G768" i="44"/>
  <c r="H767" i="44"/>
  <c r="G767" i="44"/>
  <c r="H766" i="44"/>
  <c r="G766" i="44"/>
  <c r="H765" i="44"/>
  <c r="G765" i="44"/>
  <c r="H764" i="44"/>
  <c r="G764" i="44"/>
  <c r="H763" i="44"/>
  <c r="G763" i="44"/>
  <c r="H762" i="44"/>
  <c r="G762" i="44"/>
  <c r="H761" i="44"/>
  <c r="G761" i="44"/>
  <c r="H760" i="44"/>
  <c r="G760" i="44"/>
  <c r="H759" i="44"/>
  <c r="G759" i="44"/>
  <c r="H758" i="44"/>
  <c r="G758" i="44"/>
  <c r="H757" i="44"/>
  <c r="G757" i="44"/>
  <c r="H756" i="44"/>
  <c r="G756" i="44"/>
  <c r="H755" i="44"/>
  <c r="G755" i="44"/>
  <c r="H754" i="44"/>
  <c r="G754" i="44"/>
  <c r="H753" i="44"/>
  <c r="G753" i="44"/>
  <c r="H752" i="44"/>
  <c r="G752" i="44"/>
  <c r="H751" i="44"/>
  <c r="G751" i="44"/>
  <c r="H750" i="44"/>
  <c r="G750" i="44"/>
  <c r="H749" i="44"/>
  <c r="G749" i="44"/>
  <c r="H748" i="44"/>
  <c r="G748" i="44"/>
  <c r="H747" i="44"/>
  <c r="G747" i="44"/>
  <c r="H746" i="44"/>
  <c r="G746" i="44"/>
  <c r="H745" i="44"/>
  <c r="G745" i="44"/>
  <c r="H744" i="44"/>
  <c r="G744" i="44"/>
  <c r="H743" i="44"/>
  <c r="G743" i="44"/>
  <c r="H742" i="44"/>
  <c r="G742" i="44"/>
  <c r="H741" i="44"/>
  <c r="G741" i="44"/>
  <c r="H740" i="44"/>
  <c r="G740" i="44"/>
  <c r="H739" i="44"/>
  <c r="G739" i="44"/>
  <c r="H738" i="44"/>
  <c r="G738" i="44"/>
  <c r="H737" i="44"/>
  <c r="G737" i="44"/>
  <c r="H736" i="44"/>
  <c r="G736" i="44"/>
  <c r="H735" i="44"/>
  <c r="G735" i="44"/>
  <c r="H734" i="44"/>
  <c r="G734" i="44"/>
  <c r="H733" i="44"/>
  <c r="G733" i="44"/>
  <c r="H732" i="44"/>
  <c r="G732" i="44"/>
  <c r="H731" i="44"/>
  <c r="G731" i="44"/>
  <c r="H730" i="44"/>
  <c r="G730" i="44"/>
  <c r="H729" i="44"/>
  <c r="G729" i="44"/>
  <c r="H728" i="44"/>
  <c r="G728" i="44"/>
  <c r="H727" i="44"/>
  <c r="G727" i="44"/>
  <c r="H726" i="44"/>
  <c r="G726" i="44"/>
  <c r="H725" i="44"/>
  <c r="G725" i="44"/>
  <c r="H724" i="44"/>
  <c r="G724" i="44"/>
  <c r="H723" i="44"/>
  <c r="G723" i="44"/>
  <c r="H722" i="44"/>
  <c r="G722" i="44"/>
  <c r="H721" i="44"/>
  <c r="G721" i="44"/>
  <c r="H720" i="44"/>
  <c r="G720" i="44"/>
  <c r="H719" i="44"/>
  <c r="G719" i="44"/>
  <c r="H718" i="44"/>
  <c r="G718" i="44"/>
  <c r="H717" i="44"/>
  <c r="G717" i="44"/>
  <c r="H716" i="44"/>
  <c r="G716" i="44"/>
  <c r="H715" i="44"/>
  <c r="G715" i="44"/>
  <c r="H714" i="44"/>
  <c r="G714" i="44"/>
  <c r="H713" i="44"/>
  <c r="G713" i="44"/>
  <c r="H712" i="44"/>
  <c r="G712" i="44"/>
  <c r="H711" i="44"/>
  <c r="G711" i="44"/>
  <c r="H710" i="44"/>
  <c r="G710" i="44"/>
  <c r="H709" i="44"/>
  <c r="G709" i="44"/>
  <c r="H708" i="44"/>
  <c r="G708" i="44"/>
  <c r="H707" i="44"/>
  <c r="G707" i="44"/>
  <c r="H706" i="44"/>
  <c r="G706" i="44"/>
  <c r="H705" i="44"/>
  <c r="G705" i="44"/>
  <c r="H704" i="44"/>
  <c r="G704" i="44"/>
  <c r="H703" i="44"/>
  <c r="G703" i="44"/>
  <c r="H702" i="44"/>
  <c r="G702" i="44"/>
  <c r="H701" i="44"/>
  <c r="G701" i="44"/>
  <c r="H700" i="44"/>
  <c r="G700" i="44"/>
  <c r="H699" i="44"/>
  <c r="G699" i="44"/>
  <c r="H698" i="44"/>
  <c r="G698" i="44"/>
  <c r="H697" i="44"/>
  <c r="G697" i="44"/>
  <c r="H696" i="44"/>
  <c r="G696" i="44"/>
  <c r="H695" i="44"/>
  <c r="G695" i="44"/>
  <c r="H694" i="44"/>
  <c r="G694" i="44"/>
  <c r="H693" i="44"/>
  <c r="G693" i="44"/>
  <c r="H692" i="44"/>
  <c r="G692" i="44"/>
  <c r="H691" i="44"/>
  <c r="G691" i="44"/>
  <c r="H690" i="44"/>
  <c r="G690" i="44"/>
  <c r="H689" i="44"/>
  <c r="G689" i="44"/>
  <c r="H688" i="44"/>
  <c r="G688" i="44"/>
  <c r="H687" i="44"/>
  <c r="G687" i="44"/>
  <c r="H686" i="44"/>
  <c r="G686" i="44"/>
  <c r="H685" i="44"/>
  <c r="G685" i="44"/>
  <c r="H684" i="44"/>
  <c r="G684" i="44"/>
  <c r="H683" i="44"/>
  <c r="G683" i="44"/>
  <c r="H682" i="44"/>
  <c r="G682" i="44"/>
  <c r="H681" i="44"/>
  <c r="G681" i="44"/>
  <c r="H680" i="44"/>
  <c r="G680" i="44"/>
  <c r="H679" i="44"/>
  <c r="G679" i="44"/>
  <c r="H678" i="44"/>
  <c r="G678" i="44"/>
  <c r="H677" i="44"/>
  <c r="G677" i="44"/>
  <c r="H676" i="44"/>
  <c r="G676" i="44"/>
  <c r="H675" i="44"/>
  <c r="G675" i="44"/>
  <c r="H674" i="44"/>
  <c r="G674" i="44"/>
  <c r="H673" i="44"/>
  <c r="G673" i="44"/>
  <c r="H672" i="44"/>
  <c r="G672" i="44"/>
  <c r="H671" i="44"/>
  <c r="G671" i="44"/>
  <c r="H670" i="44"/>
  <c r="G670" i="44"/>
  <c r="H669" i="44"/>
  <c r="G669" i="44"/>
  <c r="H668" i="44"/>
  <c r="G668" i="44"/>
  <c r="H667" i="44"/>
  <c r="G667" i="44"/>
  <c r="H666" i="44"/>
  <c r="G666" i="44"/>
  <c r="H665" i="44"/>
  <c r="G665" i="44"/>
  <c r="H664" i="44"/>
  <c r="G664" i="44"/>
  <c r="H663" i="44"/>
  <c r="G663" i="44"/>
  <c r="H662" i="44"/>
  <c r="G662" i="44"/>
  <c r="H661" i="44"/>
  <c r="G661" i="44"/>
  <c r="H660" i="44"/>
  <c r="G660" i="44"/>
  <c r="H659" i="44"/>
  <c r="G659" i="44"/>
  <c r="H658" i="44"/>
  <c r="G658" i="44"/>
  <c r="H657" i="44"/>
  <c r="G657" i="44"/>
  <c r="H656" i="44"/>
  <c r="G656" i="44"/>
  <c r="H655" i="44"/>
  <c r="G655" i="44"/>
  <c r="H654" i="44"/>
  <c r="G654" i="44"/>
  <c r="H653" i="44"/>
  <c r="G653" i="44"/>
  <c r="H652" i="44"/>
  <c r="G652" i="44"/>
  <c r="H651" i="44"/>
  <c r="G651" i="44"/>
  <c r="H650" i="44"/>
  <c r="G650" i="44"/>
  <c r="H649" i="44"/>
  <c r="G649" i="44"/>
  <c r="H648" i="44"/>
  <c r="G648" i="44"/>
  <c r="H647" i="44"/>
  <c r="G647" i="44"/>
  <c r="H646" i="44"/>
  <c r="G646" i="44"/>
  <c r="H645" i="44"/>
  <c r="G645" i="44"/>
  <c r="H644" i="44"/>
  <c r="G644" i="44"/>
  <c r="H643" i="44"/>
  <c r="G643" i="44"/>
  <c r="H642" i="44"/>
  <c r="G642" i="44"/>
  <c r="H641" i="44"/>
  <c r="G641" i="44"/>
  <c r="H640" i="44"/>
  <c r="G640" i="44"/>
  <c r="H639" i="44"/>
  <c r="G639" i="44"/>
  <c r="H638" i="44"/>
  <c r="G638" i="44"/>
  <c r="H637" i="44"/>
  <c r="G637" i="44"/>
  <c r="H636" i="44"/>
  <c r="G636" i="44"/>
  <c r="H635" i="44"/>
  <c r="G635" i="44"/>
  <c r="H634" i="44"/>
  <c r="G634" i="44"/>
  <c r="H633" i="44"/>
  <c r="G633" i="44"/>
  <c r="H632" i="44"/>
  <c r="G632" i="44"/>
  <c r="H631" i="44"/>
  <c r="G631" i="44"/>
  <c r="H630" i="44"/>
  <c r="G630" i="44"/>
  <c r="H629" i="44"/>
  <c r="G629" i="44"/>
  <c r="H628" i="44"/>
  <c r="G628" i="44"/>
  <c r="H627" i="44"/>
  <c r="G627" i="44"/>
  <c r="H626" i="44"/>
  <c r="G626" i="44"/>
  <c r="H625" i="44"/>
  <c r="G625" i="44"/>
  <c r="H624" i="44"/>
  <c r="G624" i="44"/>
  <c r="H623" i="44"/>
  <c r="G623" i="44"/>
  <c r="H622" i="44"/>
  <c r="G622" i="44"/>
  <c r="H621" i="44"/>
  <c r="G621" i="44"/>
  <c r="H620" i="44"/>
  <c r="G620" i="44"/>
  <c r="H619" i="44"/>
  <c r="G619" i="44"/>
  <c r="H618" i="44"/>
  <c r="G618" i="44"/>
  <c r="H617" i="44"/>
  <c r="G617" i="44"/>
  <c r="H616" i="44"/>
  <c r="G616" i="44"/>
  <c r="H615" i="44"/>
  <c r="G615" i="44"/>
  <c r="H614" i="44"/>
  <c r="G614" i="44"/>
  <c r="H613" i="44"/>
  <c r="G613" i="44"/>
  <c r="H612" i="44"/>
  <c r="G612" i="44"/>
  <c r="H611" i="44"/>
  <c r="G611" i="44"/>
  <c r="H610" i="44"/>
  <c r="G610" i="44"/>
  <c r="H609" i="44"/>
  <c r="G609" i="44"/>
  <c r="H608" i="44"/>
  <c r="G608" i="44"/>
  <c r="H607" i="44"/>
  <c r="G607" i="44"/>
  <c r="H606" i="44"/>
  <c r="G606" i="44"/>
  <c r="H605" i="44"/>
  <c r="G605" i="44"/>
  <c r="H604" i="44"/>
  <c r="G604" i="44"/>
  <c r="H603" i="44"/>
  <c r="G603" i="44"/>
  <c r="H602" i="44"/>
  <c r="G602" i="44"/>
  <c r="H601" i="44"/>
  <c r="G601" i="44"/>
  <c r="H600" i="44"/>
  <c r="G600" i="44"/>
  <c r="H599" i="44"/>
  <c r="G599" i="44"/>
  <c r="H598" i="44"/>
  <c r="G598" i="44"/>
  <c r="H597" i="44"/>
  <c r="G597" i="44"/>
  <c r="H596" i="44"/>
  <c r="G596" i="44"/>
  <c r="H595" i="44"/>
  <c r="G595" i="44"/>
  <c r="H594" i="44"/>
  <c r="G594" i="44"/>
  <c r="H593" i="44"/>
  <c r="G593" i="44"/>
  <c r="H592" i="44"/>
  <c r="G592" i="44"/>
  <c r="H591" i="44"/>
  <c r="G591" i="44"/>
  <c r="H590" i="44"/>
  <c r="G590" i="44"/>
  <c r="H589" i="44"/>
  <c r="G589" i="44"/>
  <c r="H588" i="44"/>
  <c r="G588" i="44"/>
  <c r="H587" i="44"/>
  <c r="G587" i="44"/>
  <c r="H586" i="44"/>
  <c r="G586" i="44"/>
  <c r="H585" i="44"/>
  <c r="G585" i="44"/>
  <c r="H584" i="44"/>
  <c r="G584" i="44"/>
  <c r="H583" i="44"/>
  <c r="G583" i="44"/>
  <c r="H582" i="44"/>
  <c r="G582" i="44"/>
  <c r="H581" i="44"/>
  <c r="G581" i="44"/>
  <c r="H580" i="44"/>
  <c r="G580" i="44"/>
  <c r="H579" i="44"/>
  <c r="G579" i="44"/>
  <c r="H578" i="44"/>
  <c r="G578" i="44"/>
  <c r="H577" i="44"/>
  <c r="G577" i="44"/>
  <c r="H576" i="44"/>
  <c r="G576" i="44"/>
  <c r="H575" i="44"/>
  <c r="G575" i="44"/>
  <c r="H574" i="44"/>
  <c r="G574" i="44"/>
  <c r="H573" i="44"/>
  <c r="G573" i="44"/>
  <c r="H572" i="44"/>
  <c r="G572" i="44"/>
  <c r="H571" i="44"/>
  <c r="G571" i="44"/>
  <c r="H570" i="44"/>
  <c r="G570" i="44"/>
  <c r="H569" i="44"/>
  <c r="G569" i="44"/>
  <c r="H568" i="44"/>
  <c r="G568" i="44"/>
  <c r="H567" i="44"/>
  <c r="G567" i="44"/>
  <c r="H566" i="44"/>
  <c r="G566" i="44"/>
  <c r="H565" i="44"/>
  <c r="G565" i="44"/>
  <c r="H564" i="44"/>
  <c r="G564" i="44"/>
  <c r="H563" i="44"/>
  <c r="G563" i="44"/>
  <c r="H562" i="44"/>
  <c r="G562" i="44"/>
  <c r="H561" i="44"/>
  <c r="G561" i="44"/>
  <c r="H560" i="44"/>
  <c r="G560" i="44"/>
  <c r="H559" i="44"/>
  <c r="G559" i="44"/>
  <c r="H558" i="44"/>
  <c r="G558" i="44"/>
  <c r="H557" i="44"/>
  <c r="G557" i="44"/>
  <c r="H556" i="44"/>
  <c r="G556" i="44"/>
  <c r="H555" i="44"/>
  <c r="G555" i="44"/>
  <c r="H554" i="44"/>
  <c r="G554" i="44"/>
  <c r="H553" i="44"/>
  <c r="G553" i="44"/>
  <c r="H552" i="44"/>
  <c r="G552" i="44"/>
  <c r="H551" i="44"/>
  <c r="G551" i="44"/>
  <c r="H550" i="44"/>
  <c r="G550" i="44"/>
  <c r="H549" i="44"/>
  <c r="G549" i="44"/>
  <c r="H548" i="44"/>
  <c r="G548" i="44"/>
  <c r="H547" i="44"/>
  <c r="G547" i="44"/>
  <c r="H546" i="44"/>
  <c r="G546" i="44"/>
  <c r="H545" i="44"/>
  <c r="G545" i="44"/>
  <c r="H544" i="44"/>
  <c r="G544" i="44"/>
  <c r="H543" i="44"/>
  <c r="G543" i="44"/>
  <c r="H542" i="44"/>
  <c r="G542" i="44"/>
  <c r="H541" i="44"/>
  <c r="G541" i="44"/>
  <c r="H540" i="44"/>
  <c r="G540" i="44"/>
  <c r="H539" i="44"/>
  <c r="G539" i="44"/>
  <c r="H538" i="44"/>
  <c r="G538" i="44"/>
  <c r="H537" i="44"/>
  <c r="G537" i="44"/>
  <c r="H536" i="44"/>
  <c r="G536" i="44"/>
  <c r="H535" i="44"/>
  <c r="G535" i="44"/>
  <c r="H534" i="44"/>
  <c r="G534" i="44"/>
  <c r="H533" i="44"/>
  <c r="G533" i="44"/>
  <c r="H532" i="44"/>
  <c r="G532" i="44"/>
  <c r="H531" i="44"/>
  <c r="G531" i="44"/>
  <c r="H530" i="44"/>
  <c r="G530" i="44"/>
  <c r="H529" i="44"/>
  <c r="G529" i="44"/>
  <c r="H528" i="44"/>
  <c r="G528" i="44"/>
  <c r="H527" i="44"/>
  <c r="G527" i="44"/>
  <c r="H526" i="44"/>
  <c r="G526" i="44"/>
  <c r="H525" i="44"/>
  <c r="G525" i="44"/>
  <c r="H524" i="44"/>
  <c r="G524" i="44"/>
  <c r="H523" i="44"/>
  <c r="G523" i="44"/>
  <c r="H522" i="44"/>
  <c r="G522" i="44"/>
  <c r="H521" i="44"/>
  <c r="G521" i="44"/>
  <c r="H520" i="44"/>
  <c r="G520" i="44"/>
  <c r="H519" i="44"/>
  <c r="G519" i="44"/>
  <c r="H518" i="44"/>
  <c r="G518" i="44"/>
  <c r="H517" i="44"/>
  <c r="G517" i="44"/>
  <c r="H516" i="44"/>
  <c r="G516" i="44"/>
  <c r="H515" i="44"/>
  <c r="G515" i="44"/>
  <c r="H514" i="44"/>
  <c r="G514" i="44"/>
  <c r="H513" i="44"/>
  <c r="G513" i="44"/>
  <c r="H512" i="44"/>
  <c r="G512" i="44"/>
  <c r="H511" i="44"/>
  <c r="G511" i="44"/>
  <c r="H510" i="44"/>
  <c r="G510" i="44"/>
  <c r="H509" i="44"/>
  <c r="G509" i="44"/>
  <c r="H508" i="44"/>
  <c r="G508" i="44"/>
  <c r="H507" i="44"/>
  <c r="G507" i="44"/>
  <c r="H506" i="44"/>
  <c r="G506" i="44"/>
  <c r="H505" i="44"/>
  <c r="G505" i="44"/>
  <c r="H504" i="44"/>
  <c r="G504" i="44"/>
  <c r="H503" i="44"/>
  <c r="G503" i="44"/>
  <c r="H502" i="44"/>
  <c r="G502" i="44"/>
  <c r="H501" i="44"/>
  <c r="G501" i="44"/>
  <c r="H500" i="44"/>
  <c r="G500" i="44"/>
  <c r="H499" i="44"/>
  <c r="G499" i="44"/>
  <c r="H498" i="44"/>
  <c r="G498" i="44"/>
  <c r="H497" i="44"/>
  <c r="G497" i="44"/>
  <c r="H496" i="44"/>
  <c r="G496" i="44"/>
  <c r="H495" i="44"/>
  <c r="G495" i="44"/>
  <c r="H494" i="44"/>
  <c r="G494" i="44"/>
  <c r="H493" i="44"/>
  <c r="G493" i="44"/>
  <c r="H492" i="44"/>
  <c r="G492" i="44"/>
  <c r="H491" i="44"/>
  <c r="G491" i="44"/>
  <c r="H490" i="44"/>
  <c r="G490" i="44"/>
  <c r="H489" i="44"/>
  <c r="G489" i="44"/>
  <c r="H488" i="44"/>
  <c r="G488" i="44"/>
  <c r="H487" i="44"/>
  <c r="G487" i="44"/>
  <c r="H486" i="44"/>
  <c r="G486" i="44"/>
  <c r="H485" i="44"/>
  <c r="G485" i="44"/>
  <c r="H484" i="44"/>
  <c r="G484" i="44"/>
  <c r="H483" i="44"/>
  <c r="G483" i="44"/>
  <c r="H482" i="44"/>
  <c r="G482" i="44"/>
  <c r="H481" i="44"/>
  <c r="G481" i="44"/>
  <c r="H480" i="44"/>
  <c r="G480" i="44"/>
  <c r="H479" i="44"/>
  <c r="G479" i="44"/>
  <c r="H478" i="44"/>
  <c r="G478" i="44"/>
  <c r="H477" i="44"/>
  <c r="G477" i="44"/>
  <c r="H476" i="44"/>
  <c r="G476" i="44"/>
  <c r="H475" i="44"/>
  <c r="G475" i="44"/>
  <c r="H474" i="44"/>
  <c r="G474" i="44"/>
  <c r="H473" i="44"/>
  <c r="G473" i="44"/>
  <c r="H472" i="44"/>
  <c r="G472" i="44"/>
  <c r="H471" i="44"/>
  <c r="G471" i="44"/>
  <c r="H470" i="44"/>
  <c r="G470" i="44"/>
  <c r="H469" i="44"/>
  <c r="G469" i="44"/>
  <c r="H468" i="44"/>
  <c r="G468" i="44"/>
  <c r="H467" i="44"/>
  <c r="G467" i="44"/>
  <c r="H466" i="44"/>
  <c r="G466" i="44"/>
  <c r="H465" i="44"/>
  <c r="G465" i="44"/>
  <c r="H464" i="44"/>
  <c r="G464" i="44"/>
  <c r="H463" i="44"/>
  <c r="G463" i="44"/>
  <c r="H462" i="44"/>
  <c r="G462" i="44"/>
  <c r="H461" i="44"/>
  <c r="G461" i="44"/>
  <c r="H460" i="44"/>
  <c r="G460" i="44"/>
  <c r="H459" i="44"/>
  <c r="G459" i="44"/>
  <c r="H458" i="44"/>
  <c r="G458" i="44"/>
  <c r="H457" i="44"/>
  <c r="G457" i="44"/>
  <c r="H456" i="44"/>
  <c r="G456" i="44"/>
  <c r="H455" i="44"/>
  <c r="G455" i="44"/>
  <c r="H454" i="44"/>
  <c r="G454" i="44"/>
  <c r="H453" i="44"/>
  <c r="G453" i="44"/>
  <c r="H452" i="44"/>
  <c r="G452" i="44"/>
  <c r="H451" i="44"/>
  <c r="G451" i="44"/>
  <c r="H450" i="44"/>
  <c r="G450" i="44"/>
  <c r="H449" i="44"/>
  <c r="G449" i="44"/>
  <c r="H448" i="44"/>
  <c r="G448" i="44"/>
  <c r="H447" i="44"/>
  <c r="G447" i="44"/>
  <c r="H446" i="44"/>
  <c r="G446" i="44"/>
  <c r="H445" i="44"/>
  <c r="G445" i="44"/>
  <c r="H444" i="44"/>
  <c r="G444" i="44"/>
  <c r="H443" i="44"/>
  <c r="G443" i="44"/>
  <c r="H442" i="44"/>
  <c r="G442" i="44"/>
  <c r="H441" i="44"/>
  <c r="G441" i="44"/>
  <c r="H440" i="44"/>
  <c r="G440" i="44"/>
  <c r="H439" i="44"/>
  <c r="G439" i="44"/>
  <c r="H438" i="44"/>
  <c r="G438" i="44"/>
  <c r="H437" i="44"/>
  <c r="G437" i="44"/>
  <c r="H436" i="44"/>
  <c r="G436" i="44"/>
  <c r="H435" i="44"/>
  <c r="G435" i="44"/>
  <c r="H434" i="44"/>
  <c r="G434" i="44"/>
  <c r="H433" i="44"/>
  <c r="G433" i="44"/>
  <c r="H432" i="44"/>
  <c r="G432" i="44"/>
  <c r="H431" i="44"/>
  <c r="G431" i="44"/>
  <c r="H430" i="44"/>
  <c r="G430" i="44"/>
  <c r="H429" i="44"/>
  <c r="G429" i="44"/>
  <c r="H428" i="44"/>
  <c r="G428" i="44"/>
  <c r="H427" i="44"/>
  <c r="G427" i="44"/>
  <c r="H426" i="44"/>
  <c r="G426" i="44"/>
  <c r="H425" i="44"/>
  <c r="G425" i="44"/>
  <c r="H424" i="44"/>
  <c r="G424" i="44"/>
  <c r="H423" i="44"/>
  <c r="G423" i="44"/>
  <c r="H422" i="44"/>
  <c r="G422" i="44"/>
  <c r="H421" i="44"/>
  <c r="G421" i="44"/>
  <c r="H420" i="44"/>
  <c r="G420" i="44"/>
  <c r="H419" i="44"/>
  <c r="G419" i="44"/>
  <c r="H418" i="44"/>
  <c r="G418" i="44"/>
  <c r="H417" i="44"/>
  <c r="G417" i="44"/>
  <c r="H416" i="44"/>
  <c r="G416" i="44"/>
  <c r="H415" i="44"/>
  <c r="G415" i="44"/>
  <c r="H414" i="44"/>
  <c r="G414" i="44"/>
  <c r="H413" i="44"/>
  <c r="G413" i="44"/>
  <c r="H412" i="44"/>
  <c r="G412" i="44"/>
  <c r="H411" i="44"/>
  <c r="G411" i="44"/>
  <c r="H410" i="44"/>
  <c r="G410" i="44"/>
  <c r="H409" i="44"/>
  <c r="G409" i="44"/>
  <c r="H408" i="44"/>
  <c r="G408" i="44"/>
  <c r="H407" i="44"/>
  <c r="G407" i="44"/>
  <c r="H406" i="44"/>
  <c r="G406" i="44"/>
  <c r="H405" i="44"/>
  <c r="G405" i="44"/>
  <c r="H404" i="44"/>
  <c r="G404" i="44"/>
  <c r="H403" i="44"/>
  <c r="G403" i="44"/>
  <c r="H402" i="44"/>
  <c r="G402" i="44"/>
  <c r="H401" i="44"/>
  <c r="G401" i="44"/>
  <c r="H400" i="44"/>
  <c r="G400" i="44"/>
  <c r="H399" i="44"/>
  <c r="G399" i="44"/>
  <c r="H398" i="44"/>
  <c r="G398" i="44"/>
  <c r="H397" i="44"/>
  <c r="G397" i="44"/>
  <c r="H396" i="44"/>
  <c r="G396" i="44"/>
  <c r="H395" i="44"/>
  <c r="G395" i="44"/>
  <c r="H394" i="44"/>
  <c r="G394" i="44"/>
  <c r="H393" i="44"/>
  <c r="G393" i="44"/>
  <c r="H392" i="44"/>
  <c r="G392" i="44"/>
  <c r="H391" i="44"/>
  <c r="G391" i="44"/>
  <c r="H390" i="44"/>
  <c r="G390" i="44"/>
  <c r="H389" i="44"/>
  <c r="G389" i="44"/>
  <c r="H388" i="44"/>
  <c r="G388" i="44"/>
  <c r="H387" i="44"/>
  <c r="G387" i="44"/>
  <c r="H386" i="44"/>
  <c r="G386" i="44"/>
  <c r="H385" i="44"/>
  <c r="G385" i="44"/>
  <c r="H384" i="44"/>
  <c r="G384" i="44"/>
  <c r="H383" i="44"/>
  <c r="G383" i="44"/>
  <c r="H382" i="44"/>
  <c r="G382" i="44"/>
  <c r="H381" i="44"/>
  <c r="G381" i="44"/>
  <c r="H380" i="44"/>
  <c r="G380" i="44"/>
  <c r="H379" i="44"/>
  <c r="G379" i="44"/>
  <c r="H378" i="44"/>
  <c r="G378" i="44"/>
  <c r="H377" i="44"/>
  <c r="G377" i="44"/>
  <c r="H376" i="44"/>
  <c r="G376" i="44"/>
  <c r="H375" i="44"/>
  <c r="G375" i="44"/>
  <c r="H374" i="44"/>
  <c r="G374" i="44"/>
  <c r="H373" i="44"/>
  <c r="G373" i="44"/>
  <c r="H372" i="44"/>
  <c r="G372" i="44"/>
  <c r="H371" i="44"/>
  <c r="G371" i="44"/>
  <c r="H370" i="44"/>
  <c r="G370" i="44"/>
  <c r="H369" i="44"/>
  <c r="G369" i="44"/>
  <c r="H368" i="44"/>
  <c r="G368" i="44"/>
  <c r="H367" i="44"/>
  <c r="G367" i="44"/>
  <c r="H366" i="44"/>
  <c r="G366" i="44"/>
  <c r="H365" i="44"/>
  <c r="G365" i="44"/>
  <c r="H364" i="44"/>
  <c r="G364" i="44"/>
  <c r="H363" i="44"/>
  <c r="G363" i="44"/>
  <c r="H362" i="44"/>
  <c r="G362" i="44"/>
  <c r="H361" i="44"/>
  <c r="G361" i="44"/>
  <c r="H360" i="44"/>
  <c r="G360" i="44"/>
  <c r="H359" i="44"/>
  <c r="G359" i="44"/>
  <c r="H358" i="44"/>
  <c r="G358" i="44"/>
  <c r="H357" i="44"/>
  <c r="G357" i="44"/>
  <c r="H356" i="44"/>
  <c r="G356" i="44"/>
  <c r="H355" i="44"/>
  <c r="G355" i="44"/>
  <c r="H354" i="44"/>
  <c r="G354" i="44"/>
  <c r="H353" i="44"/>
  <c r="G353" i="44"/>
  <c r="H352" i="44"/>
  <c r="G352" i="44"/>
  <c r="H351" i="44"/>
  <c r="G351" i="44"/>
  <c r="H350" i="44"/>
  <c r="G350" i="44"/>
  <c r="H349" i="44"/>
  <c r="G349" i="44"/>
  <c r="H348" i="44"/>
  <c r="G348" i="44"/>
  <c r="H347" i="44"/>
  <c r="G347" i="44"/>
  <c r="H346" i="44"/>
  <c r="G346" i="44"/>
  <c r="H345" i="44"/>
  <c r="G345" i="44"/>
  <c r="H344" i="44"/>
  <c r="G344" i="44"/>
  <c r="H343" i="44"/>
  <c r="G343" i="44"/>
  <c r="H342" i="44"/>
  <c r="G342" i="44"/>
  <c r="H341" i="44"/>
  <c r="G341" i="44"/>
  <c r="H340" i="44"/>
  <c r="G340" i="44"/>
  <c r="H339" i="44"/>
  <c r="G339" i="44"/>
  <c r="H338" i="44"/>
  <c r="G338" i="44"/>
  <c r="H337" i="44"/>
  <c r="G337" i="44"/>
  <c r="H336" i="44"/>
  <c r="G336" i="44"/>
  <c r="H335" i="44"/>
  <c r="G335" i="44"/>
  <c r="H334" i="44"/>
  <c r="G334" i="44"/>
  <c r="H333" i="44"/>
  <c r="G333" i="44"/>
  <c r="H332" i="44"/>
  <c r="G332" i="44"/>
  <c r="H331" i="44"/>
  <c r="G331" i="44"/>
  <c r="H330" i="44"/>
  <c r="G330" i="44"/>
  <c r="H329" i="44"/>
  <c r="G329" i="44"/>
  <c r="H328" i="44"/>
  <c r="G328" i="44"/>
  <c r="H327" i="44"/>
  <c r="G327" i="44"/>
  <c r="H326" i="44"/>
  <c r="G326" i="44"/>
  <c r="H325" i="44"/>
  <c r="G325" i="44"/>
  <c r="H324" i="44"/>
  <c r="G324" i="44"/>
  <c r="H323" i="44"/>
  <c r="G323" i="44"/>
  <c r="H322" i="44"/>
  <c r="G322" i="44"/>
  <c r="H321" i="44"/>
  <c r="G321" i="44"/>
  <c r="H320" i="44"/>
  <c r="G320" i="44"/>
  <c r="H319" i="44"/>
  <c r="G319" i="44"/>
  <c r="H318" i="44"/>
  <c r="G318" i="44"/>
  <c r="H317" i="44"/>
  <c r="G317" i="44"/>
  <c r="H316" i="44"/>
  <c r="G316" i="44"/>
  <c r="H315" i="44"/>
  <c r="G315" i="44"/>
  <c r="H314" i="44"/>
  <c r="G314" i="44"/>
  <c r="H313" i="44"/>
  <c r="G313" i="44"/>
  <c r="H312" i="44"/>
  <c r="G312" i="44"/>
  <c r="H311" i="44"/>
  <c r="G311" i="44"/>
  <c r="H310" i="44"/>
  <c r="G310" i="44"/>
  <c r="H309" i="44"/>
  <c r="G309" i="44"/>
  <c r="H308" i="44"/>
  <c r="G308" i="44"/>
  <c r="H307" i="44"/>
  <c r="G307" i="44"/>
  <c r="H306" i="44"/>
  <c r="G306" i="44"/>
  <c r="H305" i="44"/>
  <c r="G305" i="44"/>
  <c r="H304" i="44"/>
  <c r="G304" i="44"/>
  <c r="H303" i="44"/>
  <c r="G303" i="44"/>
  <c r="H302" i="44"/>
  <c r="G302" i="44"/>
  <c r="H301" i="44"/>
  <c r="G301" i="44"/>
  <c r="H300" i="44"/>
  <c r="G300" i="44"/>
  <c r="H299" i="44"/>
  <c r="G299" i="44"/>
  <c r="H298" i="44"/>
  <c r="G298" i="44"/>
  <c r="H297" i="44"/>
  <c r="G297" i="44"/>
  <c r="H296" i="44"/>
  <c r="G296" i="44"/>
  <c r="H295" i="44"/>
  <c r="G295" i="44"/>
  <c r="H294" i="44"/>
  <c r="G294" i="44"/>
  <c r="H293" i="44"/>
  <c r="G293" i="44"/>
  <c r="H292" i="44"/>
  <c r="G292" i="44"/>
  <c r="H291" i="44"/>
  <c r="G291" i="44"/>
  <c r="H290" i="44"/>
  <c r="G290" i="44"/>
  <c r="H289" i="44"/>
  <c r="G289" i="44"/>
  <c r="H288" i="44"/>
  <c r="G288" i="44"/>
  <c r="H287" i="44"/>
  <c r="G287" i="44"/>
  <c r="H286" i="44"/>
  <c r="G286" i="44"/>
  <c r="H285" i="44"/>
  <c r="G285" i="44"/>
  <c r="H284" i="44"/>
  <c r="G284" i="44"/>
  <c r="H283" i="44"/>
  <c r="G283" i="44"/>
  <c r="H282" i="44"/>
  <c r="G282" i="44"/>
  <c r="H281" i="44"/>
  <c r="G281" i="44"/>
  <c r="H280" i="44"/>
  <c r="G280" i="44"/>
  <c r="H279" i="44"/>
  <c r="G279" i="44"/>
  <c r="H278" i="44"/>
  <c r="G278" i="44"/>
  <c r="H277" i="44"/>
  <c r="G277" i="44"/>
  <c r="H276" i="44"/>
  <c r="G276" i="44"/>
  <c r="H275" i="44"/>
  <c r="G275" i="44"/>
  <c r="H274" i="44"/>
  <c r="G274" i="44"/>
  <c r="H273" i="44"/>
  <c r="G273" i="44"/>
  <c r="H272" i="44"/>
  <c r="G272" i="44"/>
  <c r="H271" i="44"/>
  <c r="G271" i="44"/>
  <c r="H270" i="44"/>
  <c r="G270" i="44"/>
  <c r="H269" i="44"/>
  <c r="G269" i="44"/>
  <c r="H268" i="44"/>
  <c r="G268" i="44"/>
  <c r="H267" i="44"/>
  <c r="G267" i="44"/>
  <c r="H266" i="44"/>
  <c r="G266" i="44"/>
  <c r="H265" i="44"/>
  <c r="G265" i="44"/>
  <c r="H264" i="44"/>
  <c r="G264" i="44"/>
  <c r="H263" i="44"/>
  <c r="G263" i="44"/>
  <c r="H262" i="44"/>
  <c r="G262" i="44"/>
  <c r="H261" i="44"/>
  <c r="G261" i="44"/>
  <c r="H260" i="44"/>
  <c r="G260" i="44"/>
  <c r="H259" i="44"/>
  <c r="G259" i="44"/>
  <c r="H258" i="44"/>
  <c r="G258" i="44"/>
  <c r="H257" i="44"/>
  <c r="G257" i="44"/>
  <c r="H256" i="44"/>
  <c r="G256" i="44"/>
  <c r="H255" i="44"/>
  <c r="G255" i="44"/>
  <c r="H254" i="44"/>
  <c r="G254" i="44"/>
  <c r="H253" i="44"/>
  <c r="G253" i="44"/>
  <c r="H252" i="44"/>
  <c r="G252" i="44"/>
  <c r="H251" i="44"/>
  <c r="G251" i="44"/>
  <c r="H250" i="44"/>
  <c r="G250" i="44"/>
  <c r="H249" i="44"/>
  <c r="G249" i="44"/>
  <c r="H248" i="44"/>
  <c r="G248" i="44"/>
  <c r="H247" i="44"/>
  <c r="G247" i="44"/>
  <c r="H246" i="44"/>
  <c r="G246" i="44"/>
  <c r="H245" i="44"/>
  <c r="G245" i="44"/>
  <c r="H244" i="44"/>
  <c r="G244" i="44"/>
  <c r="H243" i="44"/>
  <c r="G243" i="44"/>
  <c r="H242" i="44"/>
  <c r="G242" i="44"/>
  <c r="H241" i="44"/>
  <c r="G241" i="44"/>
  <c r="H240" i="44"/>
  <c r="G240" i="44"/>
  <c r="H239" i="44"/>
  <c r="G239" i="44"/>
  <c r="H238" i="44"/>
  <c r="G238" i="44"/>
  <c r="H237" i="44"/>
  <c r="G237" i="44"/>
  <c r="H236" i="44"/>
  <c r="G236" i="44"/>
  <c r="H235" i="44"/>
  <c r="G235" i="44"/>
  <c r="H234" i="44"/>
  <c r="G234" i="44"/>
  <c r="H233" i="44"/>
  <c r="G233" i="44"/>
  <c r="H232" i="44"/>
  <c r="G232" i="44"/>
  <c r="H231" i="44"/>
  <c r="G231" i="44"/>
  <c r="H230" i="44"/>
  <c r="G230" i="44"/>
  <c r="H229" i="44"/>
  <c r="G229" i="44"/>
  <c r="H228" i="44"/>
  <c r="G228" i="44"/>
  <c r="H227" i="44"/>
  <c r="G227" i="44"/>
  <c r="H226" i="44"/>
  <c r="G226" i="44"/>
  <c r="H225" i="44"/>
  <c r="G225" i="44"/>
  <c r="H224" i="44"/>
  <c r="G224" i="44"/>
  <c r="H223" i="44"/>
  <c r="G223" i="44"/>
  <c r="H222" i="44"/>
  <c r="G222" i="44"/>
  <c r="H221" i="44"/>
  <c r="G221" i="44"/>
  <c r="H220" i="44"/>
  <c r="G220" i="44"/>
  <c r="H219" i="44"/>
  <c r="G219" i="44"/>
  <c r="H218" i="44"/>
  <c r="G218" i="44"/>
  <c r="H217" i="44"/>
  <c r="G217" i="44"/>
  <c r="H216" i="44"/>
  <c r="G216" i="44"/>
  <c r="H215" i="44"/>
  <c r="G215" i="44"/>
  <c r="H214" i="44"/>
  <c r="G214" i="44"/>
  <c r="H213" i="44"/>
  <c r="G213" i="44"/>
  <c r="H212" i="44"/>
  <c r="G212" i="44"/>
  <c r="H211" i="44"/>
  <c r="G211" i="44"/>
  <c r="H210" i="44"/>
  <c r="G210" i="44"/>
  <c r="H209" i="44"/>
  <c r="G209" i="44"/>
  <c r="H208" i="44"/>
  <c r="G208" i="44"/>
  <c r="H207" i="44"/>
  <c r="G207" i="44"/>
  <c r="H206" i="44"/>
  <c r="G206" i="44"/>
  <c r="H205" i="44"/>
  <c r="G205" i="44"/>
  <c r="H204" i="44"/>
  <c r="G204" i="44"/>
  <c r="H203" i="44"/>
  <c r="G203" i="44"/>
  <c r="H202" i="44"/>
  <c r="G202" i="44"/>
  <c r="H201" i="44"/>
  <c r="G201" i="44"/>
  <c r="H200" i="44"/>
  <c r="G200" i="44"/>
  <c r="H199" i="44"/>
  <c r="G199" i="44"/>
  <c r="H198" i="44"/>
  <c r="G198" i="44"/>
  <c r="H197" i="44"/>
  <c r="G197" i="44"/>
  <c r="H196" i="44"/>
  <c r="G196" i="44"/>
  <c r="H195" i="44"/>
  <c r="G195" i="44"/>
  <c r="H194" i="44"/>
  <c r="G194" i="44"/>
  <c r="H193" i="44"/>
  <c r="G193" i="44"/>
  <c r="H192" i="44"/>
  <c r="G192" i="44"/>
  <c r="H191" i="44"/>
  <c r="G191" i="44"/>
  <c r="H190" i="44"/>
  <c r="G190" i="44"/>
  <c r="H189" i="44"/>
  <c r="G189" i="44"/>
  <c r="H188" i="44"/>
  <c r="G188" i="44"/>
  <c r="H187" i="44"/>
  <c r="G187" i="44"/>
  <c r="H186" i="44"/>
  <c r="G186" i="44"/>
  <c r="H185" i="44"/>
  <c r="G185" i="44"/>
  <c r="H184" i="44"/>
  <c r="G184" i="44"/>
  <c r="H183" i="44"/>
  <c r="G183" i="44"/>
  <c r="H182" i="44"/>
  <c r="G182" i="44"/>
  <c r="H181" i="44"/>
  <c r="G181" i="44"/>
  <c r="H180" i="44"/>
  <c r="G180" i="44"/>
  <c r="H179" i="44"/>
  <c r="G179" i="44"/>
  <c r="H178" i="44"/>
  <c r="G178" i="44"/>
  <c r="H177" i="44"/>
  <c r="G177" i="44"/>
  <c r="H176" i="44"/>
  <c r="G176" i="44"/>
  <c r="H175" i="44"/>
  <c r="G175" i="44"/>
  <c r="H174" i="44"/>
  <c r="G174" i="44"/>
  <c r="H173" i="44"/>
  <c r="G173" i="44"/>
  <c r="H172" i="44"/>
  <c r="G172" i="44"/>
  <c r="H171" i="44"/>
  <c r="G171" i="44"/>
  <c r="H170" i="44"/>
  <c r="G170" i="44"/>
  <c r="H169" i="44"/>
  <c r="G169" i="44"/>
  <c r="H168" i="44"/>
  <c r="G168" i="44"/>
  <c r="H167" i="44"/>
  <c r="G167" i="44"/>
  <c r="H166" i="44"/>
  <c r="G166" i="44"/>
  <c r="H165" i="44"/>
  <c r="G165" i="44"/>
  <c r="H164" i="44"/>
  <c r="G164" i="44"/>
  <c r="H163" i="44"/>
  <c r="G163" i="44"/>
  <c r="H162" i="44"/>
  <c r="G162" i="44"/>
  <c r="H161" i="44"/>
  <c r="G161" i="44"/>
  <c r="H160" i="44"/>
  <c r="G160" i="44"/>
  <c r="H159" i="44"/>
  <c r="G159" i="44"/>
  <c r="H158" i="44"/>
  <c r="G158" i="44"/>
  <c r="H157" i="44"/>
  <c r="G157" i="44"/>
  <c r="H156" i="44"/>
  <c r="G156" i="44"/>
  <c r="H155" i="44"/>
  <c r="G155" i="44"/>
  <c r="H154" i="44"/>
  <c r="G154" i="44"/>
  <c r="H153" i="44"/>
  <c r="G153" i="44"/>
  <c r="H152" i="44"/>
  <c r="G152" i="44"/>
  <c r="H151" i="44"/>
  <c r="G151" i="44"/>
  <c r="H150" i="44"/>
  <c r="G150" i="44"/>
  <c r="H149" i="44"/>
  <c r="G149" i="44"/>
  <c r="H148" i="44"/>
  <c r="G148" i="44"/>
  <c r="H147" i="44"/>
  <c r="G147" i="44"/>
  <c r="H146" i="44"/>
  <c r="G146" i="44"/>
  <c r="H145" i="44"/>
  <c r="G145" i="44"/>
  <c r="H144" i="44"/>
  <c r="G144" i="44"/>
  <c r="H143" i="44"/>
  <c r="G143" i="44"/>
  <c r="H142" i="44"/>
  <c r="G142" i="44"/>
  <c r="H141" i="44"/>
  <c r="G141" i="44"/>
  <c r="H140" i="44"/>
  <c r="G140" i="44"/>
  <c r="H139" i="44"/>
  <c r="G139" i="44"/>
  <c r="H138" i="44"/>
  <c r="G138" i="44"/>
  <c r="H137" i="44"/>
  <c r="G137" i="44"/>
  <c r="H136" i="44"/>
  <c r="G136" i="44"/>
  <c r="H135" i="44"/>
  <c r="G135" i="44"/>
  <c r="H134" i="44"/>
  <c r="G134" i="44"/>
  <c r="H133" i="44"/>
  <c r="G133" i="44"/>
  <c r="H132" i="44"/>
  <c r="G132" i="44"/>
  <c r="H131" i="44"/>
  <c r="G131" i="44"/>
  <c r="H130" i="44"/>
  <c r="G130" i="44"/>
  <c r="H129" i="44"/>
  <c r="G129" i="44"/>
  <c r="H128" i="44"/>
  <c r="G128" i="44"/>
  <c r="H127" i="44"/>
  <c r="G127" i="44"/>
  <c r="H126" i="44"/>
  <c r="G126" i="44"/>
  <c r="H125" i="44"/>
  <c r="G125" i="44"/>
  <c r="H124" i="44"/>
  <c r="G124" i="44"/>
  <c r="H123" i="44"/>
  <c r="G123" i="44"/>
  <c r="H122" i="44"/>
  <c r="G122" i="44"/>
  <c r="H121" i="44"/>
  <c r="G121" i="44"/>
  <c r="H120" i="44"/>
  <c r="G120" i="44"/>
  <c r="H119" i="44"/>
  <c r="G119" i="44"/>
  <c r="H118" i="44"/>
  <c r="G118" i="44"/>
  <c r="H117" i="44"/>
  <c r="G117" i="44"/>
  <c r="H116" i="44"/>
  <c r="G116" i="44"/>
  <c r="H115" i="44"/>
  <c r="G115" i="44"/>
  <c r="H114" i="44"/>
  <c r="G114" i="44"/>
  <c r="H113" i="44"/>
  <c r="G113" i="44"/>
  <c r="H112" i="44"/>
  <c r="G112" i="44"/>
  <c r="H111" i="44"/>
  <c r="G111" i="44"/>
  <c r="H110" i="44"/>
  <c r="G110" i="44"/>
  <c r="H109" i="44"/>
  <c r="G109" i="44"/>
  <c r="H108" i="44"/>
  <c r="G108" i="44"/>
  <c r="H107" i="44"/>
  <c r="G107" i="44"/>
  <c r="H106" i="44"/>
  <c r="G106" i="44"/>
  <c r="H105" i="44"/>
  <c r="G105" i="44"/>
  <c r="H104" i="44"/>
  <c r="G104" i="44"/>
  <c r="H103" i="44"/>
  <c r="G103" i="44"/>
  <c r="H102" i="44"/>
  <c r="G102" i="44"/>
  <c r="H101" i="44"/>
  <c r="G101" i="44"/>
  <c r="H100" i="44"/>
  <c r="G100" i="44"/>
  <c r="H99" i="44"/>
  <c r="G99" i="44"/>
  <c r="H98" i="44"/>
  <c r="G98" i="44"/>
  <c r="H97" i="44"/>
  <c r="G97" i="44"/>
  <c r="H96" i="44"/>
  <c r="G96" i="44"/>
  <c r="H95" i="44"/>
  <c r="G95" i="44"/>
  <c r="H94" i="44"/>
  <c r="G94" i="44"/>
  <c r="H93" i="44"/>
  <c r="G93" i="44"/>
  <c r="H92" i="44"/>
  <c r="G92" i="44"/>
  <c r="H91" i="44"/>
  <c r="G91" i="44"/>
  <c r="H90" i="44"/>
  <c r="G90" i="44"/>
  <c r="H89" i="44"/>
  <c r="G89" i="44"/>
  <c r="H88" i="44"/>
  <c r="G88" i="44"/>
  <c r="H87" i="44"/>
  <c r="G87" i="44"/>
  <c r="H86" i="44"/>
  <c r="G86" i="44"/>
  <c r="H85" i="44"/>
  <c r="G85" i="44"/>
  <c r="H84" i="44"/>
  <c r="G84" i="44"/>
  <c r="H83" i="44"/>
  <c r="G83" i="44"/>
  <c r="H82" i="44"/>
  <c r="G82" i="44"/>
  <c r="H81" i="44"/>
  <c r="G81" i="44"/>
  <c r="H80" i="44"/>
  <c r="G80" i="44"/>
  <c r="H79" i="44"/>
  <c r="G79" i="44"/>
  <c r="H78" i="44"/>
  <c r="G78" i="44"/>
  <c r="H77" i="44"/>
  <c r="G77" i="44"/>
  <c r="H76" i="44"/>
  <c r="G76" i="44"/>
  <c r="H75" i="44"/>
  <c r="G75" i="44"/>
  <c r="H74" i="44"/>
  <c r="G74" i="44"/>
  <c r="H73" i="44"/>
  <c r="G73" i="44"/>
  <c r="H72" i="44"/>
  <c r="G72" i="44"/>
  <c r="H71" i="44"/>
  <c r="G71" i="44"/>
  <c r="H70" i="44"/>
  <c r="G70" i="44"/>
  <c r="H69" i="44"/>
  <c r="G69" i="44"/>
  <c r="H68" i="44"/>
  <c r="G68" i="44"/>
  <c r="H67" i="44"/>
  <c r="G67" i="44"/>
  <c r="H66" i="44"/>
  <c r="G66" i="44"/>
  <c r="H65" i="44"/>
  <c r="G65" i="44"/>
  <c r="H64" i="44"/>
  <c r="G64" i="44"/>
  <c r="H63" i="44"/>
  <c r="G63" i="44"/>
  <c r="H62" i="44"/>
  <c r="G62" i="44"/>
  <c r="H61" i="44"/>
  <c r="G61" i="44"/>
  <c r="H60" i="44"/>
  <c r="G60" i="44"/>
  <c r="H59" i="44"/>
  <c r="G59" i="44"/>
  <c r="H58" i="44"/>
  <c r="G58" i="44"/>
  <c r="H57" i="44"/>
  <c r="G57" i="44"/>
  <c r="H56" i="44"/>
  <c r="G56" i="44"/>
  <c r="H55" i="44"/>
  <c r="G55" i="44"/>
  <c r="H54" i="44"/>
  <c r="G54" i="44"/>
  <c r="H53" i="44"/>
  <c r="G53" i="44"/>
  <c r="H52" i="44"/>
  <c r="G52" i="44"/>
  <c r="H51" i="44"/>
  <c r="G51" i="44"/>
  <c r="H50" i="44"/>
  <c r="G50" i="44"/>
  <c r="H49" i="44"/>
  <c r="G49" i="44"/>
  <c r="H48" i="44"/>
  <c r="G48" i="44"/>
  <c r="H47" i="44"/>
  <c r="G47" i="44"/>
  <c r="H46" i="44"/>
  <c r="G46" i="44"/>
  <c r="H45" i="44"/>
  <c r="G45" i="44"/>
  <c r="H44" i="44"/>
  <c r="G44" i="44"/>
  <c r="H43" i="44"/>
  <c r="G43" i="44"/>
  <c r="H42" i="44"/>
  <c r="G42" i="44"/>
  <c r="H41" i="44"/>
  <c r="G41" i="44"/>
  <c r="H40" i="44"/>
  <c r="G40" i="44"/>
  <c r="H39" i="44"/>
  <c r="G39" i="44"/>
  <c r="H38" i="44"/>
  <c r="G38" i="44"/>
  <c r="H37" i="44"/>
  <c r="G37" i="44"/>
  <c r="H36" i="44"/>
  <c r="G36" i="44"/>
  <c r="H35" i="44"/>
  <c r="G35" i="44"/>
  <c r="H34" i="44"/>
  <c r="G34" i="44"/>
  <c r="H33" i="44"/>
  <c r="G33" i="44"/>
  <c r="H32" i="44"/>
  <c r="G32" i="44"/>
  <c r="H31" i="44"/>
  <c r="G31" i="44"/>
  <c r="H30" i="44"/>
  <c r="G30" i="44"/>
  <c r="H29" i="44"/>
  <c r="G29" i="44"/>
  <c r="H28" i="44"/>
  <c r="G28" i="44"/>
  <c r="H27" i="44"/>
  <c r="G27" i="44"/>
  <c r="H26" i="44"/>
  <c r="G26" i="44"/>
  <c r="H25" i="44"/>
  <c r="G25" i="44"/>
  <c r="H24" i="44"/>
  <c r="G24" i="44"/>
  <c r="H23" i="44"/>
  <c r="G23" i="44"/>
  <c r="H22" i="44"/>
  <c r="G22" i="44"/>
  <c r="H21" i="44"/>
  <c r="G21" i="44"/>
  <c r="H20" i="44"/>
  <c r="G20" i="44"/>
  <c r="H19" i="44"/>
  <c r="G19" i="44"/>
  <c r="H18" i="44"/>
  <c r="G18" i="44"/>
  <c r="H17" i="44"/>
  <c r="G17" i="44"/>
  <c r="H16" i="44"/>
  <c r="G16" i="44"/>
  <c r="H15" i="44"/>
  <c r="G15" i="44"/>
  <c r="H14" i="44"/>
  <c r="G14" i="44"/>
  <c r="H13" i="44"/>
  <c r="G13" i="44"/>
  <c r="H12" i="44"/>
  <c r="G12" i="44"/>
  <c r="H11" i="44"/>
  <c r="G11" i="44"/>
  <c r="H10" i="44"/>
  <c r="G10" i="44"/>
  <c r="H9" i="44"/>
  <c r="G9" i="44"/>
  <c r="H8" i="44"/>
  <c r="G8" i="44"/>
  <c r="H7" i="44"/>
  <c r="G7" i="44"/>
  <c r="H6" i="44"/>
  <c r="G6" i="44"/>
  <c r="H5" i="44"/>
  <c r="G5" i="44"/>
  <c r="H4" i="44"/>
  <c r="G4" i="44"/>
  <c r="H3" i="44"/>
  <c r="G3" i="44"/>
  <c r="H2" i="44"/>
  <c r="G2" i="44"/>
  <c r="K2" i="44" s="1"/>
  <c r="K5" i="44" s="1"/>
  <c r="K9" i="44" s="1"/>
  <c r="C13" i="43" l="1"/>
  <c r="D13" i="43"/>
  <c r="E13" i="43"/>
  <c r="F13" i="43"/>
  <c r="G13" i="43"/>
  <c r="H13" i="43"/>
  <c r="B13" i="43"/>
  <c r="I13" i="43"/>
  <c r="I11" i="43"/>
  <c r="I12" i="43"/>
  <c r="I10" i="43"/>
  <c r="C23" i="43"/>
  <c r="B10" i="43"/>
  <c r="C10" i="43"/>
  <c r="D10" i="43"/>
  <c r="E10" i="43"/>
  <c r="F10" i="43"/>
  <c r="G10" i="43"/>
  <c r="H10" i="43"/>
  <c r="B11" i="43"/>
  <c r="C11" i="43"/>
  <c r="D11" i="43"/>
  <c r="E11" i="43"/>
  <c r="F11" i="43"/>
  <c r="G11" i="43"/>
  <c r="H11" i="43"/>
  <c r="B12" i="43"/>
  <c r="C12" i="43"/>
  <c r="D12" i="43"/>
  <c r="E12" i="43"/>
  <c r="F12" i="43"/>
  <c r="G12" i="43"/>
  <c r="H12" i="43"/>
  <c r="F18" i="43" l="1"/>
  <c r="B18" i="43"/>
  <c r="E17" i="43"/>
  <c r="H16" i="43"/>
  <c r="D16" i="43"/>
  <c r="H18" i="43"/>
  <c r="G18" i="43"/>
  <c r="E18" i="43"/>
  <c r="D18" i="43"/>
  <c r="C18" i="43"/>
  <c r="H17" i="43"/>
  <c r="G17" i="43"/>
  <c r="F17" i="43"/>
  <c r="D17" i="43"/>
  <c r="C17" i="43"/>
  <c r="B17" i="43"/>
  <c r="G16" i="43"/>
  <c r="F16" i="43"/>
  <c r="E16" i="43"/>
  <c r="C16" i="43"/>
  <c r="B16" i="43"/>
  <c r="C22" i="43"/>
  <c r="C21" i="43" l="1"/>
  <c r="B10" i="39"/>
  <c r="C10" i="39"/>
  <c r="D10" i="39"/>
  <c r="E10" i="39"/>
  <c r="F10" i="39"/>
  <c r="G10" i="39"/>
  <c r="G16" i="39" s="1"/>
  <c r="H10" i="39"/>
  <c r="B11" i="39"/>
  <c r="C11" i="39"/>
  <c r="D11" i="39"/>
  <c r="E11" i="39"/>
  <c r="E17" i="39" s="1"/>
  <c r="F11" i="39"/>
  <c r="F17" i="39" s="1"/>
  <c r="G11" i="39"/>
  <c r="H11" i="39"/>
  <c r="B12" i="39"/>
  <c r="B18" i="39" s="1"/>
  <c r="C12" i="39"/>
  <c r="C18" i="39" s="1"/>
  <c r="D12" i="39"/>
  <c r="E12" i="39"/>
  <c r="E18" i="39" s="1"/>
  <c r="F12" i="39"/>
  <c r="F18" i="39" s="1"/>
  <c r="G12" i="39"/>
  <c r="G18" i="39" s="1"/>
  <c r="H12" i="39"/>
  <c r="C16" i="41"/>
  <c r="H11" i="41"/>
  <c r="G11" i="41"/>
  <c r="F11" i="41"/>
  <c r="E11" i="41"/>
  <c r="D11" i="41"/>
  <c r="C11" i="41"/>
  <c r="B11" i="41"/>
  <c r="H10" i="41"/>
  <c r="G10" i="41"/>
  <c r="F10" i="41"/>
  <c r="E10" i="41"/>
  <c r="D10" i="41"/>
  <c r="C10" i="41"/>
  <c r="B10" i="41"/>
  <c r="H9" i="41"/>
  <c r="G9" i="41"/>
  <c r="F9" i="41"/>
  <c r="E9" i="41"/>
  <c r="D9" i="41"/>
  <c r="C9" i="41"/>
  <c r="B9" i="41"/>
  <c r="I12" i="41" s="1"/>
  <c r="C15" i="41" s="1"/>
  <c r="H18" i="39"/>
  <c r="D18" i="39"/>
  <c r="H17" i="39"/>
  <c r="G17" i="39"/>
  <c r="D17" i="39"/>
  <c r="C17" i="39"/>
  <c r="F16" i="39"/>
  <c r="C16" i="39"/>
  <c r="B16" i="39"/>
  <c r="H13" i="39" l="1"/>
  <c r="D13" i="39"/>
  <c r="E16" i="39"/>
  <c r="E13" i="39"/>
  <c r="I12" i="39"/>
  <c r="H16" i="39"/>
  <c r="G13" i="39"/>
  <c r="C13" i="39"/>
  <c r="B17" i="39"/>
  <c r="I11" i="39"/>
  <c r="D16" i="39"/>
  <c r="F13" i="39"/>
  <c r="B13" i="39"/>
  <c r="I10" i="39"/>
  <c r="I13" i="39" s="1"/>
  <c r="C17" i="41"/>
  <c r="B21" i="39" l="1"/>
  <c r="C15" i="38"/>
  <c r="B11" i="38"/>
  <c r="C11" i="38"/>
  <c r="D11" i="38"/>
  <c r="E11" i="38"/>
  <c r="F11" i="38"/>
  <c r="G11" i="38"/>
  <c r="H11" i="38"/>
  <c r="B12" i="38"/>
  <c r="C12" i="38"/>
  <c r="D12" i="38"/>
  <c r="E12" i="38"/>
  <c r="F12" i="38"/>
  <c r="G12" i="38"/>
  <c r="H12" i="38"/>
  <c r="C10" i="38"/>
  <c r="D10" i="38"/>
  <c r="E10" i="38"/>
  <c r="F10" i="38"/>
  <c r="G10" i="38"/>
  <c r="H10" i="38"/>
  <c r="B10" i="38"/>
  <c r="I3" i="33" a="1"/>
  <c r="I3" i="33" s="1"/>
  <c r="I4" i="33" a="1"/>
  <c r="I4" i="33"/>
  <c r="I5" i="33" a="1"/>
  <c r="I5" i="33" s="1"/>
  <c r="I6" i="33" a="1"/>
  <c r="I6" i="33"/>
  <c r="I7" i="33" a="1"/>
  <c r="I7" i="33" s="1"/>
  <c r="I8" i="33" a="1"/>
  <c r="I8" i="33" s="1"/>
  <c r="I9" i="33" a="1"/>
  <c r="I9" i="33" s="1"/>
  <c r="I2" i="33" a="1"/>
  <c r="I2" i="33" s="1"/>
  <c r="G3" i="33" a="1"/>
  <c r="G3" i="33" s="1"/>
  <c r="G4" i="33" a="1"/>
  <c r="G4" i="33" s="1"/>
  <c r="G5" i="33" a="1"/>
  <c r="G5" i="33" s="1"/>
  <c r="G6" i="33" a="1"/>
  <c r="G6" i="33" s="1"/>
  <c r="G7" i="33" a="1"/>
  <c r="G7" i="33" s="1"/>
  <c r="G8" i="33" a="1"/>
  <c r="G8" i="33" s="1"/>
  <c r="G9" i="33" a="1"/>
  <c r="G9" i="33" s="1"/>
  <c r="G2" i="33" a="1"/>
  <c r="G2" i="33" s="1"/>
  <c r="D3" i="33" a="1"/>
  <c r="D3" i="33" s="1"/>
  <c r="D4" i="33" a="1"/>
  <c r="D4" i="33" s="1"/>
  <c r="D5" i="33" a="1"/>
  <c r="D5" i="33" s="1"/>
  <c r="D6" i="33" a="1"/>
  <c r="D6" i="33" s="1"/>
  <c r="D7" i="33" a="1"/>
  <c r="D7" i="33" s="1"/>
  <c r="D8" i="33" a="1"/>
  <c r="D8" i="33" s="1"/>
  <c r="D9" i="33" a="1"/>
  <c r="D9" i="33" s="1"/>
  <c r="D10" i="33" a="1"/>
  <c r="D10" i="33" s="1"/>
  <c r="D11" i="33" a="1"/>
  <c r="D11" i="33" s="1"/>
  <c r="D12" i="33" a="1"/>
  <c r="D12" i="33" s="1"/>
  <c r="D2" i="33" a="1"/>
  <c r="D2" i="33" s="1"/>
  <c r="C14" i="38" l="1"/>
  <c r="D14" i="33"/>
  <c r="G14" i="33"/>
  <c r="G12" i="33" a="1"/>
  <c r="G12" i="33" s="1"/>
  <c r="G11" i="33" a="1"/>
  <c r="G11" i="33" s="1"/>
  <c r="C16" i="38" l="1"/>
  <c r="G16" i="33"/>
  <c r="M10" i="32" l="1"/>
  <c r="J8" i="32" a="1"/>
  <c r="J8" i="32" s="1"/>
  <c r="J9" i="32" a="1"/>
  <c r="J9" i="32"/>
  <c r="J10" i="32" a="1"/>
  <c r="J10" i="32" s="1"/>
  <c r="J11" i="32" a="1"/>
  <c r="J11" i="32" s="1"/>
  <c r="J12" i="32" a="1"/>
  <c r="J12" i="32" s="1"/>
  <c r="J13" i="32" a="1"/>
  <c r="J13" i="32" s="1"/>
  <c r="J14" i="32" a="1"/>
  <c r="J14" i="32" s="1"/>
  <c r="J15" i="32" a="1"/>
  <c r="J15" i="32" s="1"/>
  <c r="J16" i="32" a="1"/>
  <c r="J16" i="32" s="1"/>
  <c r="J17" i="32" a="1"/>
  <c r="J17" i="32" s="1"/>
  <c r="J18" i="32" a="1"/>
  <c r="J18" i="32" s="1"/>
  <c r="J19" i="32" a="1"/>
  <c r="J19" i="32" s="1"/>
  <c r="J20" i="32" a="1"/>
  <c r="J20" i="32" s="1"/>
  <c r="J21" i="32" a="1"/>
  <c r="J21" i="32" s="1"/>
  <c r="J22" i="32" a="1"/>
  <c r="J22" i="32" s="1"/>
  <c r="J23" i="32" a="1"/>
  <c r="J23" i="32" s="1"/>
  <c r="J24" i="32" a="1"/>
  <c r="J24" i="32" s="1"/>
  <c r="J25" i="32" a="1"/>
  <c r="J25" i="32" s="1"/>
  <c r="J26" i="32" a="1"/>
  <c r="J26" i="32" s="1"/>
  <c r="J27" i="32" a="1"/>
  <c r="J27" i="32" s="1"/>
  <c r="J28" i="32" a="1"/>
  <c r="J28" i="32" s="1"/>
  <c r="J29" i="32" a="1"/>
  <c r="J29" i="32" s="1"/>
  <c r="J30" i="32" a="1"/>
  <c r="J30" i="32" s="1"/>
  <c r="J31" i="32" a="1"/>
  <c r="J31" i="32" s="1"/>
  <c r="J32" i="32" a="1"/>
  <c r="J32" i="32" s="1"/>
  <c r="J33" i="32" a="1"/>
  <c r="J33" i="32" s="1"/>
  <c r="J34" i="32" a="1"/>
  <c r="J34" i="32" s="1"/>
  <c r="J35" i="32" a="1"/>
  <c r="J35" i="32" s="1"/>
  <c r="J36" i="32" a="1"/>
  <c r="J36" i="32" s="1"/>
  <c r="J37" i="32" a="1"/>
  <c r="J37" i="32" s="1"/>
  <c r="J38" i="32" a="1"/>
  <c r="J38" i="32" s="1"/>
  <c r="J39" i="32" a="1"/>
  <c r="J39" i="32" s="1"/>
  <c r="J40" i="32" a="1"/>
  <c r="J40" i="32" s="1"/>
  <c r="J41" i="32" a="1"/>
  <c r="J41" i="32" s="1"/>
  <c r="J42" i="32" a="1"/>
  <c r="J42" i="32" s="1"/>
  <c r="J43" i="32" a="1"/>
  <c r="J43" i="32" s="1"/>
  <c r="J44" i="32" a="1"/>
  <c r="J44" i="32" s="1"/>
  <c r="J45" i="32" a="1"/>
  <c r="J45" i="32" s="1"/>
  <c r="J46" i="32" a="1"/>
  <c r="J46" i="32" s="1"/>
  <c r="J47" i="32" a="1"/>
  <c r="J47" i="32" s="1"/>
  <c r="J48" i="32" a="1"/>
  <c r="J48" i="32" s="1"/>
  <c r="J49" i="32" a="1"/>
  <c r="J49" i="32" s="1"/>
  <c r="J50" i="32" a="1"/>
  <c r="J50" i="32" s="1"/>
  <c r="J51" i="32" a="1"/>
  <c r="J51" i="32" s="1"/>
  <c r="J52" i="32" a="1"/>
  <c r="J52" i="32" s="1"/>
  <c r="J53" i="32" a="1"/>
  <c r="J53" i="32" s="1"/>
  <c r="J54" i="32" a="1"/>
  <c r="J54" i="32" s="1"/>
  <c r="J55" i="32" a="1"/>
  <c r="J55" i="32" s="1"/>
  <c r="J56" i="32" a="1"/>
  <c r="J56" i="32" s="1"/>
  <c r="J57" i="32" a="1"/>
  <c r="J57" i="32" s="1"/>
  <c r="J58" i="32" a="1"/>
  <c r="J58" i="32" s="1"/>
  <c r="J59" i="32" a="1"/>
  <c r="J59" i="32" s="1"/>
  <c r="J60" i="32" a="1"/>
  <c r="J60" i="32" s="1"/>
  <c r="J61" i="32" a="1"/>
  <c r="J61" i="32" s="1"/>
  <c r="J62" i="32" a="1"/>
  <c r="J62" i="32" s="1"/>
  <c r="J63" i="32" a="1"/>
  <c r="J63" i="32"/>
  <c r="J64" i="32" a="1"/>
  <c r="J64" i="32" s="1"/>
  <c r="J65" i="32" a="1"/>
  <c r="J65" i="32" s="1"/>
  <c r="J66" i="32" a="1"/>
  <c r="J66" i="32" s="1"/>
  <c r="J67" i="32" a="1"/>
  <c r="J67" i="32" s="1"/>
  <c r="J68" i="32" a="1"/>
  <c r="J68" i="32" s="1"/>
  <c r="J69" i="32" a="1"/>
  <c r="J69" i="32" s="1"/>
  <c r="J70" i="32" a="1"/>
  <c r="J70" i="32" s="1"/>
  <c r="J71" i="32" a="1"/>
  <c r="J71" i="32" s="1"/>
  <c r="J72" i="32" a="1"/>
  <c r="J72" i="32" s="1"/>
  <c r="J73" i="32" a="1"/>
  <c r="J73" i="32" s="1"/>
  <c r="J74" i="32" a="1"/>
  <c r="J74" i="32" s="1"/>
  <c r="J75" i="32" a="1"/>
  <c r="J75" i="32" s="1"/>
  <c r="J76" i="32" a="1"/>
  <c r="J76" i="32" s="1"/>
  <c r="J77" i="32" a="1"/>
  <c r="J77" i="32" s="1"/>
  <c r="J78" i="32" a="1"/>
  <c r="J78" i="32" s="1"/>
  <c r="J79" i="32" a="1"/>
  <c r="J79" i="32" s="1"/>
  <c r="J80" i="32" a="1"/>
  <c r="J80" i="32" s="1"/>
  <c r="J81" i="32" a="1"/>
  <c r="J81" i="32" s="1"/>
  <c r="J82" i="32" a="1"/>
  <c r="J82" i="32" s="1"/>
  <c r="J83" i="32" a="1"/>
  <c r="J83" i="32" s="1"/>
  <c r="J84" i="32" a="1"/>
  <c r="J84" i="32" s="1"/>
  <c r="J85" i="32" a="1"/>
  <c r="J85" i="32" s="1"/>
  <c r="J86" i="32" a="1"/>
  <c r="J86" i="32" s="1"/>
  <c r="J87" i="32" a="1"/>
  <c r="J87" i="32" s="1"/>
  <c r="J88" i="32" a="1"/>
  <c r="J88" i="32" s="1"/>
  <c r="J89" i="32" a="1"/>
  <c r="J89" i="32" s="1"/>
  <c r="J90" i="32" a="1"/>
  <c r="J90" i="32" s="1"/>
  <c r="J91" i="32" a="1"/>
  <c r="J91" i="32" s="1"/>
  <c r="J92" i="32" a="1"/>
  <c r="J92" i="32" s="1"/>
  <c r="J93" i="32" a="1"/>
  <c r="J93" i="32" s="1"/>
  <c r="J94" i="32" a="1"/>
  <c r="J94" i="32" s="1"/>
  <c r="J95" i="32" a="1"/>
  <c r="J95" i="32"/>
  <c r="J96" i="32" a="1"/>
  <c r="J96" i="32" s="1"/>
  <c r="J97" i="32" a="1"/>
  <c r="J97" i="32" s="1"/>
  <c r="J98" i="32" a="1"/>
  <c r="J98" i="32" s="1"/>
  <c r="J99" i="32" a="1"/>
  <c r="J99" i="32" s="1"/>
  <c r="J100" i="32" a="1"/>
  <c r="J100" i="32" s="1"/>
  <c r="J101" i="32" a="1"/>
  <c r="J101" i="32" s="1"/>
  <c r="J102" i="32" a="1"/>
  <c r="J102" i="32" s="1"/>
  <c r="J103" i="32" a="1"/>
  <c r="J103" i="32"/>
  <c r="J104" i="32" a="1"/>
  <c r="J104" i="32" s="1"/>
  <c r="J105" i="32" a="1"/>
  <c r="J105" i="32" s="1"/>
  <c r="J106" i="32" a="1"/>
  <c r="J106" i="32" s="1"/>
  <c r="J107" i="32" a="1"/>
  <c r="J107" i="32" s="1"/>
  <c r="J108" i="32" a="1"/>
  <c r="J108" i="32" s="1"/>
  <c r="J109" i="32" a="1"/>
  <c r="J109" i="32" s="1"/>
  <c r="J110" i="32" a="1"/>
  <c r="J110" i="32" s="1"/>
  <c r="J111" i="32" a="1"/>
  <c r="J111" i="32" s="1"/>
  <c r="J112" i="32" a="1"/>
  <c r="J112" i="32" s="1"/>
  <c r="J113" i="32" a="1"/>
  <c r="J113" i="32" s="1"/>
  <c r="J114" i="32" a="1"/>
  <c r="J114" i="32" s="1"/>
  <c r="J115" i="32" a="1"/>
  <c r="J115" i="32" s="1"/>
  <c r="J116" i="32" a="1"/>
  <c r="J116" i="32" s="1"/>
  <c r="J117" i="32" a="1"/>
  <c r="J117" i="32" s="1"/>
  <c r="J118" i="32" a="1"/>
  <c r="J118" i="32" s="1"/>
  <c r="J119" i="32" a="1"/>
  <c r="J119" i="32" s="1"/>
  <c r="J120" i="32" a="1"/>
  <c r="J120" i="32" s="1"/>
  <c r="J121" i="32" a="1"/>
  <c r="J121" i="32" s="1"/>
  <c r="J122" i="32" a="1"/>
  <c r="J122" i="32" s="1"/>
  <c r="J123" i="32" a="1"/>
  <c r="J123" i="32" s="1"/>
  <c r="J124" i="32" a="1"/>
  <c r="J124" i="32" s="1"/>
  <c r="J125" i="32" a="1"/>
  <c r="J125" i="32" s="1"/>
  <c r="J126" i="32" a="1"/>
  <c r="J126" i="32" s="1"/>
  <c r="J127" i="32" a="1"/>
  <c r="J127" i="32" s="1"/>
  <c r="J128" i="32" a="1"/>
  <c r="J128" i="32" s="1"/>
  <c r="J129" i="32" a="1"/>
  <c r="J129" i="32" s="1"/>
  <c r="J130" i="32" a="1"/>
  <c r="J130" i="32" s="1"/>
  <c r="J131" i="32" a="1"/>
  <c r="J131" i="32" s="1"/>
  <c r="J132" i="32" a="1"/>
  <c r="J132" i="32" s="1"/>
  <c r="J133" i="32" a="1"/>
  <c r="J133" i="32" s="1"/>
  <c r="J134" i="32" a="1"/>
  <c r="J134" i="32" s="1"/>
  <c r="J135" i="32" a="1"/>
  <c r="J135" i="32" s="1"/>
  <c r="J136" i="32" a="1"/>
  <c r="J136" i="32" s="1"/>
  <c r="J137" i="32" a="1"/>
  <c r="J137" i="32" s="1"/>
  <c r="J138" i="32" a="1"/>
  <c r="J138" i="32" s="1"/>
  <c r="J139" i="32" a="1"/>
  <c r="J139" i="32" s="1"/>
  <c r="J140" i="32" a="1"/>
  <c r="J140" i="32" s="1"/>
  <c r="J141" i="32" a="1"/>
  <c r="J141" i="32" s="1"/>
  <c r="J142" i="32" a="1"/>
  <c r="J142" i="32" s="1"/>
  <c r="J143" i="32" a="1"/>
  <c r="J143" i="32"/>
  <c r="J144" i="32" a="1"/>
  <c r="J144" i="32" s="1"/>
  <c r="J145" i="32" a="1"/>
  <c r="J145" i="32" s="1"/>
  <c r="J146" i="32" a="1"/>
  <c r="J146" i="32" s="1"/>
  <c r="J147" i="32" a="1"/>
  <c r="J147" i="32" s="1"/>
  <c r="J148" i="32" a="1"/>
  <c r="J148" i="32" s="1"/>
  <c r="J149" i="32" a="1"/>
  <c r="J149" i="32" s="1"/>
  <c r="J150" i="32" a="1"/>
  <c r="J150" i="32" s="1"/>
  <c r="J151" i="32" a="1"/>
  <c r="J151" i="32" s="1"/>
  <c r="J152" i="32" a="1"/>
  <c r="J152" i="32" s="1"/>
  <c r="J153" i="32" a="1"/>
  <c r="J153" i="32" s="1"/>
  <c r="J154" i="32" a="1"/>
  <c r="J154" i="32" s="1"/>
  <c r="J155" i="32" a="1"/>
  <c r="J155" i="32" s="1"/>
  <c r="J156" i="32" a="1"/>
  <c r="J156" i="32" s="1"/>
  <c r="J157" i="32" a="1"/>
  <c r="J157" i="32" s="1"/>
  <c r="J158" i="32" a="1"/>
  <c r="J158" i="32" s="1"/>
  <c r="J159" i="32" a="1"/>
  <c r="J159" i="32" s="1"/>
  <c r="J160" i="32" a="1"/>
  <c r="J160" i="32" s="1"/>
  <c r="J161" i="32" a="1"/>
  <c r="J161" i="32" s="1"/>
  <c r="J162" i="32" a="1"/>
  <c r="J162" i="32" s="1"/>
  <c r="J163" i="32" a="1"/>
  <c r="J163" i="32" s="1"/>
  <c r="J164" i="32" a="1"/>
  <c r="J164" i="32" s="1"/>
  <c r="J165" i="32" a="1"/>
  <c r="J165" i="32" s="1"/>
  <c r="J166" i="32" a="1"/>
  <c r="J166" i="32" s="1"/>
  <c r="J167" i="32" a="1"/>
  <c r="J167" i="32"/>
  <c r="J168" i="32" a="1"/>
  <c r="J168" i="32" s="1"/>
  <c r="J169" i="32" a="1"/>
  <c r="J169" i="32" s="1"/>
  <c r="J170" i="32" a="1"/>
  <c r="J170" i="32" s="1"/>
  <c r="J171" i="32" a="1"/>
  <c r="J171" i="32" s="1"/>
  <c r="J172" i="32" a="1"/>
  <c r="J172" i="32" s="1"/>
  <c r="J173" i="32" a="1"/>
  <c r="J173" i="32" s="1"/>
  <c r="J174" i="32" a="1"/>
  <c r="J174" i="32" s="1"/>
  <c r="J175" i="32" a="1"/>
  <c r="J175" i="32" s="1"/>
  <c r="J176" i="32" a="1"/>
  <c r="J176" i="32" s="1"/>
  <c r="J177" i="32" a="1"/>
  <c r="J177" i="32" s="1"/>
  <c r="J178" i="32" a="1"/>
  <c r="J178" i="32" s="1"/>
  <c r="J179" i="32" a="1"/>
  <c r="J179" i="32" s="1"/>
  <c r="J180" i="32" a="1"/>
  <c r="J180" i="32" s="1"/>
  <c r="J181" i="32" a="1"/>
  <c r="J181" i="32" s="1"/>
  <c r="J182" i="32" a="1"/>
  <c r="J182" i="32" s="1"/>
  <c r="J183" i="32" a="1"/>
  <c r="J183" i="32" s="1"/>
  <c r="J184" i="32" a="1"/>
  <c r="J184" i="32" s="1"/>
  <c r="J185" i="32" a="1"/>
  <c r="J185" i="32" s="1"/>
  <c r="J186" i="32" a="1"/>
  <c r="J186" i="32" s="1"/>
  <c r="J187" i="32" a="1"/>
  <c r="J187" i="32" s="1"/>
  <c r="J188" i="32" a="1"/>
  <c r="J188" i="32" s="1"/>
  <c r="J189" i="32" a="1"/>
  <c r="J189" i="32" s="1"/>
  <c r="J190" i="32" a="1"/>
  <c r="J190" i="32" s="1"/>
  <c r="J191" i="32" a="1"/>
  <c r="J191" i="32" s="1"/>
  <c r="J192" i="32" a="1"/>
  <c r="J192" i="32"/>
  <c r="J193" i="32" a="1"/>
  <c r="J193" i="32" s="1"/>
  <c r="J194" i="32" a="1"/>
  <c r="J194" i="32" s="1"/>
  <c r="J195" i="32" a="1"/>
  <c r="J195" i="32" s="1"/>
  <c r="J196" i="32" a="1"/>
  <c r="J196" i="32" s="1"/>
  <c r="J197" i="32" a="1"/>
  <c r="J197" i="32" s="1"/>
  <c r="J198" i="32" a="1"/>
  <c r="J198" i="32" s="1"/>
  <c r="J199" i="32" a="1"/>
  <c r="J199" i="32" s="1"/>
  <c r="J200" i="32" a="1"/>
  <c r="J200" i="32"/>
  <c r="J201" i="32" a="1"/>
  <c r="J201" i="32" s="1"/>
  <c r="J202" i="32" a="1"/>
  <c r="J202" i="32" s="1"/>
  <c r="J203" i="32" a="1"/>
  <c r="J203" i="32" s="1"/>
  <c r="J204" i="32" a="1"/>
  <c r="J204" i="32" s="1"/>
  <c r="J205" i="32" a="1"/>
  <c r="J205" i="32" s="1"/>
  <c r="J206" i="32" a="1"/>
  <c r="J206" i="32" s="1"/>
  <c r="J207" i="32" a="1"/>
  <c r="J207" i="32" s="1"/>
  <c r="J208" i="32" a="1"/>
  <c r="J208" i="32" s="1"/>
  <c r="J209" i="32" a="1"/>
  <c r="J209" i="32" s="1"/>
  <c r="J210" i="32" a="1"/>
  <c r="J210" i="32" s="1"/>
  <c r="J211" i="32" a="1"/>
  <c r="J211" i="32" s="1"/>
  <c r="J212" i="32" a="1"/>
  <c r="J212" i="32" s="1"/>
  <c r="J213" i="32" a="1"/>
  <c r="J213" i="32" s="1"/>
  <c r="J214" i="32" a="1"/>
  <c r="J214" i="32" s="1"/>
  <c r="J215" i="32" a="1"/>
  <c r="J215" i="32" s="1"/>
  <c r="J216" i="32" a="1"/>
  <c r="J216" i="32" s="1"/>
  <c r="J217" i="32" a="1"/>
  <c r="J217" i="32" s="1"/>
  <c r="J218" i="32" a="1"/>
  <c r="J218" i="32" s="1"/>
  <c r="J219" i="32" a="1"/>
  <c r="J219" i="32" s="1"/>
  <c r="J220" i="32" a="1"/>
  <c r="J220" i="32" s="1"/>
  <c r="J221" i="32" a="1"/>
  <c r="J221" i="32" s="1"/>
  <c r="J222" i="32" a="1"/>
  <c r="J222" i="32" s="1"/>
  <c r="J223" i="32" a="1"/>
  <c r="J223" i="32" s="1"/>
  <c r="J224" i="32" a="1"/>
  <c r="J224" i="32" s="1"/>
  <c r="J225" i="32" a="1"/>
  <c r="J225" i="32" s="1"/>
  <c r="J226" i="32" a="1"/>
  <c r="J226" i="32" s="1"/>
  <c r="J227" i="32" a="1"/>
  <c r="J227" i="32" s="1"/>
  <c r="J228" i="32" a="1"/>
  <c r="J228" i="32" s="1"/>
  <c r="J229" i="32" a="1"/>
  <c r="J229" i="32" s="1"/>
  <c r="J230" i="32" a="1"/>
  <c r="J230" i="32" s="1"/>
  <c r="J231" i="32" a="1"/>
  <c r="J231" i="32" s="1"/>
  <c r="J232" i="32" a="1"/>
  <c r="J232" i="32" s="1"/>
  <c r="J233" i="32" a="1"/>
  <c r="J233" i="32" s="1"/>
  <c r="J234" i="32" a="1"/>
  <c r="J234" i="32" s="1"/>
  <c r="J235" i="32" a="1"/>
  <c r="J235" i="32" s="1"/>
  <c r="J236" i="32" a="1"/>
  <c r="J236" i="32" s="1"/>
  <c r="J237" i="32" a="1"/>
  <c r="J237" i="32" s="1"/>
  <c r="J238" i="32" a="1"/>
  <c r="J238" i="32" s="1"/>
  <c r="J239" i="32" a="1"/>
  <c r="J239" i="32" s="1"/>
  <c r="J240" i="32" a="1"/>
  <c r="J240" i="32" s="1"/>
  <c r="J241" i="32" a="1"/>
  <c r="J241" i="32" s="1"/>
  <c r="J242" i="32" a="1"/>
  <c r="J242" i="32" s="1"/>
  <c r="J243" i="32" a="1"/>
  <c r="J243" i="32" s="1"/>
  <c r="J244" i="32" a="1"/>
  <c r="J244" i="32" s="1"/>
  <c r="J245" i="32" a="1"/>
  <c r="J245" i="32" s="1"/>
  <c r="J246" i="32" a="1"/>
  <c r="J246" i="32" s="1"/>
  <c r="J247" i="32" a="1"/>
  <c r="J247" i="32" s="1"/>
  <c r="J248" i="32" a="1"/>
  <c r="J248" i="32"/>
  <c r="J249" i="32" a="1"/>
  <c r="J249" i="32" s="1"/>
  <c r="J250" i="32" a="1"/>
  <c r="J250" i="32" s="1"/>
  <c r="J251" i="32" a="1"/>
  <c r="J251" i="32" s="1"/>
  <c r="J252" i="32" a="1"/>
  <c r="J252" i="32" s="1"/>
  <c r="J253" i="32" a="1"/>
  <c r="J253" i="32" s="1"/>
  <c r="J254" i="32" a="1"/>
  <c r="J254" i="32" s="1"/>
  <c r="J255" i="32" a="1"/>
  <c r="J255" i="32" s="1"/>
  <c r="J256" i="32" a="1"/>
  <c r="J256" i="32"/>
  <c r="J257" i="32" a="1"/>
  <c r="J257" i="32" s="1"/>
  <c r="J258" i="32" a="1"/>
  <c r="J258" i="32" s="1"/>
  <c r="J259" i="32" a="1"/>
  <c r="J259" i="32" s="1"/>
  <c r="J260" i="32" a="1"/>
  <c r="J260" i="32" s="1"/>
  <c r="J261" i="32" a="1"/>
  <c r="J261" i="32" s="1"/>
  <c r="J262" i="32" a="1"/>
  <c r="J262" i="32" s="1"/>
  <c r="J263" i="32" a="1"/>
  <c r="J263" i="32" s="1"/>
  <c r="J264" i="32" a="1"/>
  <c r="J264" i="32" s="1"/>
  <c r="J265" i="32" a="1"/>
  <c r="J265" i="32" s="1"/>
  <c r="J266" i="32" a="1"/>
  <c r="J266" i="32" s="1"/>
  <c r="J267" i="32" a="1"/>
  <c r="J267" i="32" s="1"/>
  <c r="J268" i="32" a="1"/>
  <c r="J268" i="32" s="1"/>
  <c r="J269" i="32" a="1"/>
  <c r="J269" i="32" s="1"/>
  <c r="J270" i="32" a="1"/>
  <c r="J270" i="32" s="1"/>
  <c r="J271" i="32" a="1"/>
  <c r="J271" i="32" s="1"/>
  <c r="J272" i="32" a="1"/>
  <c r="J272" i="32" s="1"/>
  <c r="J273" i="32" a="1"/>
  <c r="J273" i="32" s="1"/>
  <c r="J274" i="32" a="1"/>
  <c r="J274" i="32" s="1"/>
  <c r="J275" i="32" a="1"/>
  <c r="J275" i="32" s="1"/>
  <c r="J276" i="32" a="1"/>
  <c r="J276" i="32" s="1"/>
  <c r="J277" i="32" a="1"/>
  <c r="J277" i="32" s="1"/>
  <c r="J278" i="32" a="1"/>
  <c r="J278" i="32" s="1"/>
  <c r="J279" i="32" a="1"/>
  <c r="J279" i="32" s="1"/>
  <c r="J280" i="32" a="1"/>
  <c r="J280" i="32" s="1"/>
  <c r="J281" i="32" a="1"/>
  <c r="J281" i="32" s="1"/>
  <c r="J282" i="32" a="1"/>
  <c r="J282" i="32" s="1"/>
  <c r="J283" i="32" a="1"/>
  <c r="J283" i="32" s="1"/>
  <c r="J284" i="32" a="1"/>
  <c r="J284" i="32" s="1"/>
  <c r="J285" i="32" a="1"/>
  <c r="J285" i="32" s="1"/>
  <c r="J286" i="32" a="1"/>
  <c r="J286" i="32" s="1"/>
  <c r="J287" i="32" a="1"/>
  <c r="J287" i="32" s="1"/>
  <c r="J288" i="32" a="1"/>
  <c r="J288" i="32" s="1"/>
  <c r="J289" i="32" a="1"/>
  <c r="J289" i="32" s="1"/>
  <c r="J290" i="32" a="1"/>
  <c r="J290" i="32" s="1"/>
  <c r="J291" i="32" a="1"/>
  <c r="J291" i="32" s="1"/>
  <c r="J292" i="32" a="1"/>
  <c r="J292" i="32"/>
  <c r="J293" i="32" a="1"/>
  <c r="J293" i="32" s="1"/>
  <c r="J294" i="32" a="1"/>
  <c r="J294" i="32" s="1"/>
  <c r="J295" i="32" a="1"/>
  <c r="J295" i="32" s="1"/>
  <c r="J296" i="32" a="1"/>
  <c r="J296" i="32" s="1"/>
  <c r="J297" i="32" a="1"/>
  <c r="J297" i="32" s="1"/>
  <c r="J298" i="32" a="1"/>
  <c r="J298" i="32" s="1"/>
  <c r="J299" i="32" a="1"/>
  <c r="J299" i="32" s="1"/>
  <c r="J300" i="32" a="1"/>
  <c r="J300" i="32" s="1"/>
  <c r="J301" i="32" a="1"/>
  <c r="J301" i="32" s="1"/>
  <c r="J302" i="32" a="1"/>
  <c r="J302" i="32" s="1"/>
  <c r="J303" i="32" a="1"/>
  <c r="J303" i="32" s="1"/>
  <c r="J304" i="32" a="1"/>
  <c r="J304" i="32"/>
  <c r="J305" i="32" a="1"/>
  <c r="J305" i="32" s="1"/>
  <c r="J306" i="32" a="1"/>
  <c r="J306" i="32" s="1"/>
  <c r="J307" i="32" a="1"/>
  <c r="J307" i="32" s="1"/>
  <c r="J308" i="32" a="1"/>
  <c r="J308" i="32" s="1"/>
  <c r="J309" i="32" a="1"/>
  <c r="J309" i="32" s="1"/>
  <c r="J310" i="32" a="1"/>
  <c r="J310" i="32"/>
  <c r="J311" i="32" a="1"/>
  <c r="J311" i="32" s="1"/>
  <c r="J312" i="32" a="1"/>
  <c r="J312" i="32" s="1"/>
  <c r="J313" i="32" a="1"/>
  <c r="J313" i="32" s="1"/>
  <c r="J314" i="32" a="1"/>
  <c r="J314" i="32" s="1"/>
  <c r="J315" i="32" a="1"/>
  <c r="J315" i="32" s="1"/>
  <c r="J316" i="32" a="1"/>
  <c r="J316" i="32"/>
  <c r="J317" i="32" a="1"/>
  <c r="J317" i="32" s="1"/>
  <c r="J318" i="32" a="1"/>
  <c r="J318" i="32" s="1"/>
  <c r="J319" i="32" a="1"/>
  <c r="J319" i="32" s="1"/>
  <c r="J320" i="32" a="1"/>
  <c r="J320" i="32" s="1"/>
  <c r="J321" i="32" a="1"/>
  <c r="J321" i="32" s="1"/>
  <c r="J322" i="32" a="1"/>
  <c r="J322" i="32" s="1"/>
  <c r="J323" i="32" a="1"/>
  <c r="J323" i="32" s="1"/>
  <c r="J324" i="32" a="1"/>
  <c r="J324" i="32"/>
  <c r="J325" i="32" a="1"/>
  <c r="J325" i="32" s="1"/>
  <c r="J326" i="32" a="1"/>
  <c r="J326" i="32" s="1"/>
  <c r="J327" i="32" a="1"/>
  <c r="J327" i="32" s="1"/>
  <c r="J328" i="32" a="1"/>
  <c r="J328" i="32" s="1"/>
  <c r="J329" i="32" a="1"/>
  <c r="J329" i="32" s="1"/>
  <c r="J330" i="32" a="1"/>
  <c r="J330" i="32" s="1"/>
  <c r="J331" i="32" a="1"/>
  <c r="J331" i="32" s="1"/>
  <c r="J332" i="32" a="1"/>
  <c r="J332" i="32" s="1"/>
  <c r="J333" i="32" a="1"/>
  <c r="J333" i="32" s="1"/>
  <c r="J334" i="32" a="1"/>
  <c r="J334" i="32" s="1"/>
  <c r="J335" i="32" a="1"/>
  <c r="J335" i="32" s="1"/>
  <c r="J336" i="32" a="1"/>
  <c r="J336" i="32" s="1"/>
  <c r="J337" i="32" a="1"/>
  <c r="J337" i="32" s="1"/>
  <c r="J338" i="32" a="1"/>
  <c r="J338" i="32" s="1"/>
  <c r="J339" i="32" a="1"/>
  <c r="J339" i="32" s="1"/>
  <c r="J340" i="32" a="1"/>
  <c r="J340" i="32" s="1"/>
  <c r="J341" i="32" a="1"/>
  <c r="J341" i="32" s="1"/>
  <c r="J342" i="32" a="1"/>
  <c r="J342" i="32" s="1"/>
  <c r="J343" i="32" a="1"/>
  <c r="J343" i="32" s="1"/>
  <c r="J344" i="32" a="1"/>
  <c r="J344" i="32" s="1"/>
  <c r="J345" i="32" a="1"/>
  <c r="J345" i="32" s="1"/>
  <c r="J346" i="32" a="1"/>
  <c r="J346" i="32" s="1"/>
  <c r="J347" i="32" a="1"/>
  <c r="J347" i="32" s="1"/>
  <c r="J348" i="32" a="1"/>
  <c r="J348" i="32" s="1"/>
  <c r="J349" i="32" a="1"/>
  <c r="J349" i="32" s="1"/>
  <c r="J350" i="32" a="1"/>
  <c r="J350" i="32" s="1"/>
  <c r="J351" i="32" a="1"/>
  <c r="J351" i="32" s="1"/>
  <c r="J352" i="32" a="1"/>
  <c r="J352" i="32" s="1"/>
  <c r="J353" i="32" a="1"/>
  <c r="J353" i="32" s="1"/>
  <c r="J354" i="32" a="1"/>
  <c r="J354" i="32" s="1"/>
  <c r="J355" i="32" a="1"/>
  <c r="J355" i="32" s="1"/>
  <c r="J356" i="32" a="1"/>
  <c r="J356" i="32"/>
  <c r="J357" i="32" a="1"/>
  <c r="J357" i="32" s="1"/>
  <c r="J358" i="32" a="1"/>
  <c r="J358" i="32" s="1"/>
  <c r="J359" i="32" a="1"/>
  <c r="J359" i="32" s="1"/>
  <c r="J360" i="32" a="1"/>
  <c r="J360" i="32" s="1"/>
  <c r="J361" i="32" a="1"/>
  <c r="J361" i="32" s="1"/>
  <c r="J362" i="32" a="1"/>
  <c r="J362" i="32" s="1"/>
  <c r="J363" i="32" a="1"/>
  <c r="J363" i="32" s="1"/>
  <c r="J364" i="32" a="1"/>
  <c r="J364" i="32" s="1"/>
  <c r="J365" i="32" a="1"/>
  <c r="J365" i="32" s="1"/>
  <c r="J366" i="32" a="1"/>
  <c r="J366" i="32" s="1"/>
  <c r="J367" i="32" a="1"/>
  <c r="J367" i="32" s="1"/>
  <c r="J368" i="32" a="1"/>
  <c r="J368" i="32" s="1"/>
  <c r="J369" i="32" a="1"/>
  <c r="J369" i="32" s="1"/>
  <c r="J370" i="32" a="1"/>
  <c r="J370" i="32" s="1"/>
  <c r="J371" i="32" a="1"/>
  <c r="J371" i="32" s="1"/>
  <c r="J372" i="32" a="1"/>
  <c r="J372" i="32"/>
  <c r="J373" i="32" a="1"/>
  <c r="J373" i="32" s="1"/>
  <c r="J374" i="32" a="1"/>
  <c r="J374" i="32" s="1"/>
  <c r="J375" i="32" a="1"/>
  <c r="J375" i="32" s="1"/>
  <c r="J376" i="32" a="1"/>
  <c r="J376" i="32" s="1"/>
  <c r="J3" i="32" a="1"/>
  <c r="J3" i="32" s="1"/>
  <c r="J4" i="32" a="1"/>
  <c r="J4" i="32" s="1"/>
  <c r="J5" i="32" a="1"/>
  <c r="J5" i="32" s="1"/>
  <c r="J6" i="32" a="1"/>
  <c r="J6" i="32" s="1"/>
  <c r="J7" i="32" a="1"/>
  <c r="J7" i="32" s="1"/>
  <c r="J2" i="32" a="1"/>
  <c r="J2" i="32" s="1"/>
  <c r="H3" i="32" a="1"/>
  <c r="H3" i="32" s="1"/>
  <c r="H4" i="32" a="1"/>
  <c r="H4" i="32"/>
  <c r="H5" i="32" a="1"/>
  <c r="H5" i="32" s="1"/>
  <c r="H6" i="32" a="1"/>
  <c r="H6" i="32" s="1"/>
  <c r="H7" i="32" a="1"/>
  <c r="H7" i="32" s="1"/>
  <c r="H8" i="32" a="1"/>
  <c r="H8" i="32" s="1"/>
  <c r="H9" i="32" a="1"/>
  <c r="H9" i="32" s="1"/>
  <c r="H10" i="32" a="1"/>
  <c r="H10" i="32" s="1"/>
  <c r="H11" i="32" a="1"/>
  <c r="H11" i="32" s="1"/>
  <c r="H12" i="32" a="1"/>
  <c r="H12" i="32" s="1"/>
  <c r="H13" i="32" a="1"/>
  <c r="H13" i="32" s="1"/>
  <c r="H14" i="32" a="1"/>
  <c r="H14" i="32" s="1"/>
  <c r="H15" i="32" a="1"/>
  <c r="H15" i="32" s="1"/>
  <c r="H16" i="32" a="1"/>
  <c r="H16" i="32" s="1"/>
  <c r="H17" i="32" a="1"/>
  <c r="H17" i="32" s="1"/>
  <c r="H18" i="32" a="1"/>
  <c r="H18" i="32"/>
  <c r="H19" i="32" a="1"/>
  <c r="H19" i="32" s="1"/>
  <c r="H20" i="32" a="1"/>
  <c r="H20" i="32" s="1"/>
  <c r="H21" i="32" a="1"/>
  <c r="H21" i="32" s="1"/>
  <c r="H22" i="32" a="1"/>
  <c r="H22" i="32" s="1"/>
  <c r="H23" i="32" a="1"/>
  <c r="H23" i="32" s="1"/>
  <c r="H24" i="32" a="1"/>
  <c r="H24" i="32" s="1"/>
  <c r="H25" i="32" a="1"/>
  <c r="H25" i="32" s="1"/>
  <c r="H26" i="32" a="1"/>
  <c r="H26" i="32" s="1"/>
  <c r="H27" i="32" a="1"/>
  <c r="H27" i="32" s="1"/>
  <c r="H28" i="32" a="1"/>
  <c r="H28" i="32" s="1"/>
  <c r="H29" i="32" a="1"/>
  <c r="H29" i="32" s="1"/>
  <c r="H30" i="32" a="1"/>
  <c r="H30" i="32" s="1"/>
  <c r="H31" i="32" a="1"/>
  <c r="H31" i="32" s="1"/>
  <c r="H32" i="32" a="1"/>
  <c r="H32" i="32" s="1"/>
  <c r="H33" i="32" a="1"/>
  <c r="H33" i="32" s="1"/>
  <c r="H34" i="32" a="1"/>
  <c r="H34" i="32" s="1"/>
  <c r="H35" i="32" a="1"/>
  <c r="H35" i="32" s="1"/>
  <c r="H36" i="32" a="1"/>
  <c r="H36" i="32" s="1"/>
  <c r="H37" i="32" a="1"/>
  <c r="H37" i="32" s="1"/>
  <c r="H38" i="32" a="1"/>
  <c r="H38" i="32" s="1"/>
  <c r="H39" i="32" a="1"/>
  <c r="H39" i="32" s="1"/>
  <c r="H40" i="32" a="1"/>
  <c r="H40" i="32" s="1"/>
  <c r="H41" i="32" a="1"/>
  <c r="H41" i="32" s="1"/>
  <c r="H42" i="32" a="1"/>
  <c r="H42" i="32" s="1"/>
  <c r="H43" i="32" a="1"/>
  <c r="H43" i="32" s="1"/>
  <c r="H44" i="32" a="1"/>
  <c r="H44" i="32" s="1"/>
  <c r="H45" i="32" a="1"/>
  <c r="H45" i="32" s="1"/>
  <c r="H46" i="32" a="1"/>
  <c r="H46" i="32" s="1"/>
  <c r="H47" i="32" a="1"/>
  <c r="H47" i="32" s="1"/>
  <c r="H48" i="32" a="1"/>
  <c r="H48" i="32" s="1"/>
  <c r="H49" i="32" a="1"/>
  <c r="H49" i="32" s="1"/>
  <c r="H50" i="32" a="1"/>
  <c r="H50" i="32" s="1"/>
  <c r="H51" i="32" a="1"/>
  <c r="H51" i="32" s="1"/>
  <c r="H52" i="32" a="1"/>
  <c r="H52" i="32" s="1"/>
  <c r="H53" i="32" a="1"/>
  <c r="H53" i="32" s="1"/>
  <c r="H54" i="32" a="1"/>
  <c r="H54" i="32" s="1"/>
  <c r="H55" i="32" a="1"/>
  <c r="H55" i="32" s="1"/>
  <c r="H56" i="32" a="1"/>
  <c r="H56" i="32" s="1"/>
  <c r="H57" i="32" a="1"/>
  <c r="H57" i="32" s="1"/>
  <c r="H58" i="32" a="1"/>
  <c r="H58" i="32" s="1"/>
  <c r="H59" i="32" a="1"/>
  <c r="H59" i="32" s="1"/>
  <c r="H60" i="32" a="1"/>
  <c r="H60" i="32" s="1"/>
  <c r="H61" i="32" a="1"/>
  <c r="H61" i="32" s="1"/>
  <c r="H62" i="32" a="1"/>
  <c r="H62" i="32" s="1"/>
  <c r="H63" i="32" a="1"/>
  <c r="H63" i="32" s="1"/>
  <c r="H64" i="32" a="1"/>
  <c r="H64" i="32" s="1"/>
  <c r="H65" i="32" a="1"/>
  <c r="H65" i="32" s="1"/>
  <c r="H66" i="32" a="1"/>
  <c r="H66" i="32"/>
  <c r="H67" i="32" a="1"/>
  <c r="H67" i="32" s="1"/>
  <c r="H68" i="32" a="1"/>
  <c r="H68" i="32" s="1"/>
  <c r="H69" i="32" a="1"/>
  <c r="H69" i="32" s="1"/>
  <c r="H70" i="32" a="1"/>
  <c r="H70" i="32" s="1"/>
  <c r="H71" i="32" a="1"/>
  <c r="H71" i="32" s="1"/>
  <c r="H72" i="32" a="1"/>
  <c r="H72" i="32" s="1"/>
  <c r="H73" i="32" a="1"/>
  <c r="H73" i="32" s="1"/>
  <c r="H74" i="32" a="1"/>
  <c r="H74" i="32" s="1"/>
  <c r="H75" i="32" a="1"/>
  <c r="H75" i="32" s="1"/>
  <c r="H76" i="32" a="1"/>
  <c r="H76" i="32" s="1"/>
  <c r="H77" i="32" a="1"/>
  <c r="H77" i="32" s="1"/>
  <c r="H78" i="32" a="1"/>
  <c r="H78" i="32" s="1"/>
  <c r="H79" i="32" a="1"/>
  <c r="H79" i="32" s="1"/>
  <c r="H80" i="32" a="1"/>
  <c r="H80" i="32" s="1"/>
  <c r="H81" i="32" a="1"/>
  <c r="H81" i="32" s="1"/>
  <c r="H82" i="32" a="1"/>
  <c r="H82" i="32" s="1"/>
  <c r="H83" i="32" a="1"/>
  <c r="H83" i="32" s="1"/>
  <c r="H84" i="32" a="1"/>
  <c r="H84" i="32" s="1"/>
  <c r="H85" i="32" a="1"/>
  <c r="H85" i="32" s="1"/>
  <c r="H86" i="32" a="1"/>
  <c r="H86" i="32" s="1"/>
  <c r="H87" i="32" a="1"/>
  <c r="H87" i="32" s="1"/>
  <c r="H88" i="32" a="1"/>
  <c r="H88" i="32" s="1"/>
  <c r="H89" i="32" a="1"/>
  <c r="H89" i="32" s="1"/>
  <c r="H90" i="32" a="1"/>
  <c r="H90" i="32" s="1"/>
  <c r="H91" i="32" a="1"/>
  <c r="H91" i="32" s="1"/>
  <c r="H92" i="32" a="1"/>
  <c r="H92" i="32" s="1"/>
  <c r="H93" i="32" a="1"/>
  <c r="H93" i="32" s="1"/>
  <c r="H94" i="32" a="1"/>
  <c r="H94" i="32" s="1"/>
  <c r="H95" i="32" a="1"/>
  <c r="H95" i="32" s="1"/>
  <c r="H96" i="32" a="1"/>
  <c r="H96" i="32" s="1"/>
  <c r="H97" i="32" a="1"/>
  <c r="H97" i="32" s="1"/>
  <c r="H98" i="32" a="1"/>
  <c r="H98" i="32" s="1"/>
  <c r="H99" i="32" a="1"/>
  <c r="H99" i="32" s="1"/>
  <c r="H100" i="32" a="1"/>
  <c r="H100" i="32" s="1"/>
  <c r="H101" i="32" a="1"/>
  <c r="H101" i="32" s="1"/>
  <c r="H102" i="32" a="1"/>
  <c r="H102" i="32" s="1"/>
  <c r="H103" i="32" a="1"/>
  <c r="H103" i="32" s="1"/>
  <c r="H104" i="32" a="1"/>
  <c r="H104" i="32" s="1"/>
  <c r="H105" i="32" a="1"/>
  <c r="H105" i="32" s="1"/>
  <c r="H106" i="32" a="1"/>
  <c r="H106" i="32" s="1"/>
  <c r="H107" i="32" a="1"/>
  <c r="H107" i="32" s="1"/>
  <c r="H108" i="32" a="1"/>
  <c r="H108" i="32" s="1"/>
  <c r="H109" i="32" a="1"/>
  <c r="H109" i="32" s="1"/>
  <c r="H110" i="32" a="1"/>
  <c r="H110" i="32" s="1"/>
  <c r="H111" i="32" a="1"/>
  <c r="H111" i="32" s="1"/>
  <c r="H112" i="32" a="1"/>
  <c r="H112" i="32" s="1"/>
  <c r="H113" i="32" a="1"/>
  <c r="H113" i="32" s="1"/>
  <c r="H114" i="32" a="1"/>
  <c r="H114" i="32" s="1"/>
  <c r="H115" i="32" a="1"/>
  <c r="H115" i="32" s="1"/>
  <c r="H116" i="32" a="1"/>
  <c r="H116" i="32" s="1"/>
  <c r="H117" i="32" a="1"/>
  <c r="H117" i="32" s="1"/>
  <c r="H118" i="32" a="1"/>
  <c r="H118" i="32" s="1"/>
  <c r="H119" i="32" a="1"/>
  <c r="H119" i="32" s="1"/>
  <c r="H120" i="32" a="1"/>
  <c r="H120" i="32" s="1"/>
  <c r="H121" i="32" a="1"/>
  <c r="H121" i="32" s="1"/>
  <c r="H122" i="32" a="1"/>
  <c r="H122" i="32" s="1"/>
  <c r="H123" i="32" a="1"/>
  <c r="H123" i="32" s="1"/>
  <c r="H124" i="32" a="1"/>
  <c r="H124" i="32" s="1"/>
  <c r="H125" i="32" a="1"/>
  <c r="H125" i="32" s="1"/>
  <c r="H126" i="32" a="1"/>
  <c r="H126" i="32" s="1"/>
  <c r="H127" i="32" a="1"/>
  <c r="H127" i="32" s="1"/>
  <c r="H128" i="32" a="1"/>
  <c r="H128" i="32" s="1"/>
  <c r="H129" i="32" a="1"/>
  <c r="H129" i="32" s="1"/>
  <c r="H130" i="32" a="1"/>
  <c r="H130" i="32"/>
  <c r="H131" i="32" a="1"/>
  <c r="H131" i="32" s="1"/>
  <c r="H132" i="32" a="1"/>
  <c r="H132" i="32" s="1"/>
  <c r="H133" i="32" a="1"/>
  <c r="H133" i="32" s="1"/>
  <c r="H134" i="32" a="1"/>
  <c r="H134" i="32" s="1"/>
  <c r="H135" i="32" a="1"/>
  <c r="H135" i="32" s="1"/>
  <c r="H136" i="32" a="1"/>
  <c r="H136" i="32" s="1"/>
  <c r="H137" i="32" a="1"/>
  <c r="H137" i="32" s="1"/>
  <c r="H138" i="32" a="1"/>
  <c r="H138" i="32" s="1"/>
  <c r="H139" i="32" a="1"/>
  <c r="H139" i="32" s="1"/>
  <c r="H140" i="32" a="1"/>
  <c r="H140" i="32" s="1"/>
  <c r="H141" i="32" a="1"/>
  <c r="H141" i="32" s="1"/>
  <c r="H142" i="32" a="1"/>
  <c r="H142" i="32" s="1"/>
  <c r="H143" i="32" a="1"/>
  <c r="H143" i="32" s="1"/>
  <c r="H144" i="32" a="1"/>
  <c r="H144" i="32" s="1"/>
  <c r="H145" i="32" a="1"/>
  <c r="H145" i="32" s="1"/>
  <c r="H146" i="32" a="1"/>
  <c r="H146" i="32" s="1"/>
  <c r="H147" i="32" a="1"/>
  <c r="H147" i="32" s="1"/>
  <c r="H148" i="32" a="1"/>
  <c r="H148" i="32" s="1"/>
  <c r="H149" i="32" a="1"/>
  <c r="H149" i="32" s="1"/>
  <c r="H150" i="32" a="1"/>
  <c r="H150" i="32" s="1"/>
  <c r="H151" i="32" a="1"/>
  <c r="H151" i="32" s="1"/>
  <c r="H152" i="32" a="1"/>
  <c r="H152" i="32" s="1"/>
  <c r="H153" i="32" a="1"/>
  <c r="H153" i="32" s="1"/>
  <c r="H154" i="32" a="1"/>
  <c r="H154" i="32" s="1"/>
  <c r="H155" i="32" a="1"/>
  <c r="H155" i="32" s="1"/>
  <c r="H156" i="32" a="1"/>
  <c r="H156" i="32" s="1"/>
  <c r="H157" i="32" a="1"/>
  <c r="H157" i="32" s="1"/>
  <c r="H158" i="32" a="1"/>
  <c r="H158" i="32" s="1"/>
  <c r="H159" i="32" a="1"/>
  <c r="H159" i="32" s="1"/>
  <c r="H160" i="32" a="1"/>
  <c r="H160" i="32" s="1"/>
  <c r="H161" i="32" a="1"/>
  <c r="H161" i="32" s="1"/>
  <c r="H162" i="32" a="1"/>
  <c r="H162" i="32"/>
  <c r="H163" i="32" a="1"/>
  <c r="H163" i="32" s="1"/>
  <c r="H164" i="32" a="1"/>
  <c r="H164" i="32" s="1"/>
  <c r="H165" i="32" a="1"/>
  <c r="H165" i="32" s="1"/>
  <c r="H166" i="32" a="1"/>
  <c r="H166" i="32" s="1"/>
  <c r="H167" i="32" a="1"/>
  <c r="H167" i="32" s="1"/>
  <c r="H168" i="32" a="1"/>
  <c r="H168" i="32" s="1"/>
  <c r="H169" i="32" a="1"/>
  <c r="H169" i="32" s="1"/>
  <c r="H170" i="32" a="1"/>
  <c r="H170" i="32" s="1"/>
  <c r="H171" i="32" a="1"/>
  <c r="H171" i="32" s="1"/>
  <c r="H172" i="32" a="1"/>
  <c r="H172" i="32" s="1"/>
  <c r="H173" i="32" a="1"/>
  <c r="H173" i="32" s="1"/>
  <c r="H174" i="32" a="1"/>
  <c r="H174" i="32" s="1"/>
  <c r="H175" i="32" a="1"/>
  <c r="H175" i="32" s="1"/>
  <c r="H176" i="32" a="1"/>
  <c r="H176" i="32" s="1"/>
  <c r="H177" i="32" a="1"/>
  <c r="H177" i="32"/>
  <c r="H178" i="32" a="1"/>
  <c r="H178" i="32" s="1"/>
  <c r="H179" i="32" a="1"/>
  <c r="H179" i="32" s="1"/>
  <c r="H180" i="32" a="1"/>
  <c r="H180" i="32" s="1"/>
  <c r="H181" i="32" a="1"/>
  <c r="H181" i="32" s="1"/>
  <c r="H182" i="32" a="1"/>
  <c r="H182" i="32" s="1"/>
  <c r="H183" i="32" a="1"/>
  <c r="H183" i="32" s="1"/>
  <c r="H184" i="32" a="1"/>
  <c r="H184" i="32" s="1"/>
  <c r="H185" i="32" a="1"/>
  <c r="H185" i="32"/>
  <c r="H186" i="32" a="1"/>
  <c r="H186" i="32" s="1"/>
  <c r="H187" i="32" a="1"/>
  <c r="H187" i="32" s="1"/>
  <c r="H188" i="32" a="1"/>
  <c r="H188" i="32" s="1"/>
  <c r="H189" i="32" a="1"/>
  <c r="H189" i="32" s="1"/>
  <c r="H190" i="32" a="1"/>
  <c r="H190" i="32" s="1"/>
  <c r="H191" i="32" a="1"/>
  <c r="H191" i="32" s="1"/>
  <c r="H192" i="32" a="1"/>
  <c r="H192" i="32" s="1"/>
  <c r="H193" i="32" a="1"/>
  <c r="H193" i="32" s="1"/>
  <c r="H194" i="32" a="1"/>
  <c r="H194" i="32" s="1"/>
  <c r="H195" i="32" a="1"/>
  <c r="H195" i="32" s="1"/>
  <c r="H196" i="32" a="1"/>
  <c r="H196" i="32" s="1"/>
  <c r="H197" i="32" a="1"/>
  <c r="H197" i="32" s="1"/>
  <c r="H198" i="32" a="1"/>
  <c r="H198" i="32" s="1"/>
  <c r="H199" i="32" a="1"/>
  <c r="H199" i="32" s="1"/>
  <c r="H200" i="32" a="1"/>
  <c r="H200" i="32" s="1"/>
  <c r="H201" i="32" a="1"/>
  <c r="H201" i="32" s="1"/>
  <c r="H202" i="32" a="1"/>
  <c r="H202" i="32" s="1"/>
  <c r="H203" i="32" a="1"/>
  <c r="H203" i="32" s="1"/>
  <c r="H204" i="32" a="1"/>
  <c r="H204" i="32" s="1"/>
  <c r="H205" i="32" a="1"/>
  <c r="H205" i="32" s="1"/>
  <c r="H206" i="32" a="1"/>
  <c r="H206" i="32" s="1"/>
  <c r="H207" i="32" a="1"/>
  <c r="H207" i="32" s="1"/>
  <c r="H208" i="32" a="1"/>
  <c r="H208" i="32" s="1"/>
  <c r="H209" i="32" a="1"/>
  <c r="H209" i="32"/>
  <c r="H210" i="32" a="1"/>
  <c r="H210" i="32" s="1"/>
  <c r="H211" i="32" a="1"/>
  <c r="H211" i="32" s="1"/>
  <c r="H212" i="32" a="1"/>
  <c r="H212" i="32" s="1"/>
  <c r="H213" i="32" a="1"/>
  <c r="H213" i="32" s="1"/>
  <c r="H214" i="32" a="1"/>
  <c r="H214" i="32" s="1"/>
  <c r="H215" i="32" a="1"/>
  <c r="H215" i="32" s="1"/>
  <c r="H216" i="32" a="1"/>
  <c r="H216" i="32" s="1"/>
  <c r="H217" i="32" a="1"/>
  <c r="H217" i="32"/>
  <c r="H218" i="32" a="1"/>
  <c r="H218" i="32" s="1"/>
  <c r="H219" i="32" a="1"/>
  <c r="H219" i="32" s="1"/>
  <c r="H220" i="32" a="1"/>
  <c r="H220" i="32" s="1"/>
  <c r="H221" i="32" a="1"/>
  <c r="H221" i="32" s="1"/>
  <c r="H222" i="32" a="1"/>
  <c r="H222" i="32" s="1"/>
  <c r="H223" i="32" a="1"/>
  <c r="H223" i="32" s="1"/>
  <c r="H224" i="32" a="1"/>
  <c r="H224" i="32" s="1"/>
  <c r="H225" i="32" a="1"/>
  <c r="H225" i="32"/>
  <c r="H226" i="32" a="1"/>
  <c r="H226" i="32" s="1"/>
  <c r="H227" i="32" a="1"/>
  <c r="H227" i="32" s="1"/>
  <c r="H228" i="32" a="1"/>
  <c r="H228" i="32" s="1"/>
  <c r="H229" i="32" a="1"/>
  <c r="H229" i="32" s="1"/>
  <c r="H230" i="32" a="1"/>
  <c r="H230" i="32" s="1"/>
  <c r="H231" i="32" a="1"/>
  <c r="H231" i="32" s="1"/>
  <c r="H232" i="32" a="1"/>
  <c r="H232" i="32" s="1"/>
  <c r="H233" i="32" a="1"/>
  <c r="H233" i="32" s="1"/>
  <c r="H234" i="32" a="1"/>
  <c r="H234" i="32" s="1"/>
  <c r="H235" i="32" a="1"/>
  <c r="H235" i="32" s="1"/>
  <c r="H236" i="32" a="1"/>
  <c r="H236" i="32" s="1"/>
  <c r="H237" i="32" a="1"/>
  <c r="H237" i="32" s="1"/>
  <c r="H238" i="32" a="1"/>
  <c r="H238" i="32" s="1"/>
  <c r="H239" i="32" a="1"/>
  <c r="H239" i="32" s="1"/>
  <c r="H240" i="32" a="1"/>
  <c r="H240" i="32" s="1"/>
  <c r="H241" i="32" a="1"/>
  <c r="H241" i="32" s="1"/>
  <c r="H242" i="32" a="1"/>
  <c r="H242" i="32" s="1"/>
  <c r="H243" i="32" a="1"/>
  <c r="H243" i="32" s="1"/>
  <c r="H244" i="32" a="1"/>
  <c r="H244" i="32" s="1"/>
  <c r="H245" i="32" a="1"/>
  <c r="H245" i="32" s="1"/>
  <c r="H246" i="32" a="1"/>
  <c r="H246" i="32" s="1"/>
  <c r="H247" i="32" a="1"/>
  <c r="H247" i="32" s="1"/>
  <c r="H248" i="32" a="1"/>
  <c r="H248" i="32" s="1"/>
  <c r="H249" i="32" a="1"/>
  <c r="H249" i="32"/>
  <c r="H250" i="32" a="1"/>
  <c r="H250" i="32" s="1"/>
  <c r="H251" i="32" a="1"/>
  <c r="H251" i="32" s="1"/>
  <c r="H252" i="32" a="1"/>
  <c r="H252" i="32" s="1"/>
  <c r="H253" i="32" a="1"/>
  <c r="H253" i="32" s="1"/>
  <c r="H254" i="32" a="1"/>
  <c r="H254" i="32" s="1"/>
  <c r="H255" i="32" a="1"/>
  <c r="H255" i="32" s="1"/>
  <c r="H256" i="32" a="1"/>
  <c r="H256" i="32" s="1"/>
  <c r="H257" i="32" a="1"/>
  <c r="H257" i="32"/>
  <c r="H258" i="32" a="1"/>
  <c r="H258" i="32" s="1"/>
  <c r="H259" i="32" a="1"/>
  <c r="H259" i="32" s="1"/>
  <c r="H260" i="32" a="1"/>
  <c r="H260" i="32" s="1"/>
  <c r="H261" i="32" a="1"/>
  <c r="H261" i="32" s="1"/>
  <c r="H262" i="32" a="1"/>
  <c r="H262" i="32" s="1"/>
  <c r="H263" i="32" a="1"/>
  <c r="H263" i="32" s="1"/>
  <c r="H264" i="32" a="1"/>
  <c r="H264" i="32" s="1"/>
  <c r="H265" i="32" a="1"/>
  <c r="H265" i="32" s="1"/>
  <c r="H266" i="32" a="1"/>
  <c r="H266" i="32" s="1"/>
  <c r="H267" i="32" a="1"/>
  <c r="H267" i="32" s="1"/>
  <c r="H268" i="32" a="1"/>
  <c r="H268" i="32" s="1"/>
  <c r="H269" i="32" a="1"/>
  <c r="H269" i="32" s="1"/>
  <c r="H270" i="32" a="1"/>
  <c r="H270" i="32" s="1"/>
  <c r="H271" i="32" a="1"/>
  <c r="H271" i="32" s="1"/>
  <c r="H272" i="32" a="1"/>
  <c r="H272" i="32" s="1"/>
  <c r="H273" i="32" a="1"/>
  <c r="H273" i="32" s="1"/>
  <c r="H274" i="32" a="1"/>
  <c r="H274" i="32" s="1"/>
  <c r="H275" i="32" a="1"/>
  <c r="H275" i="32" s="1"/>
  <c r="H276" i="32" a="1"/>
  <c r="H276" i="32" s="1"/>
  <c r="H277" i="32" a="1"/>
  <c r="H277" i="32" s="1"/>
  <c r="H278" i="32" a="1"/>
  <c r="H278" i="32" s="1"/>
  <c r="H279" i="32" a="1"/>
  <c r="H279" i="32" s="1"/>
  <c r="H280" i="32" a="1"/>
  <c r="H280" i="32" s="1"/>
  <c r="H281" i="32" a="1"/>
  <c r="H281" i="32"/>
  <c r="H282" i="32" a="1"/>
  <c r="H282" i="32" s="1"/>
  <c r="H283" i="32" a="1"/>
  <c r="H283" i="32" s="1"/>
  <c r="H284" i="32" a="1"/>
  <c r="H284" i="32" s="1"/>
  <c r="H285" i="32" a="1"/>
  <c r="H285" i="32" s="1"/>
  <c r="H286" i="32" a="1"/>
  <c r="H286" i="32" s="1"/>
  <c r="H287" i="32" a="1"/>
  <c r="H287" i="32" s="1"/>
  <c r="H288" i="32" a="1"/>
  <c r="H288" i="32" s="1"/>
  <c r="H289" i="32" a="1"/>
  <c r="H289" i="32" s="1"/>
  <c r="H290" i="32" a="1"/>
  <c r="H290" i="32" s="1"/>
  <c r="H291" i="32" a="1"/>
  <c r="H291" i="32" s="1"/>
  <c r="H292" i="32" a="1"/>
  <c r="H292" i="32" s="1"/>
  <c r="H293" i="32" a="1"/>
  <c r="H293" i="32" s="1"/>
  <c r="H294" i="32" a="1"/>
  <c r="H294" i="32" s="1"/>
  <c r="H295" i="32" a="1"/>
  <c r="H295" i="32" s="1"/>
  <c r="H296" i="32" a="1"/>
  <c r="H296" i="32" s="1"/>
  <c r="H297" i="32" a="1"/>
  <c r="H297" i="32" s="1"/>
  <c r="H298" i="32" a="1"/>
  <c r="H298" i="32" s="1"/>
  <c r="H299" i="32" a="1"/>
  <c r="H299" i="32" s="1"/>
  <c r="H300" i="32" a="1"/>
  <c r="H300" i="32" s="1"/>
  <c r="H301" i="32" a="1"/>
  <c r="H301" i="32" s="1"/>
  <c r="H302" i="32" a="1"/>
  <c r="H302" i="32" s="1"/>
  <c r="H303" i="32" a="1"/>
  <c r="H303" i="32" s="1"/>
  <c r="H304" i="32" a="1"/>
  <c r="H304" i="32" s="1"/>
  <c r="H305" i="32" a="1"/>
  <c r="H305" i="32" s="1"/>
  <c r="H306" i="32" a="1"/>
  <c r="H306" i="32" s="1"/>
  <c r="H307" i="32" a="1"/>
  <c r="H307" i="32"/>
  <c r="H308" i="32" a="1"/>
  <c r="H308" i="32" s="1"/>
  <c r="H309" i="32" a="1"/>
  <c r="H309" i="32" s="1"/>
  <c r="H310" i="32" a="1"/>
  <c r="H310" i="32" s="1"/>
  <c r="H311" i="32" a="1"/>
  <c r="H311" i="32" s="1"/>
  <c r="H312" i="32" a="1"/>
  <c r="H312" i="32" s="1"/>
  <c r="H313" i="32" a="1"/>
  <c r="H313" i="32" s="1"/>
  <c r="H314" i="32" a="1"/>
  <c r="H314" i="32" s="1"/>
  <c r="H315" i="32" a="1"/>
  <c r="H315" i="32" s="1"/>
  <c r="H316" i="32" a="1"/>
  <c r="H316" i="32" s="1"/>
  <c r="H317" i="32" a="1"/>
  <c r="H317" i="32" s="1"/>
  <c r="H318" i="32" a="1"/>
  <c r="H318" i="32" s="1"/>
  <c r="H319" i="32" a="1"/>
  <c r="H319" i="32" s="1"/>
  <c r="H320" i="32" a="1"/>
  <c r="H320" i="32" s="1"/>
  <c r="H321" i="32" a="1"/>
  <c r="H321" i="32" s="1"/>
  <c r="H322" i="32" a="1"/>
  <c r="H322" i="32" s="1"/>
  <c r="H323" i="32" a="1"/>
  <c r="H323" i="32" s="1"/>
  <c r="H324" i="32" a="1"/>
  <c r="H324" i="32" s="1"/>
  <c r="H325" i="32" a="1"/>
  <c r="H325" i="32" s="1"/>
  <c r="H326" i="32" a="1"/>
  <c r="H326" i="32" s="1"/>
  <c r="H327" i="32" a="1"/>
  <c r="H327" i="32" s="1"/>
  <c r="H328" i="32" a="1"/>
  <c r="H328" i="32" s="1"/>
  <c r="H329" i="32" a="1"/>
  <c r="H329" i="32" s="1"/>
  <c r="H330" i="32" a="1"/>
  <c r="H330" i="32" s="1"/>
  <c r="H331" i="32" a="1"/>
  <c r="H331" i="32" s="1"/>
  <c r="H332" i="32" a="1"/>
  <c r="H332" i="32" s="1"/>
  <c r="H333" i="32" a="1"/>
  <c r="H333" i="32" s="1"/>
  <c r="H334" i="32" a="1"/>
  <c r="H334" i="32" s="1"/>
  <c r="H335" i="32" a="1"/>
  <c r="H335" i="32" s="1"/>
  <c r="H336" i="32" a="1"/>
  <c r="H336" i="32" s="1"/>
  <c r="H337" i="32" a="1"/>
  <c r="H337" i="32" s="1"/>
  <c r="H338" i="32" a="1"/>
  <c r="H338" i="32" s="1"/>
  <c r="H339" i="32" a="1"/>
  <c r="H339" i="32"/>
  <c r="H340" i="32" a="1"/>
  <c r="H340" i="32" s="1"/>
  <c r="H341" i="32" a="1"/>
  <c r="H341" i="32" s="1"/>
  <c r="H342" i="32" a="1"/>
  <c r="H342" i="32" s="1"/>
  <c r="H343" i="32" a="1"/>
  <c r="H343" i="32" s="1"/>
  <c r="H344" i="32" a="1"/>
  <c r="H344" i="32" s="1"/>
  <c r="H345" i="32" a="1"/>
  <c r="H345" i="32" s="1"/>
  <c r="H346" i="32" a="1"/>
  <c r="H346" i="32" s="1"/>
  <c r="H347" i="32" a="1"/>
  <c r="H347" i="32" s="1"/>
  <c r="H348" i="32" a="1"/>
  <c r="H348" i="32" s="1"/>
  <c r="H349" i="32" a="1"/>
  <c r="H349" i="32" s="1"/>
  <c r="H350" i="32" a="1"/>
  <c r="H350" i="32" s="1"/>
  <c r="H351" i="32" a="1"/>
  <c r="H351" i="32" s="1"/>
  <c r="H352" i="32" a="1"/>
  <c r="H352" i="32" s="1"/>
  <c r="H353" i="32" a="1"/>
  <c r="H353" i="32" s="1"/>
  <c r="H354" i="32" a="1"/>
  <c r="H354" i="32" s="1"/>
  <c r="H355" i="32" a="1"/>
  <c r="H355" i="32" s="1"/>
  <c r="H356" i="32" a="1"/>
  <c r="H356" i="32" s="1"/>
  <c r="H357" i="32" a="1"/>
  <c r="H357" i="32" s="1"/>
  <c r="H358" i="32" a="1"/>
  <c r="H358" i="32" s="1"/>
  <c r="H359" i="32" a="1"/>
  <c r="H359" i="32" s="1"/>
  <c r="H360" i="32" a="1"/>
  <c r="H360" i="32" s="1"/>
  <c r="H361" i="32" a="1"/>
  <c r="H361" i="32" s="1"/>
  <c r="H362" i="32" a="1"/>
  <c r="H362" i="32" s="1"/>
  <c r="H363" i="32" a="1"/>
  <c r="H363" i="32"/>
  <c r="H364" i="32" a="1"/>
  <c r="H364" i="32" s="1"/>
  <c r="H365" i="32" a="1"/>
  <c r="H365" i="32" s="1"/>
  <c r="H366" i="32" a="1"/>
  <c r="H366" i="32" s="1"/>
  <c r="H367" i="32" a="1"/>
  <c r="H367" i="32" s="1"/>
  <c r="H368" i="32" a="1"/>
  <c r="H368" i="32" s="1"/>
  <c r="H369" i="32" a="1"/>
  <c r="H369" i="32" s="1"/>
  <c r="H370" i="32" a="1"/>
  <c r="H370" i="32" s="1"/>
  <c r="H371" i="32" a="1"/>
  <c r="H371" i="32"/>
  <c r="H372" i="32" a="1"/>
  <c r="H372" i="32" s="1"/>
  <c r="H373" i="32" a="1"/>
  <c r="H373" i="32" s="1"/>
  <c r="H374" i="32" a="1"/>
  <c r="H374" i="32" s="1"/>
  <c r="H375" i="32" a="1"/>
  <c r="H375" i="32" s="1"/>
  <c r="H376" i="32" a="1"/>
  <c r="H376" i="32" s="1"/>
  <c r="H377" i="32" a="1"/>
  <c r="H377" i="32" s="1"/>
  <c r="H2" i="32" a="1"/>
  <c r="H2" i="32" s="1"/>
  <c r="D371" i="32"/>
  <c r="D342" i="32"/>
  <c r="D290" i="32"/>
  <c r="D216" i="32"/>
  <c r="D107" i="32"/>
  <c r="D21" i="32"/>
  <c r="D717" i="32"/>
  <c r="D446" i="32"/>
  <c r="D387" i="32"/>
  <c r="D362" i="32"/>
  <c r="D323" i="32"/>
  <c r="D308" i="32"/>
  <c r="D305" i="32"/>
  <c r="D911" i="32"/>
  <c r="D423" i="32"/>
  <c r="D22" i="32"/>
  <c r="D817" i="32"/>
  <c r="D465" i="32"/>
  <c r="D400" i="32"/>
  <c r="D395" i="32"/>
  <c r="D332" i="32"/>
  <c r="D208" i="32"/>
  <c r="D199" i="32"/>
  <c r="D136" i="32"/>
  <c r="D11" i="32"/>
  <c r="D268" i="32"/>
  <c r="D632" i="32"/>
  <c r="D475" i="32"/>
  <c r="D336" i="32"/>
  <c r="D562" i="32"/>
  <c r="D462" i="32"/>
  <c r="D212" i="32"/>
  <c r="D26" i="32"/>
  <c r="D818" i="32"/>
  <c r="D636" i="32"/>
  <c r="D548" i="32"/>
  <c r="D476" i="32"/>
  <c r="D311" i="32"/>
  <c r="D78" i="32"/>
  <c r="D50" i="32"/>
  <c r="D363" i="32"/>
  <c r="D296" i="32"/>
  <c r="D778" i="32"/>
  <c r="D512" i="32"/>
  <c r="D250" i="32"/>
  <c r="D192" i="32"/>
  <c r="D779" i="32"/>
  <c r="D595" i="32"/>
  <c r="D570" i="32"/>
  <c r="D390" i="32"/>
  <c r="D156" i="32"/>
  <c r="D36" i="32"/>
  <c r="D419" i="32"/>
  <c r="D367" i="32"/>
  <c r="D251" i="32"/>
  <c r="D209" i="32"/>
  <c r="D128" i="32"/>
  <c r="D786" i="32"/>
  <c r="D739" i="32"/>
  <c r="D680" i="32"/>
  <c r="D510" i="32"/>
  <c r="D491" i="32"/>
  <c r="D487" i="32"/>
  <c r="D485" i="32"/>
  <c r="D301" i="32"/>
  <c r="D273" i="32"/>
  <c r="D238" i="32"/>
  <c r="D79" i="32"/>
  <c r="D583" i="32"/>
  <c r="D526" i="32"/>
  <c r="D353" i="32"/>
  <c r="D173" i="32"/>
  <c r="D99" i="32"/>
  <c r="D84" i="32"/>
  <c r="D577" i="32"/>
  <c r="D516" i="32"/>
  <c r="D182" i="32"/>
  <c r="D113" i="32"/>
  <c r="D71" i="32"/>
  <c r="D673" i="32"/>
  <c r="D614" i="32"/>
  <c r="D376" i="32"/>
  <c r="D306" i="32"/>
  <c r="D278" i="32"/>
  <c r="D824" i="32"/>
  <c r="D472" i="32"/>
  <c r="D391" i="32"/>
  <c r="D302" i="32"/>
  <c r="D123" i="32"/>
  <c r="D866" i="32"/>
  <c r="D663" i="32"/>
  <c r="D657" i="32"/>
  <c r="D637" i="32"/>
  <c r="D517" i="32"/>
  <c r="D356" i="32"/>
  <c r="D283" i="32"/>
  <c r="D772" i="32"/>
  <c r="D578" i="32"/>
  <c r="D538" i="32"/>
  <c r="D473" i="32"/>
  <c r="D532" i="32"/>
  <c r="D504" i="32"/>
  <c r="D145" i="32"/>
  <c r="D808" i="32"/>
  <c r="D756" i="32"/>
  <c r="D563" i="32"/>
  <c r="D545" i="32"/>
  <c r="D539" i="32"/>
  <c r="D297" i="32"/>
  <c r="D246" i="32"/>
  <c r="D114" i="32"/>
  <c r="D986" i="32"/>
  <c r="D827" i="32"/>
  <c r="D819" i="32"/>
  <c r="D703" i="32"/>
  <c r="D641" i="32"/>
  <c r="D596" i="32"/>
  <c r="D597" i="32"/>
  <c r="D346" i="32"/>
  <c r="D293" i="32"/>
  <c r="D255" i="32"/>
  <c r="D137" i="32"/>
  <c r="D129" i="32"/>
  <c r="D869" i="32"/>
  <c r="D709" i="32"/>
  <c r="D333" i="32"/>
  <c r="D258" i="32"/>
  <c r="D43" i="32"/>
  <c r="D495" i="32"/>
  <c r="D447" i="32"/>
  <c r="D439" i="32"/>
  <c r="D27" i="32"/>
  <c r="D540" i="32"/>
  <c r="D492" i="32"/>
  <c r="D466" i="32"/>
  <c r="D424" i="32"/>
  <c r="D357" i="32"/>
  <c r="D259" i="32"/>
  <c r="D130" i="32"/>
  <c r="D667" i="32"/>
  <c r="D257" i="32"/>
  <c r="D200" i="32"/>
  <c r="D44" i="32"/>
  <c r="D916" i="32"/>
  <c r="D674" i="32"/>
  <c r="D648" i="32"/>
  <c r="D338" i="32"/>
  <c r="D287" i="32"/>
  <c r="D269" i="32"/>
  <c r="D213" i="32"/>
  <c r="D193" i="32"/>
  <c r="D115" i="32"/>
  <c r="D15" i="32"/>
  <c r="D867" i="32"/>
  <c r="D860" i="32"/>
  <c r="D828" i="32"/>
  <c r="D773" i="32"/>
  <c r="D642" i="32"/>
  <c r="D481" i="32"/>
  <c r="D358" i="32"/>
  <c r="D316" i="32"/>
  <c r="D180" i="32"/>
  <c r="D740" i="32"/>
  <c r="D664" i="32"/>
  <c r="D210" i="32"/>
  <c r="D780" i="32"/>
  <c r="D590" i="32"/>
  <c r="D527" i="32"/>
  <c r="D415" i="32"/>
  <c r="D407" i="32"/>
  <c r="D339" i="32"/>
  <c r="D298" i="32"/>
  <c r="D232" i="32"/>
  <c r="D171" i="32"/>
  <c r="D950" i="32"/>
  <c r="D274" i="32"/>
  <c r="D934" i="32"/>
  <c r="D804" i="32"/>
  <c r="D746" i="32"/>
  <c r="D668" i="32"/>
  <c r="D658" i="32"/>
  <c r="D584" i="32"/>
  <c r="D493" i="32"/>
  <c r="D448" i="32"/>
  <c r="D334" i="32"/>
  <c r="D264" i="32"/>
  <c r="D260" i="32"/>
  <c r="D188" i="32"/>
  <c r="D763" i="32"/>
  <c r="D477" i="32"/>
  <c r="D275" i="32"/>
  <c r="D256" i="32"/>
  <c r="D225" i="32"/>
  <c r="D920" i="32"/>
  <c r="D687" i="32"/>
  <c r="D430" i="32"/>
  <c r="D956" i="32"/>
  <c r="D894" i="32"/>
  <c r="D861" i="32"/>
  <c r="D688" i="32"/>
  <c r="D482" i="32"/>
  <c r="D131" i="32"/>
  <c r="D66" i="32"/>
  <c r="D8" i="32"/>
  <c r="D643" i="32"/>
  <c r="D518" i="32"/>
  <c r="D425" i="32"/>
  <c r="D401" i="32"/>
  <c r="D170" i="32"/>
  <c r="D754" i="32"/>
  <c r="D611" i="32"/>
  <c r="D317" i="32"/>
  <c r="D921" i="32"/>
  <c r="D922" i="32"/>
  <c r="D712" i="32"/>
  <c r="D372" i="32"/>
  <c r="D142" i="32"/>
  <c r="D18" i="32"/>
  <c r="D12" i="32"/>
  <c r="D998" i="32"/>
  <c r="D598" i="32"/>
  <c r="D214" i="32"/>
  <c r="D28" i="32"/>
  <c r="D23" i="32"/>
  <c r="D727" i="32"/>
  <c r="D243" i="32"/>
  <c r="D80" i="32"/>
  <c r="D884" i="32"/>
  <c r="D825" i="32"/>
  <c r="D710" i="32"/>
  <c r="D457" i="32"/>
  <c r="D377" i="32"/>
  <c r="D449" i="32"/>
  <c r="D343" i="32"/>
  <c r="D201" i="32"/>
  <c r="D196" i="32"/>
  <c r="D650" i="32"/>
  <c r="D350" i="32"/>
  <c r="D897" i="32"/>
  <c r="D856" i="32"/>
  <c r="D809" i="32"/>
  <c r="D755" i="32"/>
  <c r="D291" i="32"/>
  <c r="D895" i="32"/>
  <c r="D505" i="32"/>
  <c r="D233" i="32"/>
  <c r="D202" i="32"/>
  <c r="D820" i="32"/>
  <c r="D728" i="32"/>
  <c r="D431" i="32"/>
  <c r="D488" i="32"/>
  <c r="D351" i="32"/>
  <c r="D794" i="32"/>
  <c r="D633" i="32"/>
  <c r="D506" i="32"/>
  <c r="D486" i="32"/>
  <c r="D282" i="32"/>
  <c r="D226" i="32"/>
  <c r="D927" i="32"/>
  <c r="D833" i="32"/>
  <c r="D622" i="32"/>
  <c r="D513" i="32"/>
  <c r="D276" i="32"/>
  <c r="D753" i="32"/>
  <c r="D718" i="32"/>
  <c r="D554" i="32"/>
  <c r="D398" i="32"/>
  <c r="D388" i="32"/>
  <c r="D634" i="32"/>
  <c r="D450" i="32"/>
  <c r="D326" i="32"/>
  <c r="D54" i="32"/>
  <c r="D952" i="32"/>
  <c r="D857" i="32"/>
  <c r="D849" i="32"/>
  <c r="D805" i="32"/>
  <c r="D787" i="32"/>
  <c r="D775" i="32"/>
  <c r="D761" i="32"/>
  <c r="D651" i="32"/>
  <c r="D623" i="32"/>
  <c r="D519" i="32"/>
  <c r="D399" i="32"/>
  <c r="D382" i="32"/>
  <c r="D265" i="32"/>
  <c r="D67" i="32"/>
  <c r="D413" i="32"/>
  <c r="D378" i="32"/>
  <c r="D143" i="32"/>
  <c r="D1045" i="32"/>
  <c r="D987" i="32"/>
  <c r="D723" i="32"/>
  <c r="D689" i="32"/>
  <c r="D681" i="32"/>
  <c r="D612" i="32"/>
  <c r="D564" i="32"/>
  <c r="D541" i="32"/>
  <c r="D321" i="32"/>
  <c r="D81" i="32"/>
  <c r="D907" i="32"/>
  <c r="D734" i="32"/>
  <c r="D659" i="32"/>
  <c r="D542" i="32"/>
  <c r="D335" i="32"/>
  <c r="D1065" i="32"/>
  <c r="D928" i="32"/>
  <c r="D624" i="32"/>
  <c r="D615" i="32"/>
  <c r="D616" i="32"/>
  <c r="D533" i="32"/>
  <c r="D420" i="32"/>
  <c r="D241" i="32"/>
  <c r="D625" i="32"/>
  <c r="D63" i="32"/>
  <c r="D757" i="32"/>
  <c r="D713" i="32"/>
  <c r="D528" i="32"/>
  <c r="D529" i="32"/>
  <c r="D890" i="32"/>
  <c r="D801" i="32"/>
  <c r="D741" i="32"/>
  <c r="D1087" i="32"/>
  <c r="D626" i="32"/>
  <c r="D965" i="32"/>
  <c r="D902" i="32"/>
  <c r="D617" i="32"/>
  <c r="D494" i="32"/>
  <c r="D969" i="32"/>
  <c r="D810" i="32"/>
  <c r="D729" i="32"/>
  <c r="D704" i="32"/>
  <c r="D660" i="32"/>
  <c r="D500" i="32"/>
  <c r="D458" i="32"/>
  <c r="D157" i="32"/>
  <c r="D835" i="32"/>
  <c r="D821" i="32"/>
  <c r="D781" i="32"/>
  <c r="D649" i="32"/>
  <c r="D618" i="32"/>
  <c r="D619" i="32"/>
  <c r="D571" i="32"/>
  <c r="D402" i="32"/>
  <c r="D247" i="32"/>
  <c r="D912" i="32"/>
  <c r="D742" i="32"/>
  <c r="D585" i="32"/>
  <c r="D788" i="32"/>
  <c r="D743" i="32"/>
  <c r="D627" i="32"/>
  <c r="D572" i="32"/>
  <c r="D478" i="32"/>
  <c r="D421" i="32"/>
  <c r="D284" i="32"/>
  <c r="D252" i="32"/>
  <c r="D870" i="32"/>
  <c r="D847" i="32"/>
  <c r="D747" i="32"/>
  <c r="D694" i="32"/>
  <c r="D638" i="32"/>
  <c r="D530" i="32"/>
  <c r="D507" i="32"/>
  <c r="D923" i="32"/>
  <c r="D853" i="32"/>
  <c r="D707" i="32"/>
  <c r="D579" i="32"/>
  <c r="D307" i="32"/>
  <c r="D279" i="32"/>
  <c r="D858" i="32"/>
  <c r="D822" i="32"/>
  <c r="D721" i="32"/>
  <c r="D565" i="32"/>
  <c r="D534" i="32"/>
  <c r="D903" i="32"/>
  <c r="D806" i="32"/>
  <c r="D795" i="32"/>
  <c r="D735" i="32"/>
  <c r="D654" i="32"/>
  <c r="D591" i="32"/>
  <c r="D546" i="32"/>
  <c r="D531" i="32"/>
  <c r="D227" i="32"/>
  <c r="D168" i="32"/>
  <c r="D799" i="32"/>
  <c r="D796" i="32"/>
  <c r="D719" i="32"/>
  <c r="D682" i="32"/>
  <c r="D558" i="32"/>
  <c r="D522" i="32"/>
  <c r="D417" i="32"/>
  <c r="D312" i="32"/>
  <c r="D288" i="32"/>
  <c r="D147" i="32"/>
  <c r="D918" i="32"/>
  <c r="D939" i="32"/>
  <c r="D751" i="32"/>
  <c r="D613" i="32"/>
  <c r="D523" i="32"/>
  <c r="D496" i="32"/>
  <c r="D451" i="32"/>
  <c r="D441" i="32"/>
  <c r="D408" i="32"/>
  <c r="D89" i="32"/>
  <c r="D1050" i="32"/>
  <c r="D695" i="32"/>
  <c r="D690" i="32"/>
  <c r="D593" i="32"/>
  <c r="D453" i="32"/>
  <c r="D957" i="32"/>
  <c r="D906" i="32"/>
  <c r="D744" i="32"/>
  <c r="D313" i="32"/>
  <c r="D789" i="32"/>
  <c r="D489" i="32"/>
  <c r="D958" i="32"/>
  <c r="D885" i="32"/>
  <c r="D826" i="32"/>
  <c r="D708" i="32"/>
  <c r="D652" i="32"/>
  <c r="D483" i="32"/>
  <c r="D442" i="32"/>
  <c r="D221" i="32"/>
  <c r="D924" i="32"/>
  <c r="D868" i="32"/>
  <c r="D829" i="32"/>
  <c r="D811" i="32"/>
  <c r="D714" i="32"/>
  <c r="D665" i="32"/>
  <c r="D661" i="32"/>
  <c r="D549" i="32"/>
  <c r="D1052" i="32"/>
  <c r="D669" i="32"/>
  <c r="D999" i="32"/>
  <c r="D807" i="32"/>
  <c r="D711" i="32"/>
  <c r="D697" i="32"/>
  <c r="D696" i="32"/>
  <c r="D691" i="32"/>
  <c r="D607" i="32"/>
  <c r="D497" i="32"/>
  <c r="D1012" i="32"/>
  <c r="D830" i="32"/>
  <c r="D280" i="32"/>
  <c r="D153" i="32"/>
  <c r="D862" i="32"/>
  <c r="D782" i="32"/>
  <c r="D764" i="32"/>
  <c r="D573" i="32"/>
  <c r="D653" i="32"/>
  <c r="D644" i="32"/>
  <c r="D559" i="32"/>
  <c r="D368" i="32"/>
  <c r="D85" i="32"/>
  <c r="D29" i="32"/>
  <c r="D838" i="32"/>
  <c r="D698" i="32"/>
  <c r="D683" i="32"/>
  <c r="D566" i="32"/>
  <c r="D1030" i="32"/>
  <c r="D937" i="32"/>
  <c r="D886" i="32"/>
  <c r="D876" i="32"/>
  <c r="D768" i="32"/>
  <c r="D675" i="32"/>
  <c r="D887" i="32"/>
  <c r="D813" i="32"/>
  <c r="D467" i="32"/>
  <c r="D676" i="32"/>
  <c r="D645" i="32"/>
  <c r="D605" i="32"/>
  <c r="D452" i="32"/>
  <c r="D86" i="32"/>
  <c r="D1026" i="32"/>
  <c r="D1000" i="32"/>
  <c r="D993" i="32"/>
  <c r="D839" i="32"/>
  <c r="D745" i="32"/>
  <c r="D666" i="32"/>
  <c r="D574" i="32"/>
  <c r="D1014" i="32"/>
  <c r="D736" i="32"/>
  <c r="D550" i="32"/>
  <c r="D1001" i="32"/>
  <c r="D966" i="32"/>
  <c r="D953" i="32"/>
  <c r="D932" i="32"/>
  <c r="D874" i="32"/>
  <c r="D443" i="32"/>
  <c r="D253" i="32"/>
  <c r="D1008" i="32"/>
  <c r="D802" i="32"/>
  <c r="D720" i="32"/>
  <c r="D551" i="32"/>
  <c r="D892" i="32"/>
  <c r="D790" i="32"/>
  <c r="D468" i="32"/>
  <c r="D1037" i="32"/>
  <c r="D917" i="32"/>
  <c r="D831" i="32"/>
  <c r="D770" i="32"/>
  <c r="D677" i="32"/>
  <c r="D379" i="32"/>
  <c r="D699" i="32"/>
  <c r="D621" i="32"/>
  <c r="D758" i="32"/>
  <c r="D748" i="32"/>
  <c r="D655" i="32"/>
  <c r="D599" i="32"/>
  <c r="D469" i="32"/>
  <c r="D1080" i="32"/>
  <c r="D812" i="32"/>
  <c r="D459" i="32"/>
  <c r="D944" i="32"/>
  <c r="D898" i="32"/>
  <c r="D875" i="32"/>
  <c r="D731" i="32"/>
  <c r="D959" i="32"/>
  <c r="D877" i="32"/>
  <c r="D1038" i="32"/>
  <c r="D797" i="32"/>
  <c r="D904" i="32"/>
  <c r="D606" i="32"/>
  <c r="D1031" i="32"/>
  <c r="D996" i="32"/>
  <c r="D791" i="32"/>
  <c r="D774" i="32"/>
  <c r="D639" i="32"/>
  <c r="D543" i="32"/>
  <c r="D520" i="32"/>
  <c r="D1072" i="32"/>
  <c r="D979" i="32"/>
  <c r="D850" i="32"/>
  <c r="D1049" i="32"/>
  <c r="D976" i="32"/>
  <c r="D851" i="32"/>
  <c r="D841" i="32"/>
  <c r="D759" i="32"/>
  <c r="D724" i="32"/>
  <c r="D292" i="32"/>
  <c r="D823" i="32"/>
  <c r="D814" i="32"/>
  <c r="D988" i="32"/>
  <c r="D929" i="32"/>
  <c r="D908" i="32"/>
  <c r="D628" i="32"/>
  <c r="D600" i="32"/>
  <c r="D13" i="32"/>
  <c r="D983" i="32"/>
  <c r="D896" i="32"/>
  <c r="D347" i="32"/>
  <c r="D324" i="32"/>
  <c r="D1020" i="32"/>
  <c r="D940" i="32"/>
  <c r="D815" i="32"/>
  <c r="D776" i="32"/>
  <c r="D891" i="32"/>
  <c r="D879" i="32"/>
  <c r="D842" i="32"/>
  <c r="D732" i="32"/>
  <c r="D148" i="32"/>
  <c r="D1021" i="32"/>
  <c r="D722" i="32"/>
  <c r="D490" i="32"/>
  <c r="D414" i="32"/>
  <c r="D364" i="32"/>
  <c r="D95" i="32"/>
  <c r="D1009" i="32"/>
  <c r="D960" i="32"/>
  <c r="D1024" i="32"/>
  <c r="D899" i="32"/>
  <c r="D1099" i="32"/>
  <c r="D954" i="32"/>
  <c r="D936" i="32"/>
  <c r="D479" i="32"/>
  <c r="D1073" i="32"/>
  <c r="D930" i="32"/>
  <c r="D1015" i="32"/>
  <c r="D871" i="32"/>
  <c r="D1025" i="32"/>
  <c r="D941" i="32"/>
  <c r="D836" i="32"/>
  <c r="D1119" i="32"/>
  <c r="D1090" i="32"/>
  <c r="D1084" i="32"/>
  <c r="D843" i="32"/>
  <c r="D239" i="32"/>
  <c r="D970" i="32"/>
  <c r="D913" i="32"/>
  <c r="D863" i="32"/>
  <c r="D1127" i="32"/>
  <c r="D1048" i="32"/>
  <c r="D961" i="32"/>
  <c r="D132" i="32"/>
  <c r="D1106" i="32"/>
  <c r="D700" i="32"/>
  <c r="D426" i="32"/>
  <c r="D1069" i="32"/>
  <c r="D942" i="32"/>
  <c r="D893" i="32"/>
  <c r="D832" i="32"/>
  <c r="D1128" i="32"/>
  <c r="D946" i="32"/>
  <c r="D508" i="32"/>
  <c r="D340" i="32"/>
  <c r="D90" i="32"/>
  <c r="D1003" i="32"/>
  <c r="D967" i="32"/>
  <c r="D792" i="32"/>
  <c r="D1122" i="32"/>
  <c r="D1055" i="32"/>
  <c r="D1002" i="32"/>
  <c r="D1058" i="32"/>
  <c r="D270" i="32"/>
  <c r="D228" i="32"/>
  <c r="D194" i="32"/>
  <c r="D1042" i="32"/>
  <c r="D1032" i="32"/>
  <c r="D1053" i="32"/>
  <c r="D737" i="32"/>
  <c r="D765" i="32"/>
  <c r="D1126" i="32"/>
  <c r="D919" i="32"/>
  <c r="D844" i="32"/>
  <c r="D266" i="32"/>
  <c r="D1018" i="32"/>
  <c r="D1043" i="32"/>
  <c r="D981" i="32"/>
  <c r="D800" i="32"/>
  <c r="D327" i="32"/>
  <c r="D218" i="32"/>
  <c r="D177" i="32"/>
  <c r="D1066" i="32"/>
  <c r="D968" i="32"/>
  <c r="D925" i="32"/>
  <c r="D203" i="32"/>
  <c r="D1097" i="32"/>
  <c r="D854" i="32"/>
  <c r="D769" i="32"/>
  <c r="D91" i="32"/>
  <c r="D1027" i="32"/>
  <c r="D914" i="32"/>
  <c r="D575" i="32"/>
  <c r="D1113" i="32"/>
  <c r="D1107" i="32"/>
  <c r="D1006" i="32"/>
  <c r="D432" i="32"/>
  <c r="D396" i="32"/>
  <c r="D314" i="32"/>
  <c r="D947" i="32"/>
  <c r="D855" i="32"/>
  <c r="D389" i="32"/>
  <c r="D798" i="32"/>
  <c r="D222" i="32"/>
  <c r="D116" i="32"/>
  <c r="D997" i="32"/>
  <c r="D984" i="32"/>
  <c r="D783" i="32"/>
  <c r="D1114" i="32"/>
  <c r="D1033" i="32"/>
  <c r="D108" i="32"/>
  <c r="D1124" i="32"/>
  <c r="D1093" i="32"/>
  <c r="D1007" i="32"/>
  <c r="D1086" i="32"/>
  <c r="D509" i="32"/>
  <c r="D254" i="32"/>
  <c r="D1111" i="32"/>
  <c r="D989" i="32"/>
  <c r="D705" i="32"/>
  <c r="D1085" i="32"/>
  <c r="D945" i="32"/>
  <c r="D219" i="32"/>
  <c r="D164" i="32"/>
  <c r="D1121" i="32"/>
  <c r="D1076" i="32"/>
  <c r="D1022" i="32"/>
  <c r="D955" i="32"/>
  <c r="D169" i="32"/>
  <c r="D24" i="32"/>
  <c r="D1044" i="32"/>
  <c r="D223" i="32"/>
  <c r="D159" i="32"/>
  <c r="D1094" i="32"/>
  <c r="D1013" i="32"/>
  <c r="D848" i="32"/>
  <c r="D460" i="32"/>
  <c r="D204" i="32"/>
  <c r="D684" i="32"/>
  <c r="D263" i="32"/>
  <c r="D852" i="32"/>
  <c r="D267" i="32"/>
  <c r="D766" i="32"/>
  <c r="D57" i="32"/>
  <c r="D1155" i="32"/>
  <c r="D964" i="32"/>
  <c r="D217" i="32"/>
  <c r="D933" i="32"/>
  <c r="D33" i="32"/>
  <c r="D1100" i="32"/>
  <c r="D511" i="32"/>
  <c r="D100" i="32"/>
  <c r="D82" i="32"/>
  <c r="D715" i="32"/>
  <c r="D1040" i="32"/>
  <c r="D837" i="32"/>
  <c r="D524" i="32"/>
  <c r="D45" i="32"/>
  <c r="D1143" i="32"/>
  <c r="D948" i="32"/>
  <c r="D629" i="32"/>
  <c r="D285" i="32"/>
  <c r="D601" i="32"/>
  <c r="D501" i="32"/>
  <c r="D1115" i="32"/>
  <c r="D1095" i="32"/>
  <c r="D1041" i="32"/>
  <c r="D980" i="32"/>
  <c r="D915" i="32"/>
  <c r="D502" i="32"/>
  <c r="D1109" i="32"/>
  <c r="D470" i="32"/>
  <c r="D354" i="32"/>
  <c r="D1082" i="32"/>
  <c r="D1028" i="32"/>
  <c r="D878" i="32"/>
  <c r="D30" i="32"/>
  <c r="D1010" i="32"/>
  <c r="D977" i="32"/>
  <c r="D975" i="32"/>
  <c r="D880" i="32"/>
  <c r="D670" i="32"/>
  <c r="D1129" i="32"/>
  <c r="D1011" i="32"/>
  <c r="D1149" i="32"/>
  <c r="D1078" i="32"/>
  <c r="D725" i="32"/>
  <c r="D1108" i="32"/>
  <c r="D1034" i="32"/>
  <c r="D752" i="32"/>
  <c r="D586" i="32"/>
  <c r="D220" i="32"/>
  <c r="D1117" i="32"/>
  <c r="D1131" i="32"/>
  <c r="D294" i="32"/>
  <c r="D244" i="32"/>
  <c r="D1070" i="32"/>
  <c r="D51" i="32"/>
  <c r="D926" i="32"/>
  <c r="D484" i="32"/>
  <c r="D1153" i="32"/>
  <c r="D1101" i="32"/>
  <c r="D1062" i="32"/>
  <c r="D716" i="32"/>
  <c r="D587" i="32"/>
  <c r="D990" i="32"/>
  <c r="D872" i="32"/>
  <c r="D1140" i="32"/>
  <c r="D1088" i="32"/>
  <c r="D834" i="32"/>
  <c r="D1135" i="32"/>
  <c r="D328" i="32"/>
  <c r="D938" i="32"/>
  <c r="D197" i="32"/>
  <c r="D1075" i="32"/>
  <c r="D187" i="32"/>
  <c r="D322" i="32"/>
  <c r="D1083" i="32"/>
  <c r="D1059" i="32"/>
  <c r="D1098" i="32"/>
  <c r="D1067" i="32"/>
  <c r="D994" i="32"/>
  <c r="D935" i="32"/>
  <c r="D1146" i="32"/>
  <c r="D1110" i="32"/>
  <c r="D1071" i="32"/>
  <c r="D1138" i="32"/>
  <c r="D973" i="32"/>
  <c r="D971" i="32"/>
  <c r="D299" i="32"/>
  <c r="D1046" i="32"/>
  <c r="D864" i="32"/>
  <c r="D555" i="32"/>
  <c r="D1092" i="32"/>
  <c r="D1074" i="32"/>
  <c r="D760" i="32"/>
  <c r="D749" i="32"/>
  <c r="D416" i="32"/>
  <c r="D211" i="32"/>
  <c r="D1120" i="32"/>
  <c r="D1079" i="32"/>
  <c r="D1060" i="32"/>
  <c r="D978" i="32"/>
  <c r="D1158" i="32"/>
  <c r="D905" i="32"/>
  <c r="D96" i="32"/>
  <c r="D640" i="32"/>
  <c r="D158" i="32"/>
  <c r="D1112" i="32"/>
  <c r="D1047" i="32"/>
  <c r="D1063" i="32"/>
  <c r="D840" i="32"/>
  <c r="D315" i="32"/>
  <c r="D1016" i="32"/>
  <c r="D909" i="32"/>
  <c r="D560" i="32"/>
  <c r="D1141" i="32"/>
  <c r="D588" i="32"/>
  <c r="D1133" i="32"/>
  <c r="D1077" i="32"/>
  <c r="D692" i="32"/>
  <c r="D671" i="32"/>
  <c r="D1061" i="32"/>
  <c r="D1116" i="32"/>
  <c r="D1089" i="32"/>
  <c r="D1023" i="32"/>
  <c r="D1142" i="32"/>
  <c r="D883" i="32"/>
  <c r="D750" i="32"/>
  <c r="D630" i="32"/>
  <c r="D461" i="32"/>
  <c r="D1163" i="32"/>
  <c r="D1156" i="32"/>
  <c r="D1096" i="32"/>
  <c r="D229" i="32"/>
  <c r="D514" i="32"/>
  <c r="D437" i="32"/>
  <c r="D873" i="32"/>
  <c r="D1091" i="32"/>
  <c r="D1152" i="32"/>
  <c r="D726" i="32"/>
  <c r="D567" i="32"/>
  <c r="D1081" i="32"/>
  <c r="D982" i="32"/>
  <c r="D962" i="32"/>
  <c r="D556" i="32"/>
  <c r="D1137" i="32"/>
  <c r="D974" i="32"/>
  <c r="D631" i="32"/>
  <c r="D602" i="32"/>
  <c r="D580" i="32"/>
  <c r="D900" i="32"/>
  <c r="D730" i="32"/>
  <c r="D678" i="32"/>
  <c r="D309" i="32"/>
  <c r="D767" i="32"/>
  <c r="D1056" i="32"/>
  <c r="D1159" i="32"/>
  <c r="D1150" i="32"/>
  <c r="D685" i="32"/>
  <c r="D1105" i="32"/>
  <c r="D995" i="32"/>
  <c r="D1162" i="32"/>
  <c r="D138" i="32"/>
  <c r="D1103" i="32"/>
  <c r="D991" i="32"/>
  <c r="D245" i="32"/>
  <c r="D1039" i="32"/>
  <c r="D133" i="32"/>
  <c r="D68" i="32"/>
  <c r="D1154" i="32"/>
  <c r="D1029" i="32"/>
  <c r="D949" i="32"/>
  <c r="D1147" i="32"/>
  <c r="D951" i="32"/>
  <c r="D73" i="32"/>
  <c r="D1136" i="32"/>
  <c r="D1104" i="32"/>
  <c r="D498" i="32"/>
  <c r="D1139" i="32"/>
  <c r="D149" i="32"/>
  <c r="D525" i="32"/>
  <c r="D693" i="32"/>
  <c r="D784" i="32"/>
  <c r="D1132" i="32"/>
  <c r="D1118" i="32"/>
  <c r="D733" i="32"/>
  <c r="D427" i="32"/>
  <c r="D383" i="32"/>
  <c r="D438" i="32"/>
  <c r="D341" i="32"/>
  <c r="D1017" i="32"/>
  <c r="D535" i="32"/>
  <c r="D337" i="32"/>
  <c r="D1164" i="32"/>
  <c r="D738" i="32"/>
  <c r="D300" i="32"/>
  <c r="D859" i="32"/>
  <c r="D646" i="32"/>
  <c r="D552" i="32"/>
  <c r="D418" i="32"/>
  <c r="D793" i="32"/>
  <c r="D74" i="32"/>
  <c r="D1123" i="32"/>
  <c r="D369" i="32"/>
  <c r="D1167" i="32"/>
  <c r="D547" i="32"/>
  <c r="D1145" i="32"/>
  <c r="D1130" i="32"/>
  <c r="D568" i="32"/>
  <c r="D1148" i="32"/>
  <c r="D1035" i="32"/>
  <c r="D471" i="32"/>
  <c r="D1161" i="32"/>
  <c r="D943" i="32"/>
  <c r="D1057" i="32"/>
  <c r="D985" i="32"/>
  <c r="D972" i="32"/>
  <c r="D910" i="32"/>
  <c r="D845" i="32"/>
  <c r="D1166" i="32"/>
  <c r="D846" i="32"/>
  <c r="D1168" i="32"/>
  <c r="D1151" i="32"/>
  <c r="D1068" i="32"/>
  <c r="D1036" i="32"/>
  <c r="D1165" i="32"/>
  <c r="D1170" i="32"/>
  <c r="D1125" i="32"/>
  <c r="D865" i="32"/>
  <c r="D16" i="32"/>
  <c r="D1004" i="32"/>
  <c r="D1160" i="32"/>
  <c r="D1144" i="32"/>
  <c r="D1064" i="32"/>
  <c r="D1102" i="32"/>
  <c r="D1054" i="32"/>
  <c r="D1134" i="32"/>
  <c r="D1051" i="32"/>
  <c r="D1005" i="32"/>
  <c r="D409" i="32"/>
  <c r="D1157" i="32"/>
  <c r="D992" i="32"/>
  <c r="D1019" i="32"/>
  <c r="D1169" i="32"/>
  <c r="D1171" i="32"/>
  <c r="D102" i="32"/>
  <c r="D70" i="32"/>
  <c r="D647" i="32"/>
  <c r="D303" i="32"/>
  <c r="D272" i="32"/>
  <c r="D3" i="32"/>
  <c r="D620" i="32"/>
  <c r="D310" i="32"/>
  <c r="D236" i="32"/>
  <c r="D189" i="32"/>
  <c r="D103" i="32"/>
  <c r="D88" i="32"/>
  <c r="D662" i="32"/>
  <c r="D635" i="32"/>
  <c r="D185" i="32"/>
  <c r="D325" i="32"/>
  <c r="D163" i="32"/>
  <c r="D25" i="32"/>
  <c r="D348" i="32"/>
  <c r="D242" i="32"/>
  <c r="D186" i="32"/>
  <c r="D121" i="32"/>
  <c r="D544" i="32"/>
  <c r="D537" i="32"/>
  <c r="D262" i="32"/>
  <c r="D98" i="32"/>
  <c r="D62" i="32"/>
  <c r="D47" i="32"/>
  <c r="D882" i="32"/>
  <c r="D463" i="32"/>
  <c r="D464" i="32"/>
  <c r="D320" i="32"/>
  <c r="D289" i="32"/>
  <c r="D39" i="32"/>
  <c r="D7" i="32"/>
  <c r="D592" i="32"/>
  <c r="D385" i="32"/>
  <c r="D64" i="32"/>
  <c r="D499" i="32"/>
  <c r="D231" i="32"/>
  <c r="D94" i="32"/>
  <c r="D901" i="32"/>
  <c r="D889" i="32"/>
  <c r="D656" i="32"/>
  <c r="D392" i="32"/>
  <c r="D393" i="32"/>
  <c r="D331" i="32"/>
  <c r="D179" i="32"/>
  <c r="D167" i="32"/>
  <c r="D125" i="32"/>
  <c r="D106" i="32"/>
  <c r="D434" i="32"/>
  <c r="D404" i="32"/>
  <c r="D405" i="32"/>
  <c r="D386" i="32"/>
  <c r="D195" i="32"/>
  <c r="D445" i="32"/>
  <c r="D355" i="32"/>
  <c r="D286" i="32"/>
  <c r="D141" i="32"/>
  <c r="D40" i="32"/>
  <c r="D581" i="32"/>
  <c r="D422" i="32"/>
  <c r="D20" i="32"/>
  <c r="D5" i="32"/>
  <c r="D777" i="32"/>
  <c r="D604" i="32"/>
  <c r="D455" i="32"/>
  <c r="D456" i="32"/>
  <c r="D435" i="32"/>
  <c r="D411" i="32"/>
  <c r="D370" i="32"/>
  <c r="D352" i="32"/>
  <c r="D165" i="32"/>
  <c r="D146" i="32"/>
  <c r="D557" i="32"/>
  <c r="D205" i="32"/>
  <c r="D190" i="32"/>
  <c r="D122" i="32"/>
  <c r="D412" i="32"/>
  <c r="D406" i="32"/>
  <c r="D394" i="32"/>
  <c r="D609" i="32"/>
  <c r="D240" i="32"/>
  <c r="D191" i="32"/>
  <c r="D166" i="32"/>
  <c r="D126" i="32"/>
  <c r="D76" i="32"/>
  <c r="D374" i="32"/>
  <c r="D77" i="32"/>
  <c r="D553" i="32"/>
  <c r="D521" i="32"/>
  <c r="D375" i="32"/>
  <c r="D237" i="32"/>
  <c r="D144" i="32"/>
  <c r="D4" i="32"/>
  <c r="D785" i="32"/>
  <c r="D582" i="32"/>
  <c r="D397" i="32"/>
  <c r="D127" i="32"/>
  <c r="D48" i="32"/>
  <c r="D35" i="32"/>
  <c r="D686" i="32"/>
  <c r="D515" i="32"/>
  <c r="D429" i="32"/>
  <c r="D224" i="32"/>
  <c r="D135" i="32"/>
  <c r="D104" i="32"/>
  <c r="D14" i="32"/>
  <c r="D610" i="32"/>
  <c r="D561" i="32"/>
  <c r="D436" i="32"/>
  <c r="D304" i="32"/>
  <c r="D277" i="32"/>
  <c r="D206" i="32"/>
  <c r="D176" i="32"/>
  <c r="D65" i="32"/>
  <c r="D349" i="32"/>
  <c r="D207" i="32"/>
  <c r="D160" i="32"/>
  <c r="D49" i="32"/>
  <c r="D162" i="32"/>
  <c r="D55" i="32"/>
  <c r="D109" i="32"/>
  <c r="D83" i="32"/>
  <c r="D9" i="32"/>
  <c r="D569" i="32"/>
  <c r="D117" i="32"/>
  <c r="D881" i="32"/>
  <c r="D803" i="32"/>
  <c r="D58" i="32"/>
  <c r="D37" i="32"/>
  <c r="D34" i="32"/>
  <c r="D428" i="32"/>
  <c r="D359" i="32"/>
  <c r="D172" i="32"/>
  <c r="D679" i="32"/>
  <c r="D536" i="32"/>
  <c r="D271" i="32"/>
  <c r="D97" i="32"/>
  <c r="D19" i="32"/>
  <c r="D701" i="32"/>
  <c r="D140" i="32"/>
  <c r="D52" i="32"/>
  <c r="D56" i="32"/>
  <c r="D702" i="32"/>
  <c r="D380" i="32"/>
  <c r="D150" i="32"/>
  <c r="D384" i="32"/>
  <c r="D248" i="32"/>
  <c r="D603" i="32"/>
  <c r="D329" i="32"/>
  <c r="D183" i="32"/>
  <c r="D75" i="32"/>
  <c r="D60" i="32"/>
  <c r="D931" i="32"/>
  <c r="D360" i="32"/>
  <c r="D101" i="32"/>
  <c r="D69" i="32"/>
  <c r="D38" i="32"/>
  <c r="D963" i="32"/>
  <c r="D361" i="32"/>
  <c r="D215" i="32"/>
  <c r="D410" i="32"/>
  <c r="D365" i="32"/>
  <c r="D454" i="32"/>
  <c r="D281" i="32"/>
  <c r="D161" i="32"/>
  <c r="D151" i="32"/>
  <c r="D134" i="32"/>
  <c r="D381" i="32"/>
  <c r="D234" i="32"/>
  <c r="D762" i="32"/>
  <c r="D403" i="32"/>
  <c r="D373" i="32"/>
  <c r="D124" i="32"/>
  <c r="D110" i="32"/>
  <c r="D111" i="32"/>
  <c r="D10" i="32"/>
  <c r="D440" i="32"/>
  <c r="D261" i="32"/>
  <c r="D72" i="32"/>
  <c r="D174" i="32"/>
  <c r="D154" i="32"/>
  <c r="D816" i="32"/>
  <c r="D318" i="32"/>
  <c r="D112" i="32"/>
  <c r="D155" i="32"/>
  <c r="D152" i="32"/>
  <c r="D2" i="32"/>
  <c r="D178" i="32"/>
  <c r="D61" i="32"/>
  <c r="D6" i="32"/>
  <c r="D672" i="32"/>
  <c r="D576" i="32"/>
  <c r="D366" i="32"/>
  <c r="D118" i="32"/>
  <c r="D594" i="32"/>
  <c r="D344" i="32"/>
  <c r="D181" i="32"/>
  <c r="D105" i="32"/>
  <c r="D53" i="32"/>
  <c r="D345" i="32"/>
  <c r="D330" i="32"/>
  <c r="D59" i="32"/>
  <c r="D46" i="32"/>
  <c r="D589" i="32"/>
  <c r="D474" i="32"/>
  <c r="D235" i="32"/>
  <c r="D198" i="32"/>
  <c r="D119" i="32"/>
  <c r="D92" i="32"/>
  <c r="D87" i="32"/>
  <c r="D295" i="32"/>
  <c r="D230" i="32"/>
  <c r="D120" i="32"/>
  <c r="D31" i="32"/>
  <c r="D17" i="32"/>
  <c r="D42" i="32"/>
  <c r="D444" i="32"/>
  <c r="D249" i="32"/>
  <c r="D175" i="32"/>
  <c r="D32" i="32"/>
  <c r="D503" i="32"/>
  <c r="D319" i="32"/>
  <c r="D184" i="32"/>
  <c r="D93" i="32"/>
  <c r="D608" i="32"/>
  <c r="D480" i="32"/>
  <c r="D433" i="32"/>
  <c r="D139" i="32"/>
  <c r="D41" i="32"/>
  <c r="D706" i="32"/>
  <c r="D888" i="32"/>
  <c r="D771" i="32"/>
  <c r="C706" i="32"/>
  <c r="C888" i="32"/>
  <c r="C139" i="32"/>
  <c r="C41" i="32"/>
  <c r="C55" i="32"/>
  <c r="C109" i="32"/>
  <c r="C83" i="32"/>
  <c r="C9" i="32"/>
  <c r="C569" i="32"/>
  <c r="C117" i="32"/>
  <c r="C881" i="32"/>
  <c r="C803" i="32"/>
  <c r="C58" i="32"/>
  <c r="C37" i="32"/>
  <c r="C34" i="32"/>
  <c r="C428" i="32"/>
  <c r="C359" i="32"/>
  <c r="C172" i="32"/>
  <c r="C679" i="32"/>
  <c r="C536" i="32"/>
  <c r="C271" i="32"/>
  <c r="C97" i="32"/>
  <c r="C19" i="32"/>
  <c r="C701" i="32"/>
  <c r="C140" i="32"/>
  <c r="C52" i="32"/>
  <c r="C56" i="32"/>
  <c r="C702" i="32"/>
  <c r="C380" i="32"/>
  <c r="C150" i="32"/>
  <c r="C384" i="32"/>
  <c r="C248" i="32"/>
  <c r="C603" i="32"/>
  <c r="C329" i="32"/>
  <c r="C183" i="32"/>
  <c r="C75" i="32"/>
  <c r="C60" i="32"/>
  <c r="C931" i="32"/>
  <c r="C360" i="32"/>
  <c r="C101" i="32"/>
  <c r="C69" i="32"/>
  <c r="C38" i="32"/>
  <c r="C963" i="32"/>
  <c r="C361" i="32"/>
  <c r="C215" i="32"/>
  <c r="C410" i="32"/>
  <c r="C365" i="32"/>
  <c r="C454" i="32"/>
  <c r="C281" i="32"/>
  <c r="C161" i="32"/>
  <c r="C151" i="32"/>
  <c r="C134" i="32"/>
  <c r="C381" i="32"/>
  <c r="C234" i="32"/>
  <c r="C762" i="32"/>
  <c r="C403" i="32"/>
  <c r="C373" i="32"/>
  <c r="C124" i="32"/>
  <c r="C110" i="32"/>
  <c r="C111" i="32"/>
  <c r="C10" i="32"/>
  <c r="C440" i="32"/>
  <c r="C261" i="32"/>
  <c r="C72" i="32"/>
  <c r="C174" i="32"/>
  <c r="C154" i="32"/>
  <c r="C816" i="32"/>
  <c r="C318" i="32"/>
  <c r="C112" i="32"/>
  <c r="C155" i="32"/>
  <c r="C152" i="32"/>
  <c r="C2" i="32"/>
  <c r="C178" i="32"/>
  <c r="C61" i="32"/>
  <c r="C6" i="32"/>
  <c r="C672" i="32"/>
  <c r="C576" i="32"/>
  <c r="C366" i="32"/>
  <c r="C118" i="32"/>
  <c r="C594" i="32"/>
  <c r="C344" i="32"/>
  <c r="C181" i="32"/>
  <c r="C105" i="32"/>
  <c r="C53" i="32"/>
  <c r="C345" i="32"/>
  <c r="C330" i="32"/>
  <c r="C59" i="32"/>
  <c r="C46" i="32"/>
  <c r="C589" i="32"/>
  <c r="C474" i="32"/>
  <c r="C235" i="32"/>
  <c r="C198" i="32"/>
  <c r="C119" i="32"/>
  <c r="C92" i="32"/>
  <c r="C87" i="32"/>
  <c r="C295" i="32"/>
  <c r="C230" i="32"/>
  <c r="C120" i="32"/>
  <c r="C31" i="32"/>
  <c r="C17" i="32"/>
  <c r="C42" i="32"/>
  <c r="C444" i="32"/>
  <c r="C249" i="32"/>
  <c r="C175" i="32"/>
  <c r="C32" i="32"/>
  <c r="C503" i="32"/>
  <c r="C319" i="32"/>
  <c r="C184" i="32"/>
  <c r="C93" i="32"/>
  <c r="C608" i="32"/>
  <c r="C480" i="32"/>
  <c r="C433" i="32"/>
  <c r="C162" i="32"/>
  <c r="C102" i="32"/>
  <c r="C70" i="32"/>
  <c r="C647" i="32"/>
  <c r="C303" i="32"/>
  <c r="C272" i="32"/>
  <c r="C3" i="32"/>
  <c r="C620" i="32"/>
  <c r="C310" i="32"/>
  <c r="C236" i="32"/>
  <c r="C189" i="32"/>
  <c r="C103" i="32"/>
  <c r="C88" i="32"/>
  <c r="C662" i="32"/>
  <c r="C635" i="32"/>
  <c r="C185" i="32"/>
  <c r="C325" i="32"/>
  <c r="C163" i="32"/>
  <c r="C25" i="32"/>
  <c r="C348" i="32"/>
  <c r="C242" i="32"/>
  <c r="C186" i="32"/>
  <c r="C121" i="32"/>
  <c r="C544" i="32"/>
  <c r="C537" i="32"/>
  <c r="C262" i="32"/>
  <c r="C98" i="32"/>
  <c r="C62" i="32"/>
  <c r="C47" i="32"/>
  <c r="C882" i="32"/>
  <c r="C463" i="32"/>
  <c r="C464" i="32"/>
  <c r="C320" i="32"/>
  <c r="C289" i="32"/>
  <c r="C39" i="32"/>
  <c r="C7" i="32"/>
  <c r="C592" i="32"/>
  <c r="C385" i="32"/>
  <c r="C64" i="32"/>
  <c r="C499" i="32"/>
  <c r="C231" i="32"/>
  <c r="C94" i="32"/>
  <c r="C901" i="32"/>
  <c r="C889" i="32"/>
  <c r="C656" i="32"/>
  <c r="C392" i="32"/>
  <c r="C393" i="32"/>
  <c r="C331" i="32"/>
  <c r="C179" i="32"/>
  <c r="C167" i="32"/>
  <c r="C125" i="32"/>
  <c r="C106" i="32"/>
  <c r="C434" i="32"/>
  <c r="C404" i="32"/>
  <c r="C405" i="32"/>
  <c r="C386" i="32"/>
  <c r="C195" i="32"/>
  <c r="C445" i="32"/>
  <c r="C355" i="32"/>
  <c r="C286" i="32"/>
  <c r="C141" i="32"/>
  <c r="C40" i="32"/>
  <c r="C581" i="32"/>
  <c r="C422" i="32"/>
  <c r="C20" i="32"/>
  <c r="C5" i="32"/>
  <c r="C777" i="32"/>
  <c r="C604" i="32"/>
  <c r="C455" i="32"/>
  <c r="C456" i="32"/>
  <c r="C435" i="32"/>
  <c r="C411" i="32"/>
  <c r="C370" i="32"/>
  <c r="C352" i="32"/>
  <c r="C165" i="32"/>
  <c r="C146" i="32"/>
  <c r="C557" i="32"/>
  <c r="C205" i="32"/>
  <c r="C190" i="32"/>
  <c r="C122" i="32"/>
  <c r="C412" i="32"/>
  <c r="C406" i="32"/>
  <c r="C394" i="32"/>
  <c r="C609" i="32"/>
  <c r="C240" i="32"/>
  <c r="C191" i="32"/>
  <c r="C166" i="32"/>
  <c r="C126" i="32"/>
  <c r="C76" i="32"/>
  <c r="C374" i="32"/>
  <c r="C77" i="32"/>
  <c r="C553" i="32"/>
  <c r="C521" i="32"/>
  <c r="C375" i="32"/>
  <c r="C237" i="32"/>
  <c r="C144" i="32"/>
  <c r="C4" i="32"/>
  <c r="C785" i="32"/>
  <c r="C582" i="32"/>
  <c r="C397" i="32"/>
  <c r="C127" i="32"/>
  <c r="C48" i="32"/>
  <c r="C35" i="32"/>
  <c r="C686" i="32"/>
  <c r="C515" i="32"/>
  <c r="C429" i="32"/>
  <c r="C224" i="32"/>
  <c r="C135" i="32"/>
  <c r="C104" i="32"/>
  <c r="C14" i="32"/>
  <c r="C610" i="32"/>
  <c r="C561" i="32"/>
  <c r="C436" i="32"/>
  <c r="C304" i="32"/>
  <c r="C277" i="32"/>
  <c r="C206" i="32"/>
  <c r="C176" i="32"/>
  <c r="C65" i="32"/>
  <c r="C349" i="32"/>
  <c r="C207" i="32"/>
  <c r="C160" i="32"/>
  <c r="C49" i="32"/>
  <c r="C371" i="32"/>
  <c r="C342" i="32"/>
  <c r="C290" i="32"/>
  <c r="C216" i="32"/>
  <c r="C107" i="32"/>
  <c r="C21" i="32"/>
  <c r="C717" i="32"/>
  <c r="C446" i="32"/>
  <c r="C387" i="32"/>
  <c r="C362" i="32"/>
  <c r="C323" i="32"/>
  <c r="C308" i="32"/>
  <c r="C305" i="32"/>
  <c r="C911" i="32"/>
  <c r="C423" i="32"/>
  <c r="C22" i="32"/>
  <c r="C817" i="32"/>
  <c r="C465" i="32"/>
  <c r="C400" i="32"/>
  <c r="C395" i="32"/>
  <c r="C332" i="32"/>
  <c r="C208" i="32"/>
  <c r="C199" i="32"/>
  <c r="C136" i="32"/>
  <c r="C11" i="32"/>
  <c r="C268" i="32"/>
  <c r="C632" i="32"/>
  <c r="C475" i="32"/>
  <c r="C336" i="32"/>
  <c r="C562" i="32"/>
  <c r="C462" i="32"/>
  <c r="C212" i="32"/>
  <c r="C26" i="32"/>
  <c r="C818" i="32"/>
  <c r="C636" i="32"/>
  <c r="C548" i="32"/>
  <c r="C476" i="32"/>
  <c r="C311" i="32"/>
  <c r="C78" i="32"/>
  <c r="C50" i="32"/>
  <c r="C363" i="32"/>
  <c r="C296" i="32"/>
  <c r="C778" i="32"/>
  <c r="C512" i="32"/>
  <c r="C250" i="32"/>
  <c r="C192" i="32"/>
  <c r="C779" i="32"/>
  <c r="C595" i="32"/>
  <c r="C570" i="32"/>
  <c r="C390" i="32"/>
  <c r="C156" i="32"/>
  <c r="C36" i="32"/>
  <c r="C419" i="32"/>
  <c r="C367" i="32"/>
  <c r="C251" i="32"/>
  <c r="C209" i="32"/>
  <c r="C128" i="32"/>
  <c r="C786" i="32"/>
  <c r="C739" i="32"/>
  <c r="C680" i="32"/>
  <c r="C510" i="32"/>
  <c r="C491" i="32"/>
  <c r="C487" i="32"/>
  <c r="C485" i="32"/>
  <c r="C301" i="32"/>
  <c r="C273" i="32"/>
  <c r="C238" i="32"/>
  <c r="C79" i="32"/>
  <c r="C583" i="32"/>
  <c r="C526" i="32"/>
  <c r="C353" i="32"/>
  <c r="C173" i="32"/>
  <c r="C99" i="32"/>
  <c r="C84" i="32"/>
  <c r="C577" i="32"/>
  <c r="C516" i="32"/>
  <c r="C182" i="32"/>
  <c r="C113" i="32"/>
  <c r="C71" i="32"/>
  <c r="C673" i="32"/>
  <c r="C614" i="32"/>
  <c r="C376" i="32"/>
  <c r="C306" i="32"/>
  <c r="C278" i="32"/>
  <c r="C824" i="32"/>
  <c r="C472" i="32"/>
  <c r="C391" i="32"/>
  <c r="C302" i="32"/>
  <c r="C123" i="32"/>
  <c r="C866" i="32"/>
  <c r="C663" i="32"/>
  <c r="C657" i="32"/>
  <c r="C637" i="32"/>
  <c r="C517" i="32"/>
  <c r="C356" i="32"/>
  <c r="C283" i="32"/>
  <c r="C772" i="32"/>
  <c r="C578" i="32"/>
  <c r="C538" i="32"/>
  <c r="C473" i="32"/>
  <c r="C532" i="32"/>
  <c r="C504" i="32"/>
  <c r="C145" i="32"/>
  <c r="C808" i="32"/>
  <c r="C756" i="32"/>
  <c r="C563" i="32"/>
  <c r="C545" i="32"/>
  <c r="C539" i="32"/>
  <c r="C297" i="32"/>
  <c r="C246" i="32"/>
  <c r="C114" i="32"/>
  <c r="C986" i="32"/>
  <c r="C827" i="32"/>
  <c r="C819" i="32"/>
  <c r="C703" i="32"/>
  <c r="C641" i="32"/>
  <c r="C596" i="32"/>
  <c r="C597" i="32"/>
  <c r="C346" i="32"/>
  <c r="C293" i="32"/>
  <c r="C255" i="32"/>
  <c r="C137" i="32"/>
  <c r="C129" i="32"/>
  <c r="C869" i="32"/>
  <c r="C709" i="32"/>
  <c r="C333" i="32"/>
  <c r="C258" i="32"/>
  <c r="C43" i="32"/>
  <c r="C495" i="32"/>
  <c r="C447" i="32"/>
  <c r="C439" i="32"/>
  <c r="C27" i="32"/>
  <c r="C540" i="32"/>
  <c r="C492" i="32"/>
  <c r="C466" i="32"/>
  <c r="C424" i="32"/>
  <c r="C357" i="32"/>
  <c r="C259" i="32"/>
  <c r="C130" i="32"/>
  <c r="C667" i="32"/>
  <c r="C257" i="32"/>
  <c r="C200" i="32"/>
  <c r="C44" i="32"/>
  <c r="C916" i="32"/>
  <c r="C674" i="32"/>
  <c r="C648" i="32"/>
  <c r="C338" i="32"/>
  <c r="C287" i="32"/>
  <c r="C269" i="32"/>
  <c r="C213" i="32"/>
  <c r="C193" i="32"/>
  <c r="C115" i="32"/>
  <c r="C15" i="32"/>
  <c r="C867" i="32"/>
  <c r="C860" i="32"/>
  <c r="C828" i="32"/>
  <c r="C773" i="32"/>
  <c r="C642" i="32"/>
  <c r="C481" i="32"/>
  <c r="C358" i="32"/>
  <c r="C316" i="32"/>
  <c r="C180" i="32"/>
  <c r="C740" i="32"/>
  <c r="C664" i="32"/>
  <c r="C210" i="32"/>
  <c r="C780" i="32"/>
  <c r="C590" i="32"/>
  <c r="C527" i="32"/>
  <c r="C415" i="32"/>
  <c r="C407" i="32"/>
  <c r="C339" i="32"/>
  <c r="C298" i="32"/>
  <c r="C232" i="32"/>
  <c r="C171" i="32"/>
  <c r="C950" i="32"/>
  <c r="C274" i="32"/>
  <c r="C934" i="32"/>
  <c r="C804" i="32"/>
  <c r="C746" i="32"/>
  <c r="C668" i="32"/>
  <c r="C658" i="32"/>
  <c r="C584" i="32"/>
  <c r="C493" i="32"/>
  <c r="C448" i="32"/>
  <c r="C334" i="32"/>
  <c r="C264" i="32"/>
  <c r="C260" i="32"/>
  <c r="C188" i="32"/>
  <c r="C763" i="32"/>
  <c r="C477" i="32"/>
  <c r="C275" i="32"/>
  <c r="C256" i="32"/>
  <c r="C225" i="32"/>
  <c r="C920" i="32"/>
  <c r="C687" i="32"/>
  <c r="C430" i="32"/>
  <c r="C956" i="32"/>
  <c r="C894" i="32"/>
  <c r="C861" i="32"/>
  <c r="C688" i="32"/>
  <c r="C482" i="32"/>
  <c r="C131" i="32"/>
  <c r="C66" i="32"/>
  <c r="C8" i="32"/>
  <c r="C643" i="32"/>
  <c r="C518" i="32"/>
  <c r="C425" i="32"/>
  <c r="C401" i="32"/>
  <c r="C170" i="32"/>
  <c r="C754" i="32"/>
  <c r="C611" i="32"/>
  <c r="C317" i="32"/>
  <c r="C921" i="32"/>
  <c r="C922" i="32"/>
  <c r="C712" i="32"/>
  <c r="C372" i="32"/>
  <c r="C142" i="32"/>
  <c r="C18" i="32"/>
  <c r="C12" i="32"/>
  <c r="C998" i="32"/>
  <c r="C598" i="32"/>
  <c r="C214" i="32"/>
  <c r="C28" i="32"/>
  <c r="C23" i="32"/>
  <c r="C727" i="32"/>
  <c r="C243" i="32"/>
  <c r="C80" i="32"/>
  <c r="C884" i="32"/>
  <c r="C825" i="32"/>
  <c r="C710" i="32"/>
  <c r="C457" i="32"/>
  <c r="C377" i="32"/>
  <c r="C449" i="32"/>
  <c r="C343" i="32"/>
  <c r="C201" i="32"/>
  <c r="C196" i="32"/>
  <c r="C650" i="32"/>
  <c r="C350" i="32"/>
  <c r="C897" i="32"/>
  <c r="C856" i="32"/>
  <c r="C809" i="32"/>
  <c r="C755" i="32"/>
  <c r="C291" i="32"/>
  <c r="C895" i="32"/>
  <c r="C505" i="32"/>
  <c r="C233" i="32"/>
  <c r="C202" i="32"/>
  <c r="C820" i="32"/>
  <c r="C728" i="32"/>
  <c r="C431" i="32"/>
  <c r="C488" i="32"/>
  <c r="C351" i="32"/>
  <c r="C794" i="32"/>
  <c r="C633" i="32"/>
  <c r="C506" i="32"/>
  <c r="C486" i="32"/>
  <c r="C282" i="32"/>
  <c r="C226" i="32"/>
  <c r="C927" i="32"/>
  <c r="C833" i="32"/>
  <c r="C622" i="32"/>
  <c r="C513" i="32"/>
  <c r="C276" i="32"/>
  <c r="C753" i="32"/>
  <c r="C718" i="32"/>
  <c r="C554" i="32"/>
  <c r="C398" i="32"/>
  <c r="C388" i="32"/>
  <c r="C634" i="32"/>
  <c r="C450" i="32"/>
  <c r="C326" i="32"/>
  <c r="C54" i="32"/>
  <c r="C952" i="32"/>
  <c r="C857" i="32"/>
  <c r="C849" i="32"/>
  <c r="C805" i="32"/>
  <c r="C787" i="32"/>
  <c r="C775" i="32"/>
  <c r="C761" i="32"/>
  <c r="C651" i="32"/>
  <c r="C623" i="32"/>
  <c r="C519" i="32"/>
  <c r="C399" i="32"/>
  <c r="C382" i="32"/>
  <c r="C265" i="32"/>
  <c r="C67" i="32"/>
  <c r="C413" i="32"/>
  <c r="C378" i="32"/>
  <c r="C143" i="32"/>
  <c r="C1045" i="32"/>
  <c r="C987" i="32"/>
  <c r="C723" i="32"/>
  <c r="C689" i="32"/>
  <c r="C681" i="32"/>
  <c r="C612" i="32"/>
  <c r="C564" i="32"/>
  <c r="C541" i="32"/>
  <c r="C321" i="32"/>
  <c r="C81" i="32"/>
  <c r="C907" i="32"/>
  <c r="C734" i="32"/>
  <c r="C659" i="32"/>
  <c r="C542" i="32"/>
  <c r="C335" i="32"/>
  <c r="C1065" i="32"/>
  <c r="C928" i="32"/>
  <c r="C624" i="32"/>
  <c r="C615" i="32"/>
  <c r="C616" i="32"/>
  <c r="C533" i="32"/>
  <c r="C420" i="32"/>
  <c r="C241" i="32"/>
  <c r="C625" i="32"/>
  <c r="C63" i="32"/>
  <c r="C757" i="32"/>
  <c r="C713" i="32"/>
  <c r="C528" i="32"/>
  <c r="C529" i="32"/>
  <c r="C890" i="32"/>
  <c r="C801" i="32"/>
  <c r="C741" i="32"/>
  <c r="C1087" i="32"/>
  <c r="C626" i="32"/>
  <c r="C965" i="32"/>
  <c r="C902" i="32"/>
  <c r="C617" i="32"/>
  <c r="C494" i="32"/>
  <c r="C969" i="32"/>
  <c r="C810" i="32"/>
  <c r="C729" i="32"/>
  <c r="C704" i="32"/>
  <c r="C660" i="32"/>
  <c r="C500" i="32"/>
  <c r="C458" i="32"/>
  <c r="C157" i="32"/>
  <c r="C835" i="32"/>
  <c r="C821" i="32"/>
  <c r="C781" i="32"/>
  <c r="C649" i="32"/>
  <c r="C618" i="32"/>
  <c r="C619" i="32"/>
  <c r="C571" i="32"/>
  <c r="C402" i="32"/>
  <c r="C247" i="32"/>
  <c r="C912" i="32"/>
  <c r="C742" i="32"/>
  <c r="C585" i="32"/>
  <c r="C788" i="32"/>
  <c r="C743" i="32"/>
  <c r="C627" i="32"/>
  <c r="C572" i="32"/>
  <c r="C478" i="32"/>
  <c r="C421" i="32"/>
  <c r="C284" i="32"/>
  <c r="C252" i="32"/>
  <c r="C870" i="32"/>
  <c r="C847" i="32"/>
  <c r="C747" i="32"/>
  <c r="C694" i="32"/>
  <c r="C638" i="32"/>
  <c r="C530" i="32"/>
  <c r="C507" i="32"/>
  <c r="C923" i="32"/>
  <c r="C853" i="32"/>
  <c r="C707" i="32"/>
  <c r="C579" i="32"/>
  <c r="C307" i="32"/>
  <c r="C279" i="32"/>
  <c r="C858" i="32"/>
  <c r="C822" i="32"/>
  <c r="C721" i="32"/>
  <c r="C565" i="32"/>
  <c r="C534" i="32"/>
  <c r="C903" i="32"/>
  <c r="C806" i="32"/>
  <c r="C795" i="32"/>
  <c r="C735" i="32"/>
  <c r="C654" i="32"/>
  <c r="C591" i="32"/>
  <c r="C546" i="32"/>
  <c r="C531" i="32"/>
  <c r="C227" i="32"/>
  <c r="C168" i="32"/>
  <c r="C799" i="32"/>
  <c r="C796" i="32"/>
  <c r="C719" i="32"/>
  <c r="C682" i="32"/>
  <c r="C558" i="32"/>
  <c r="C522" i="32"/>
  <c r="C417" i="32"/>
  <c r="C312" i="32"/>
  <c r="C288" i="32"/>
  <c r="C147" i="32"/>
  <c r="C918" i="32"/>
  <c r="C939" i="32"/>
  <c r="C751" i="32"/>
  <c r="C613" i="32"/>
  <c r="C523" i="32"/>
  <c r="C496" i="32"/>
  <c r="C451" i="32"/>
  <c r="C441" i="32"/>
  <c r="C408" i="32"/>
  <c r="C89" i="32"/>
  <c r="C1050" i="32"/>
  <c r="C695" i="32"/>
  <c r="C690" i="32"/>
  <c r="C593" i="32"/>
  <c r="C453" i="32"/>
  <c r="C957" i="32"/>
  <c r="C906" i="32"/>
  <c r="C744" i="32"/>
  <c r="C313" i="32"/>
  <c r="C789" i="32"/>
  <c r="C489" i="32"/>
  <c r="C958" i="32"/>
  <c r="C885" i="32"/>
  <c r="C826" i="32"/>
  <c r="C708" i="32"/>
  <c r="C652" i="32"/>
  <c r="C483" i="32"/>
  <c r="C442" i="32"/>
  <c r="C221" i="32"/>
  <c r="C924" i="32"/>
  <c r="C868" i="32"/>
  <c r="C829" i="32"/>
  <c r="C811" i="32"/>
  <c r="C714" i="32"/>
  <c r="C665" i="32"/>
  <c r="C661" i="32"/>
  <c r="C549" i="32"/>
  <c r="C1052" i="32"/>
  <c r="C669" i="32"/>
  <c r="C999" i="32"/>
  <c r="C807" i="32"/>
  <c r="C711" i="32"/>
  <c r="C697" i="32"/>
  <c r="C696" i="32"/>
  <c r="C691" i="32"/>
  <c r="C607" i="32"/>
  <c r="C497" i="32"/>
  <c r="C1012" i="32"/>
  <c r="C830" i="32"/>
  <c r="C280" i="32"/>
  <c r="C153" i="32"/>
  <c r="C862" i="32"/>
  <c r="C782" i="32"/>
  <c r="C764" i="32"/>
  <c r="C573" i="32"/>
  <c r="C653" i="32"/>
  <c r="C644" i="32"/>
  <c r="C559" i="32"/>
  <c r="C368" i="32"/>
  <c r="C85" i="32"/>
  <c r="C29" i="32"/>
  <c r="C838" i="32"/>
  <c r="C698" i="32"/>
  <c r="C683" i="32"/>
  <c r="C566" i="32"/>
  <c r="C1030" i="32"/>
  <c r="C937" i="32"/>
  <c r="C886" i="32"/>
  <c r="C876" i="32"/>
  <c r="C768" i="32"/>
  <c r="C675" i="32"/>
  <c r="C887" i="32"/>
  <c r="C813" i="32"/>
  <c r="C467" i="32"/>
  <c r="C676" i="32"/>
  <c r="C645" i="32"/>
  <c r="C605" i="32"/>
  <c r="C452" i="32"/>
  <c r="C86" i="32"/>
  <c r="C1026" i="32"/>
  <c r="C1000" i="32"/>
  <c r="C993" i="32"/>
  <c r="C839" i="32"/>
  <c r="C745" i="32"/>
  <c r="C666" i="32"/>
  <c r="C574" i="32"/>
  <c r="C1014" i="32"/>
  <c r="C736" i="32"/>
  <c r="C550" i="32"/>
  <c r="C1001" i="32"/>
  <c r="C966" i="32"/>
  <c r="C953" i="32"/>
  <c r="C932" i="32"/>
  <c r="C874" i="32"/>
  <c r="C443" i="32"/>
  <c r="C253" i="32"/>
  <c r="C1008" i="32"/>
  <c r="C802" i="32"/>
  <c r="C720" i="32"/>
  <c r="C551" i="32"/>
  <c r="C892" i="32"/>
  <c r="C790" i="32"/>
  <c r="C468" i="32"/>
  <c r="C1037" i="32"/>
  <c r="C917" i="32"/>
  <c r="C831" i="32"/>
  <c r="C770" i="32"/>
  <c r="C677" i="32"/>
  <c r="C379" i="32"/>
  <c r="C699" i="32"/>
  <c r="C621" i="32"/>
  <c r="C758" i="32"/>
  <c r="C748" i="32"/>
  <c r="C655" i="32"/>
  <c r="C599" i="32"/>
  <c r="C469" i="32"/>
  <c r="C1080" i="32"/>
  <c r="C812" i="32"/>
  <c r="C459" i="32"/>
  <c r="C944" i="32"/>
  <c r="C898" i="32"/>
  <c r="C875" i="32"/>
  <c r="C731" i="32"/>
  <c r="C959" i="32"/>
  <c r="C877" i="32"/>
  <c r="C1038" i="32"/>
  <c r="C797" i="32"/>
  <c r="C904" i="32"/>
  <c r="C606" i="32"/>
  <c r="C1031" i="32"/>
  <c r="C996" i="32"/>
  <c r="C791" i="32"/>
  <c r="C774" i="32"/>
  <c r="C639" i="32"/>
  <c r="C543" i="32"/>
  <c r="C520" i="32"/>
  <c r="C1072" i="32"/>
  <c r="C979" i="32"/>
  <c r="C850" i="32"/>
  <c r="C1049" i="32"/>
  <c r="C976" i="32"/>
  <c r="C851" i="32"/>
  <c r="C841" i="32"/>
  <c r="C759" i="32"/>
  <c r="C724" i="32"/>
  <c r="C292" i="32"/>
  <c r="C823" i="32"/>
  <c r="C814" i="32"/>
  <c r="C988" i="32"/>
  <c r="C929" i="32"/>
  <c r="C908" i="32"/>
  <c r="C628" i="32"/>
  <c r="C600" i="32"/>
  <c r="C13" i="32"/>
  <c r="C983" i="32"/>
  <c r="C896" i="32"/>
  <c r="C347" i="32"/>
  <c r="C324" i="32"/>
  <c r="C1020" i="32"/>
  <c r="C940" i="32"/>
  <c r="C815" i="32"/>
  <c r="C776" i="32"/>
  <c r="C891" i="32"/>
  <c r="C879" i="32"/>
  <c r="C842" i="32"/>
  <c r="C732" i="32"/>
  <c r="C148" i="32"/>
  <c r="C1021" i="32"/>
  <c r="C722" i="32"/>
  <c r="C490" i="32"/>
  <c r="C414" i="32"/>
  <c r="C364" i="32"/>
  <c r="C95" i="32"/>
  <c r="C1009" i="32"/>
  <c r="C960" i="32"/>
  <c r="C1024" i="32"/>
  <c r="C899" i="32"/>
  <c r="C1099" i="32"/>
  <c r="C954" i="32"/>
  <c r="C936" i="32"/>
  <c r="C479" i="32"/>
  <c r="C1073" i="32"/>
  <c r="C930" i="32"/>
  <c r="C1015" i="32"/>
  <c r="C871" i="32"/>
  <c r="C1025" i="32"/>
  <c r="C941" i="32"/>
  <c r="C836" i="32"/>
  <c r="C1119" i="32"/>
  <c r="C1090" i="32"/>
  <c r="C1084" i="32"/>
  <c r="C843" i="32"/>
  <c r="C239" i="32"/>
  <c r="C970" i="32"/>
  <c r="C913" i="32"/>
  <c r="C863" i="32"/>
  <c r="C1127" i="32"/>
  <c r="C1048" i="32"/>
  <c r="C961" i="32"/>
  <c r="C132" i="32"/>
  <c r="C1106" i="32"/>
  <c r="C700" i="32"/>
  <c r="C426" i="32"/>
  <c r="C1069" i="32"/>
  <c r="C942" i="32"/>
  <c r="C893" i="32"/>
  <c r="C832" i="32"/>
  <c r="C1128" i="32"/>
  <c r="C946" i="32"/>
  <c r="C508" i="32"/>
  <c r="C340" i="32"/>
  <c r="C90" i="32"/>
  <c r="C1003" i="32"/>
  <c r="C967" i="32"/>
  <c r="C792" i="32"/>
  <c r="C1122" i="32"/>
  <c r="C1055" i="32"/>
  <c r="C1002" i="32"/>
  <c r="C1058" i="32"/>
  <c r="C270" i="32"/>
  <c r="C228" i="32"/>
  <c r="C194" i="32"/>
  <c r="C1042" i="32"/>
  <c r="C1032" i="32"/>
  <c r="C1053" i="32"/>
  <c r="C737" i="32"/>
  <c r="C765" i="32"/>
  <c r="C1126" i="32"/>
  <c r="C919" i="32"/>
  <c r="C844" i="32"/>
  <c r="C266" i="32"/>
  <c r="C1018" i="32"/>
  <c r="C1043" i="32"/>
  <c r="C981" i="32"/>
  <c r="C800" i="32"/>
  <c r="C327" i="32"/>
  <c r="C218" i="32"/>
  <c r="C177" i="32"/>
  <c r="C1066" i="32"/>
  <c r="C968" i="32"/>
  <c r="C925" i="32"/>
  <c r="C203" i="32"/>
  <c r="C1097" i="32"/>
  <c r="C854" i="32"/>
  <c r="C769" i="32"/>
  <c r="C91" i="32"/>
  <c r="C1027" i="32"/>
  <c r="C914" i="32"/>
  <c r="C575" i="32"/>
  <c r="C1113" i="32"/>
  <c r="C1107" i="32"/>
  <c r="C1006" i="32"/>
  <c r="C432" i="32"/>
  <c r="C396" i="32"/>
  <c r="C314" i="32"/>
  <c r="C947" i="32"/>
  <c r="C855" i="32"/>
  <c r="C389" i="32"/>
  <c r="C798" i="32"/>
  <c r="C222" i="32"/>
  <c r="C116" i="32"/>
  <c r="C997" i="32"/>
  <c r="C984" i="32"/>
  <c r="C783" i="32"/>
  <c r="C1114" i="32"/>
  <c r="C1033" i="32"/>
  <c r="C108" i="32"/>
  <c r="C1124" i="32"/>
  <c r="C1093" i="32"/>
  <c r="C1007" i="32"/>
  <c r="C1086" i="32"/>
  <c r="C509" i="32"/>
  <c r="C254" i="32"/>
  <c r="C1111" i="32"/>
  <c r="C989" i="32"/>
  <c r="C705" i="32"/>
  <c r="C1085" i="32"/>
  <c r="C945" i="32"/>
  <c r="C219" i="32"/>
  <c r="C164" i="32"/>
  <c r="C1121" i="32"/>
  <c r="C1076" i="32"/>
  <c r="C1022" i="32"/>
  <c r="C955" i="32"/>
  <c r="C169" i="32"/>
  <c r="C24" i="32"/>
  <c r="C1044" i="32"/>
  <c r="C223" i="32"/>
  <c r="C159" i="32"/>
  <c r="C1094" i="32"/>
  <c r="C1013" i="32"/>
  <c r="C848" i="32"/>
  <c r="C460" i="32"/>
  <c r="C204" i="32"/>
  <c r="C684" i="32"/>
  <c r="C263" i="32"/>
  <c r="C852" i="32"/>
  <c r="C267" i="32"/>
  <c r="C766" i="32"/>
  <c r="C57" i="32"/>
  <c r="C1155" i="32"/>
  <c r="C964" i="32"/>
  <c r="C217" i="32"/>
  <c r="C933" i="32"/>
  <c r="C33" i="32"/>
  <c r="C1100" i="32"/>
  <c r="C511" i="32"/>
  <c r="C100" i="32"/>
  <c r="C82" i="32"/>
  <c r="C715" i="32"/>
  <c r="C1040" i="32"/>
  <c r="C837" i="32"/>
  <c r="C524" i="32"/>
  <c r="C45" i="32"/>
  <c r="C1143" i="32"/>
  <c r="C948" i="32"/>
  <c r="C629" i="32"/>
  <c r="C285" i="32"/>
  <c r="C601" i="32"/>
  <c r="C501" i="32"/>
  <c r="C1115" i="32"/>
  <c r="C1095" i="32"/>
  <c r="C1041" i="32"/>
  <c r="C980" i="32"/>
  <c r="C915" i="32"/>
  <c r="C502" i="32"/>
  <c r="C1109" i="32"/>
  <c r="C470" i="32"/>
  <c r="C354" i="32"/>
  <c r="C1082" i="32"/>
  <c r="C1028" i="32"/>
  <c r="C878" i="32"/>
  <c r="C30" i="32"/>
  <c r="C1010" i="32"/>
  <c r="C977" i="32"/>
  <c r="C975" i="32"/>
  <c r="C880" i="32"/>
  <c r="C670" i="32"/>
  <c r="C1129" i="32"/>
  <c r="C1011" i="32"/>
  <c r="C1149" i="32"/>
  <c r="C1078" i="32"/>
  <c r="C725" i="32"/>
  <c r="C1108" i="32"/>
  <c r="C1034" i="32"/>
  <c r="C752" i="32"/>
  <c r="C586" i="32"/>
  <c r="C220" i="32"/>
  <c r="C1117" i="32"/>
  <c r="C1131" i="32"/>
  <c r="C294" i="32"/>
  <c r="C244" i="32"/>
  <c r="C1070" i="32"/>
  <c r="C51" i="32"/>
  <c r="C926" i="32"/>
  <c r="C484" i="32"/>
  <c r="C1153" i="32"/>
  <c r="C1101" i="32"/>
  <c r="C1062" i="32"/>
  <c r="C716" i="32"/>
  <c r="C587" i="32"/>
  <c r="C990" i="32"/>
  <c r="C872" i="32"/>
  <c r="C1140" i="32"/>
  <c r="C1088" i="32"/>
  <c r="C834" i="32"/>
  <c r="C1135" i="32"/>
  <c r="C328" i="32"/>
  <c r="C938" i="32"/>
  <c r="C197" i="32"/>
  <c r="C1075" i="32"/>
  <c r="C187" i="32"/>
  <c r="C322" i="32"/>
  <c r="C1083" i="32"/>
  <c r="C1059" i="32"/>
  <c r="C1098" i="32"/>
  <c r="C1067" i="32"/>
  <c r="C994" i="32"/>
  <c r="C935" i="32"/>
  <c r="C1146" i="32"/>
  <c r="C1110" i="32"/>
  <c r="C1071" i="32"/>
  <c r="C1138" i="32"/>
  <c r="C973" i="32"/>
  <c r="C971" i="32"/>
  <c r="C299" i="32"/>
  <c r="C1046" i="32"/>
  <c r="C864" i="32"/>
  <c r="C555" i="32"/>
  <c r="C1092" i="32"/>
  <c r="C1074" i="32"/>
  <c r="C760" i="32"/>
  <c r="C749" i="32"/>
  <c r="C416" i="32"/>
  <c r="C211" i="32"/>
  <c r="C1120" i="32"/>
  <c r="C1079" i="32"/>
  <c r="C1060" i="32"/>
  <c r="C978" i="32"/>
  <c r="C1158" i="32"/>
  <c r="C905" i="32"/>
  <c r="C96" i="32"/>
  <c r="C640" i="32"/>
  <c r="C158" i="32"/>
  <c r="C1112" i="32"/>
  <c r="C1047" i="32"/>
  <c r="C1063" i="32"/>
  <c r="C840" i="32"/>
  <c r="C315" i="32"/>
  <c r="C1016" i="32"/>
  <c r="C909" i="32"/>
  <c r="C560" i="32"/>
  <c r="C1141" i="32"/>
  <c r="C588" i="32"/>
  <c r="C1133" i="32"/>
  <c r="C1077" i="32"/>
  <c r="C692" i="32"/>
  <c r="C671" i="32"/>
  <c r="C1061" i="32"/>
  <c r="C1116" i="32"/>
  <c r="C1089" i="32"/>
  <c r="C1023" i="32"/>
  <c r="C1142" i="32"/>
  <c r="C883" i="32"/>
  <c r="C750" i="32"/>
  <c r="C630" i="32"/>
  <c r="C461" i="32"/>
  <c r="C1163" i="32"/>
  <c r="C1156" i="32"/>
  <c r="C1096" i="32"/>
  <c r="C229" i="32"/>
  <c r="C514" i="32"/>
  <c r="C437" i="32"/>
  <c r="C873" i="32"/>
  <c r="C1091" i="32"/>
  <c r="C1152" i="32"/>
  <c r="C726" i="32"/>
  <c r="C567" i="32"/>
  <c r="C1081" i="32"/>
  <c r="C982" i="32"/>
  <c r="C962" i="32"/>
  <c r="C556" i="32"/>
  <c r="C1137" i="32"/>
  <c r="C974" i="32"/>
  <c r="C631" i="32"/>
  <c r="C602" i="32"/>
  <c r="C580" i="32"/>
  <c r="C900" i="32"/>
  <c r="C730" i="32"/>
  <c r="C678" i="32"/>
  <c r="C309" i="32"/>
  <c r="C767" i="32"/>
  <c r="C1056" i="32"/>
  <c r="C1159" i="32"/>
  <c r="C1150" i="32"/>
  <c r="C685" i="32"/>
  <c r="C1105" i="32"/>
  <c r="C995" i="32"/>
  <c r="C1162" i="32"/>
  <c r="C138" i="32"/>
  <c r="C1103" i="32"/>
  <c r="C991" i="32"/>
  <c r="C245" i="32"/>
  <c r="C1039" i="32"/>
  <c r="C133" i="32"/>
  <c r="C68" i="32"/>
  <c r="C1154" i="32"/>
  <c r="C1029" i="32"/>
  <c r="C949" i="32"/>
  <c r="C1147" i="32"/>
  <c r="C951" i="32"/>
  <c r="C73" i="32"/>
  <c r="C1136" i="32"/>
  <c r="C1104" i="32"/>
  <c r="C498" i="32"/>
  <c r="C1139" i="32"/>
  <c r="C149" i="32"/>
  <c r="C525" i="32"/>
  <c r="C693" i="32"/>
  <c r="C784" i="32"/>
  <c r="C1132" i="32"/>
  <c r="C1118" i="32"/>
  <c r="C733" i="32"/>
  <c r="C427" i="32"/>
  <c r="C383" i="32"/>
  <c r="C438" i="32"/>
  <c r="C341" i="32"/>
  <c r="C1017" i="32"/>
  <c r="C535" i="32"/>
  <c r="C337" i="32"/>
  <c r="C1164" i="32"/>
  <c r="C738" i="32"/>
  <c r="C300" i="32"/>
  <c r="C859" i="32"/>
  <c r="C646" i="32"/>
  <c r="C552" i="32"/>
  <c r="C418" i="32"/>
  <c r="C793" i="32"/>
  <c r="C74" i="32"/>
  <c r="C1123" i="32"/>
  <c r="C369" i="32"/>
  <c r="C1167" i="32"/>
  <c r="C547" i="32"/>
  <c r="C1145" i="32"/>
  <c r="C1130" i="32"/>
  <c r="C568" i="32"/>
  <c r="C1148" i="32"/>
  <c r="C1035" i="32"/>
  <c r="C471" i="32"/>
  <c r="C1161" i="32"/>
  <c r="C943" i="32"/>
  <c r="C1057" i="32"/>
  <c r="C985" i="32"/>
  <c r="C972" i="32"/>
  <c r="C910" i="32"/>
  <c r="C845" i="32"/>
  <c r="C1166" i="32"/>
  <c r="C846" i="32"/>
  <c r="C1168" i="32"/>
  <c r="C1151" i="32"/>
  <c r="C1068" i="32"/>
  <c r="C1036" i="32"/>
  <c r="C1165" i="32"/>
  <c r="C1170" i="32"/>
  <c r="C1125" i="32"/>
  <c r="C865" i="32"/>
  <c r="C16" i="32"/>
  <c r="C1004" i="32"/>
  <c r="C1160" i="32"/>
  <c r="C1144" i="32"/>
  <c r="C1064" i="32"/>
  <c r="C1102" i="32"/>
  <c r="C1054" i="32"/>
  <c r="C1134" i="32"/>
  <c r="C1051" i="32"/>
  <c r="C1005" i="32"/>
  <c r="C409" i="32"/>
  <c r="C1157" i="32"/>
  <c r="C992" i="32"/>
  <c r="C1019" i="32"/>
  <c r="C1169" i="32"/>
  <c r="E1169" i="32" s="1" a="1"/>
  <c r="E1169" i="32" s="1"/>
  <c r="C1171" i="32"/>
  <c r="E1171" i="32" s="1" a="1"/>
  <c r="E1171" i="32" s="1"/>
  <c r="C771" i="32"/>
  <c r="M2" i="32"/>
  <c r="E1170" i="32" l="1" a="1"/>
  <c r="E1170" i="32" s="1"/>
  <c r="M7" i="32" a="1"/>
  <c r="M7" i="32" s="1"/>
  <c r="M8" i="32" a="1"/>
  <c r="M8" i="32" s="1"/>
  <c r="E95" i="32" a="1"/>
  <c r="E95" i="32" s="1"/>
  <c r="E722" i="32" a="1"/>
  <c r="E722" i="32" s="1"/>
  <c r="E842" i="32" a="1"/>
  <c r="E842" i="32" s="1"/>
  <c r="E815" i="32" a="1"/>
  <c r="E815" i="32" s="1"/>
  <c r="E347" i="32" a="1"/>
  <c r="E347" i="32" s="1"/>
  <c r="E600" i="32" a="1"/>
  <c r="E600" i="32" s="1"/>
  <c r="E988" i="32" a="1"/>
  <c r="E988" i="32" s="1"/>
  <c r="E724" i="32" a="1"/>
  <c r="E724" i="32" s="1"/>
  <c r="E976" i="32" a="1"/>
  <c r="E976" i="32" s="1"/>
  <c r="E1072" i="32" a="1"/>
  <c r="E1072" i="32" s="1"/>
  <c r="E774" i="32" a="1"/>
  <c r="E774" i="32" s="1"/>
  <c r="E606" i="32" a="1"/>
  <c r="E606" i="32" s="1"/>
  <c r="E877" i="32" a="1"/>
  <c r="E877" i="32" s="1"/>
  <c r="E898" i="32" a="1"/>
  <c r="E898" i="32" s="1"/>
  <c r="E1080" i="32" a="1"/>
  <c r="E1080" i="32" s="1"/>
  <c r="E748" i="32" a="1"/>
  <c r="E748" i="32" s="1"/>
  <c r="E379" i="32" a="1"/>
  <c r="E379" i="32" s="1"/>
  <c r="E917" i="32" a="1"/>
  <c r="E917" i="32" s="1"/>
  <c r="E892" i="32" a="1"/>
  <c r="E892" i="32" s="1"/>
  <c r="E1008" i="32" a="1"/>
  <c r="E1008" i="32" s="1"/>
  <c r="E932" i="32" a="1"/>
  <c r="E932" i="32" s="1"/>
  <c r="E550" i="32" a="1"/>
  <c r="E550" i="32" s="1"/>
  <c r="E666" i="32" a="1"/>
  <c r="E666" i="32" s="1"/>
  <c r="E1000" i="32" a="1"/>
  <c r="E1000" i="32" s="1"/>
  <c r="E605" i="32" a="1"/>
  <c r="E605" i="32" s="1"/>
  <c r="E813" i="32" a="1"/>
  <c r="E813" i="32" s="1"/>
  <c r="E876" i="32" a="1"/>
  <c r="E876" i="32" s="1"/>
  <c r="E566" i="32" a="1"/>
  <c r="E566" i="32" s="1"/>
  <c r="E29" i="32" a="1"/>
  <c r="E29" i="32" s="1"/>
  <c r="E644" i="32" a="1"/>
  <c r="E644" i="32" s="1"/>
  <c r="E782" i="32" a="1"/>
  <c r="E782" i="32" s="1"/>
  <c r="E830" i="32" a="1"/>
  <c r="E830" i="32" s="1"/>
  <c r="E691" i="32" a="1"/>
  <c r="E691" i="32" s="1"/>
  <c r="E807" i="32" a="1"/>
  <c r="E807" i="32" s="1"/>
  <c r="E549" i="32" a="1"/>
  <c r="E549" i="32" s="1"/>
  <c r="E811" i="32" a="1"/>
  <c r="E811" i="32" s="1"/>
  <c r="E221" i="32" a="1"/>
  <c r="E221" i="32" s="1"/>
  <c r="E708" i="32" a="1"/>
  <c r="E708" i="32" s="1"/>
  <c r="E489" i="32" a="1"/>
  <c r="E489" i="32" s="1"/>
  <c r="E906" i="32" a="1"/>
  <c r="E906" i="32" s="1"/>
  <c r="E690" i="32" a="1"/>
  <c r="E690" i="32" s="1"/>
  <c r="E408" i="32" a="1"/>
  <c r="E408" i="32" s="1"/>
  <c r="E523" i="32" a="1"/>
  <c r="E523" i="32" s="1"/>
  <c r="E918" i="32" a="1"/>
  <c r="E918" i="32" s="1"/>
  <c r="E417" i="32" a="1"/>
  <c r="E417" i="32" s="1"/>
  <c r="E719" i="32" a="1"/>
  <c r="E719" i="32" s="1"/>
  <c r="E227" i="32" a="1"/>
  <c r="E227" i="32" s="1"/>
  <c r="E654" i="32" a="1"/>
  <c r="E654" i="32" s="1"/>
  <c r="E903" i="32" a="1"/>
  <c r="E903" i="32" s="1"/>
  <c r="E822" i="32" a="1"/>
  <c r="E822" i="32" s="1"/>
  <c r="E579" i="32" a="1"/>
  <c r="E579" i="32" s="1"/>
  <c r="E507" i="32" a="1"/>
  <c r="E507" i="32" s="1"/>
  <c r="E747" i="32" a="1"/>
  <c r="E747" i="32" s="1"/>
  <c r="E284" i="32" a="1"/>
  <c r="E284" i="32" s="1"/>
  <c r="E627" i="32" a="1"/>
  <c r="E627" i="32" s="1"/>
  <c r="E742" i="32" a="1"/>
  <c r="E742" i="32" s="1"/>
  <c r="E571" i="32" a="1"/>
  <c r="E571" i="32" s="1"/>
  <c r="E781" i="32" a="1"/>
  <c r="E781" i="32" s="1"/>
  <c r="E458" i="32" a="1"/>
  <c r="E458" i="32" s="1"/>
  <c r="E729" i="32" a="1"/>
  <c r="E729" i="32" s="1"/>
  <c r="E617" i="32" a="1"/>
  <c r="E617" i="32" s="1"/>
  <c r="E1087" i="32" a="1"/>
  <c r="E1087" i="32" s="1"/>
  <c r="E529" i="32" a="1"/>
  <c r="E529" i="32" s="1"/>
  <c r="E63" i="32" a="1"/>
  <c r="E63" i="32" s="1"/>
  <c r="E533" i="32" a="1"/>
  <c r="E533" i="32" s="1"/>
  <c r="E928" i="32" a="1"/>
  <c r="E928" i="32" s="1"/>
  <c r="E659" i="32" a="1"/>
  <c r="E659" i="32" s="1"/>
  <c r="E321" i="32" a="1"/>
  <c r="E321" i="32" s="1"/>
  <c r="E681" i="32" a="1"/>
  <c r="E681" i="32" s="1"/>
  <c r="E1045" i="32" a="1"/>
  <c r="E1045" i="32" s="1"/>
  <c r="E67" i="32" a="1"/>
  <c r="E67" i="32" s="1"/>
  <c r="E519" i="32" a="1"/>
  <c r="E519" i="32" s="1"/>
  <c r="E775" i="32" a="1"/>
  <c r="E775" i="32" s="1"/>
  <c r="E857" i="32" a="1"/>
  <c r="E857" i="32" s="1"/>
  <c r="E450" i="32" a="1"/>
  <c r="E450" i="32" s="1"/>
  <c r="E554" i="32" a="1"/>
  <c r="E554" i="32" s="1"/>
  <c r="E513" i="32" a="1"/>
  <c r="E513" i="32" s="1"/>
  <c r="E226" i="32" a="1"/>
  <c r="E226" i="32" s="1"/>
  <c r="E633" i="32" a="1"/>
  <c r="E633" i="32" s="1"/>
  <c r="E431" i="32" a="1"/>
  <c r="E431" i="32" s="1"/>
  <c r="E233" i="32" a="1"/>
  <c r="E233" i="32" s="1"/>
  <c r="E755" i="32" a="1"/>
  <c r="E755" i="32" s="1"/>
  <c r="E350" i="32" a="1"/>
  <c r="E350" i="32" s="1"/>
  <c r="E343" i="32" a="1"/>
  <c r="E343" i="32" s="1"/>
  <c r="E710" i="32" a="1"/>
  <c r="E710" i="32" s="1"/>
  <c r="E243" i="32" a="1"/>
  <c r="E243" i="32" s="1"/>
  <c r="E214" i="32" a="1"/>
  <c r="E214" i="32" s="1"/>
  <c r="E18" i="32" a="1"/>
  <c r="E18" i="32" s="1"/>
  <c r="E922" i="32" a="1"/>
  <c r="E922" i="32" s="1"/>
  <c r="E754" i="32" a="1"/>
  <c r="E754" i="32" s="1"/>
  <c r="E518" i="32" a="1"/>
  <c r="E518" i="32" s="1"/>
  <c r="E131" i="32" a="1"/>
  <c r="E131" i="32" s="1"/>
  <c r="E894" i="32" a="1"/>
  <c r="E894" i="32" s="1"/>
  <c r="E920" i="32" a="1"/>
  <c r="E920" i="32" s="1"/>
  <c r="E477" i="32" a="1"/>
  <c r="E477" i="32" s="1"/>
  <c r="E264" i="32" a="1"/>
  <c r="E264" i="32" s="1"/>
  <c r="E584" i="32" a="1"/>
  <c r="E584" i="32" s="1"/>
  <c r="E804" i="32" a="1"/>
  <c r="E804" i="32" s="1"/>
  <c r="E171" i="32" a="1"/>
  <c r="E171" i="32" s="1"/>
  <c r="E407" i="32" a="1"/>
  <c r="E407" i="32" s="1"/>
  <c r="E780" i="32" a="1"/>
  <c r="E780" i="32" s="1"/>
  <c r="E180" i="32" a="1"/>
  <c r="E180" i="32" s="1"/>
  <c r="E642" i="32" a="1"/>
  <c r="E642" i="32" s="1"/>
  <c r="E867" i="32" a="1"/>
  <c r="E867" i="32" s="1"/>
  <c r="E213" i="32" a="1"/>
  <c r="E213" i="32" s="1"/>
  <c r="E648" i="32" a="1"/>
  <c r="E648" i="32" s="1"/>
  <c r="E1160" i="32" a="1"/>
  <c r="E1160" i="32" s="1"/>
  <c r="E471" i="32" a="1"/>
  <c r="E471" i="32" s="1"/>
  <c r="E1130" i="32" a="1"/>
  <c r="E1130" i="32" s="1"/>
  <c r="E300" i="32" a="1"/>
  <c r="E300" i="32" s="1"/>
  <c r="E149" i="32" a="1"/>
  <c r="E149" i="32" s="1"/>
  <c r="E1136" i="32" a="1"/>
  <c r="E1136" i="32" s="1"/>
  <c r="E1103" i="32" a="1"/>
  <c r="E1103" i="32" s="1"/>
  <c r="E631" i="32" a="1"/>
  <c r="E631" i="32" s="1"/>
  <c r="E962" i="32" a="1"/>
  <c r="E962" i="32" s="1"/>
  <c r="E750" i="32" a="1"/>
  <c r="E750" i="32" s="1"/>
  <c r="E1089" i="32" a="1"/>
  <c r="E1089" i="32" s="1"/>
  <c r="E1141" i="32" a="1"/>
  <c r="E1141" i="32" s="1"/>
  <c r="E1112" i="32" a="1"/>
  <c r="E1112" i="32" s="1"/>
  <c r="E555" i="32" a="1"/>
  <c r="E555" i="32" s="1"/>
  <c r="E1110" i="32" a="1"/>
  <c r="E1110" i="32" s="1"/>
  <c r="E587" i="32" a="1"/>
  <c r="E587" i="32" s="1"/>
  <c r="E1153" i="32" a="1"/>
  <c r="E1153" i="32" s="1"/>
  <c r="E1034" i="32" a="1"/>
  <c r="E1034" i="32" s="1"/>
  <c r="E1149" i="32" a="1"/>
  <c r="E1149" i="32" s="1"/>
  <c r="E880" i="32" a="1"/>
  <c r="E880" i="32" s="1"/>
  <c r="E915" i="32" a="1"/>
  <c r="E915" i="32" s="1"/>
  <c r="E33" i="32" a="1"/>
  <c r="E33" i="32" s="1"/>
  <c r="E460" i="32" a="1"/>
  <c r="E460" i="32" s="1"/>
  <c r="E254" i="32" a="1"/>
  <c r="E254" i="32" s="1"/>
  <c r="E432" i="32" a="1"/>
  <c r="E432" i="32" s="1"/>
  <c r="E769" i="32" a="1"/>
  <c r="E769" i="32" s="1"/>
  <c r="E925" i="32" a="1"/>
  <c r="E925" i="32" s="1"/>
  <c r="E1043" i="32" a="1"/>
  <c r="E1043" i="32" s="1"/>
  <c r="E1053" i="32" a="1"/>
  <c r="E1053" i="32" s="1"/>
  <c r="E1055" i="32" a="1"/>
  <c r="E1055" i="32" s="1"/>
  <c r="E946" i="32" a="1"/>
  <c r="E946" i="32" s="1"/>
  <c r="E1106" i="32" a="1"/>
  <c r="E1106" i="32" s="1"/>
  <c r="E1119" i="32" a="1"/>
  <c r="E1119" i="32" s="1"/>
  <c r="E1004" i="32" a="1"/>
  <c r="E1004" i="32" s="1"/>
  <c r="E1151" i="32" a="1"/>
  <c r="E1151" i="32" s="1"/>
  <c r="E1057" i="32" a="1"/>
  <c r="E1057" i="32" s="1"/>
  <c r="E738" i="32" a="1"/>
  <c r="E738" i="32" s="1"/>
  <c r="E1017" i="32" a="1"/>
  <c r="E1017" i="32" s="1"/>
  <c r="E784" i="32" a="1"/>
  <c r="E784" i="32" s="1"/>
  <c r="E1029" i="32" a="1"/>
  <c r="E1029" i="32" s="1"/>
  <c r="E1039" i="32" a="1"/>
  <c r="E1039" i="32" s="1"/>
  <c r="E138" i="32" a="1"/>
  <c r="E138" i="32" s="1"/>
  <c r="E685" i="32" a="1"/>
  <c r="E685" i="32" s="1"/>
  <c r="E767" i="32" a="1"/>
  <c r="E767" i="32" s="1"/>
  <c r="E900" i="32" a="1"/>
  <c r="E900" i="32" s="1"/>
  <c r="E974" i="32" a="1"/>
  <c r="E974" i="32" s="1"/>
  <c r="E982" i="32" a="1"/>
  <c r="E982" i="32" s="1"/>
  <c r="E1152" i="32" a="1"/>
  <c r="E1152" i="32" s="1"/>
  <c r="E514" i="32" a="1"/>
  <c r="E514" i="32" s="1"/>
  <c r="E1163" i="32" a="1"/>
  <c r="E1163" i="32" s="1"/>
  <c r="E883" i="32" a="1"/>
  <c r="E883" i="32" s="1"/>
  <c r="E1116" i="32" a="1"/>
  <c r="E1116" i="32" s="1"/>
  <c r="E1077" i="32" a="1"/>
  <c r="E1077" i="32" s="1"/>
  <c r="E560" i="32" a="1"/>
  <c r="E560" i="32" s="1"/>
  <c r="E840" i="32" a="1"/>
  <c r="E840" i="32" s="1"/>
  <c r="E158" i="32" a="1"/>
  <c r="E158" i="32" s="1"/>
  <c r="E1158" i="32" a="1"/>
  <c r="E1158" i="32" s="1"/>
  <c r="E1120" i="32" a="1"/>
  <c r="E1120" i="32" s="1"/>
  <c r="E760" i="32" a="1"/>
  <c r="E760" i="32" s="1"/>
  <c r="E864" i="32" a="1"/>
  <c r="E864" i="32" s="1"/>
  <c r="E973" i="32" a="1"/>
  <c r="E973" i="32" s="1"/>
  <c r="E1146" i="32" a="1"/>
  <c r="E1146" i="32" s="1"/>
  <c r="E1098" i="32" a="1"/>
  <c r="E1098" i="32" s="1"/>
  <c r="E187" i="32" a="1"/>
  <c r="E187" i="32" s="1"/>
  <c r="E328" i="32" a="1"/>
  <c r="E328" i="32" s="1"/>
  <c r="E1140" i="32" a="1"/>
  <c r="E1140" i="32" s="1"/>
  <c r="E716" i="32" a="1"/>
  <c r="E716" i="32" s="1"/>
  <c r="E484" i="32" a="1"/>
  <c r="E484" i="32" s="1"/>
  <c r="E244" i="32" a="1"/>
  <c r="E244" i="32" s="1"/>
  <c r="E220" i="32" a="1"/>
  <c r="E220" i="32" s="1"/>
  <c r="E1108" i="32" a="1"/>
  <c r="E1108" i="32" s="1"/>
  <c r="E1011" i="32" a="1"/>
  <c r="E1011" i="32" s="1"/>
  <c r="E975" i="32" a="1"/>
  <c r="E975" i="32" s="1"/>
  <c r="E878" i="32" a="1"/>
  <c r="E878" i="32" s="1"/>
  <c r="E470" i="32" a="1"/>
  <c r="E470" i="32" s="1"/>
  <c r="E980" i="32" a="1"/>
  <c r="E980" i="32" s="1"/>
  <c r="E501" i="32" a="1"/>
  <c r="E501" i="32" s="1"/>
  <c r="E948" i="32" a="1"/>
  <c r="E948" i="32" s="1"/>
  <c r="E837" i="32" a="1"/>
  <c r="E837" i="32" s="1"/>
  <c r="E100" i="32" a="1"/>
  <c r="E100" i="32" s="1"/>
  <c r="E933" i="32" a="1"/>
  <c r="E933" i="32" s="1"/>
  <c r="E57" i="32" a="1"/>
  <c r="E57" i="32" s="1"/>
  <c r="E263" i="32" a="1"/>
  <c r="E263" i="32" s="1"/>
  <c r="E848" i="32" a="1"/>
  <c r="E848" i="32" s="1"/>
  <c r="E223" i="32" a="1"/>
  <c r="E223" i="32" s="1"/>
  <c r="E955" i="32" a="1"/>
  <c r="E955" i="32" s="1"/>
  <c r="E164" i="32" a="1"/>
  <c r="E164" i="32" s="1"/>
  <c r="E705" i="32" a="1"/>
  <c r="E705" i="32" s="1"/>
  <c r="E509" i="32" a="1"/>
  <c r="E509" i="32" s="1"/>
  <c r="E1124" i="32" a="1"/>
  <c r="E1124" i="32" s="1"/>
  <c r="E783" i="32" a="1"/>
  <c r="E783" i="32" s="1"/>
  <c r="E222" i="32" a="1"/>
  <c r="E222" i="32" s="1"/>
  <c r="E947" i="32" a="1"/>
  <c r="E947" i="32" s="1"/>
  <c r="E1006" i="32" a="1"/>
  <c r="E1006" i="32" s="1"/>
  <c r="E914" i="32" a="1"/>
  <c r="E914" i="32" s="1"/>
  <c r="E854" i="32" a="1"/>
  <c r="E854" i="32" s="1"/>
  <c r="E968" i="32" a="1"/>
  <c r="E968" i="32" s="1"/>
  <c r="E327" i="32" a="1"/>
  <c r="E327" i="32" s="1"/>
  <c r="E1018" i="32" a="1"/>
  <c r="E1018" i="32" s="1"/>
  <c r="E1126" i="32" a="1"/>
  <c r="E1126" i="32" s="1"/>
  <c r="E1032" i="32" a="1"/>
  <c r="E1032" i="32" s="1"/>
  <c r="E270" i="32" a="1"/>
  <c r="E270" i="32" s="1"/>
  <c r="E1122" i="32" a="1"/>
  <c r="E1122" i="32" s="1"/>
  <c r="E90" i="32" a="1"/>
  <c r="E90" i="32" s="1"/>
  <c r="E1128" i="32" a="1"/>
  <c r="E1128" i="32" s="1"/>
  <c r="E1069" i="32" a="1"/>
  <c r="E1069" i="32" s="1"/>
  <c r="E132" i="32" a="1"/>
  <c r="E132" i="32" s="1"/>
  <c r="E863" i="32" a="1"/>
  <c r="E863" i="32" s="1"/>
  <c r="E843" i="32" a="1"/>
  <c r="E843" i="32" s="1"/>
  <c r="E836" i="32" a="1"/>
  <c r="E836" i="32" s="1"/>
  <c r="E1015" i="32" a="1"/>
  <c r="E1015" i="32" s="1"/>
  <c r="E936" i="32" a="1"/>
  <c r="E936" i="32" s="1"/>
  <c r="E1024" i="32" a="1"/>
  <c r="E1024" i="32" s="1"/>
  <c r="E364" i="32" a="1"/>
  <c r="E364" i="32" s="1"/>
  <c r="E1021" i="32" a="1"/>
  <c r="E1021" i="32" s="1"/>
  <c r="E879" i="32" a="1"/>
  <c r="E879" i="32" s="1"/>
  <c r="E940" i="32" a="1"/>
  <c r="E940" i="32" s="1"/>
  <c r="E896" i="32" a="1"/>
  <c r="E896" i="32" s="1"/>
  <c r="E628" i="32" a="1"/>
  <c r="E628" i="32" s="1"/>
  <c r="E814" i="32" a="1"/>
  <c r="E814" i="32" s="1"/>
  <c r="E759" i="32" a="1"/>
  <c r="E759" i="32" s="1"/>
  <c r="E1049" i="32" a="1"/>
  <c r="E1049" i="32" s="1"/>
  <c r="E520" i="32" a="1"/>
  <c r="E520" i="32" s="1"/>
  <c r="E791" i="32" a="1"/>
  <c r="E791" i="32" s="1"/>
  <c r="E904" i="32" a="1"/>
  <c r="E904" i="32" s="1"/>
  <c r="E959" i="32" a="1"/>
  <c r="E959" i="32" s="1"/>
  <c r="E944" i="32" a="1"/>
  <c r="E944" i="32" s="1"/>
  <c r="E469" i="32" a="1"/>
  <c r="E469" i="32" s="1"/>
  <c r="E758" i="32" a="1"/>
  <c r="E758" i="32" s="1"/>
  <c r="E677" i="32" a="1"/>
  <c r="E677" i="32" s="1"/>
  <c r="E1037" i="32" a="1"/>
  <c r="E1037" i="32" s="1"/>
  <c r="E551" i="32" a="1"/>
  <c r="E551" i="32" s="1"/>
  <c r="E253" i="32" a="1"/>
  <c r="E253" i="32" s="1"/>
  <c r="E953" i="32" a="1"/>
  <c r="E953" i="32" s="1"/>
  <c r="E736" i="32" a="1"/>
  <c r="E736" i="32" s="1"/>
  <c r="E745" i="32" a="1"/>
  <c r="E745" i="32" s="1"/>
  <c r="E1026" i="32" a="1"/>
  <c r="E1026" i="32" s="1"/>
  <c r="E645" i="32" a="1"/>
  <c r="E645" i="32" s="1"/>
  <c r="E887" i="32" a="1"/>
  <c r="E887" i="32" s="1"/>
  <c r="E886" i="32" a="1"/>
  <c r="E886" i="32" s="1"/>
  <c r="E683" i="32" a="1"/>
  <c r="E683" i="32" s="1"/>
  <c r="E1054" i="32" a="1"/>
  <c r="E1054" i="32" s="1"/>
  <c r="E1068" i="32" a="1"/>
  <c r="E1068" i="32" s="1"/>
  <c r="E1166" i="32" a="1"/>
  <c r="E1166" i="32" s="1"/>
  <c r="E369" i="32" a="1"/>
  <c r="E369" i="32" s="1"/>
  <c r="E535" i="32" a="1"/>
  <c r="E535" i="32" s="1"/>
  <c r="E133" i="32" a="1"/>
  <c r="E133" i="32" s="1"/>
  <c r="E730" i="32" a="1"/>
  <c r="E730" i="32" s="1"/>
  <c r="E726" i="32" a="1"/>
  <c r="E726" i="32" s="1"/>
  <c r="E315" i="32" a="1"/>
  <c r="E315" i="32" s="1"/>
  <c r="E749" i="32" a="1"/>
  <c r="E749" i="32" s="1"/>
  <c r="E971" i="32" a="1"/>
  <c r="E971" i="32" s="1"/>
  <c r="E1067" i="32" a="1"/>
  <c r="E1067" i="32" s="1"/>
  <c r="E938" i="32" a="1"/>
  <c r="E938" i="32" s="1"/>
  <c r="E30" i="32" a="1"/>
  <c r="E30" i="32" s="1"/>
  <c r="E629" i="32" a="1"/>
  <c r="E629" i="32" s="1"/>
  <c r="E524" i="32" a="1"/>
  <c r="E524" i="32" s="1"/>
  <c r="E852" i="32" a="1"/>
  <c r="E852" i="32" s="1"/>
  <c r="E169" i="32" a="1"/>
  <c r="E169" i="32" s="1"/>
  <c r="E1121" i="32" a="1"/>
  <c r="E1121" i="32" s="1"/>
  <c r="E1085" i="32" a="1"/>
  <c r="E1085" i="32" s="1"/>
  <c r="E1093" i="32" a="1"/>
  <c r="E1093" i="32" s="1"/>
  <c r="E1114" i="32" a="1"/>
  <c r="E1114" i="32" s="1"/>
  <c r="E855" i="32" a="1"/>
  <c r="E855" i="32" s="1"/>
  <c r="E218" i="32" a="1"/>
  <c r="E218" i="32" s="1"/>
  <c r="E919" i="32" a="1"/>
  <c r="E919" i="32" s="1"/>
  <c r="E239" i="32" a="1"/>
  <c r="E239" i="32" s="1"/>
  <c r="E871" i="32" a="1"/>
  <c r="E871" i="32" s="1"/>
  <c r="E899" i="32" a="1"/>
  <c r="E899" i="32" s="1"/>
  <c r="E1005" i="32" a="1"/>
  <c r="E1005" i="32" s="1"/>
  <c r="E845" i="32" a="1"/>
  <c r="E845" i="32" s="1"/>
  <c r="E1035" i="32" a="1"/>
  <c r="E1035" i="32" s="1"/>
  <c r="E1145" i="32" a="1"/>
  <c r="E1145" i="32" s="1"/>
  <c r="E1123" i="32" a="1"/>
  <c r="E1123" i="32" s="1"/>
  <c r="E73" i="32" a="1"/>
  <c r="E73" i="32" s="1"/>
  <c r="E16" i="32" a="1"/>
  <c r="E16" i="32" s="1"/>
  <c r="E910" i="32" a="1"/>
  <c r="E910" i="32" s="1"/>
  <c r="E74" i="32" a="1"/>
  <c r="E74" i="32" s="1"/>
  <c r="E341" i="32" a="1"/>
  <c r="E341" i="32" s="1"/>
  <c r="E693" i="32" a="1"/>
  <c r="E693" i="32" s="1"/>
  <c r="E245" i="32" a="1"/>
  <c r="E245" i="32" s="1"/>
  <c r="E309" i="32" a="1"/>
  <c r="E309" i="32" s="1"/>
  <c r="E1081" i="32" a="1"/>
  <c r="E1081" i="32" s="1"/>
  <c r="E229" i="32" a="1"/>
  <c r="E229" i="32" s="1"/>
  <c r="E1061" i="32" a="1"/>
  <c r="E1061" i="32" s="1"/>
  <c r="E1133" i="32" a="1"/>
  <c r="E1133" i="32" s="1"/>
  <c r="E1063" i="32" a="1"/>
  <c r="E1063" i="32" s="1"/>
  <c r="E640" i="32" a="1"/>
  <c r="E640" i="32" s="1"/>
  <c r="E978" i="32" a="1"/>
  <c r="E978" i="32" s="1"/>
  <c r="E1074" i="32" a="1"/>
  <c r="E1074" i="32" s="1"/>
  <c r="E935" i="32" a="1"/>
  <c r="E935" i="32" s="1"/>
  <c r="E1075" i="32" a="1"/>
  <c r="E1075" i="32" s="1"/>
  <c r="E1135" i="32" a="1"/>
  <c r="E1135" i="32" s="1"/>
  <c r="E294" i="32" a="1"/>
  <c r="E294" i="32" s="1"/>
  <c r="E725" i="32" a="1"/>
  <c r="E725" i="32" s="1"/>
  <c r="E1129" i="32" a="1"/>
  <c r="E1129" i="32" s="1"/>
  <c r="E1028" i="32" a="1"/>
  <c r="E1028" i="32" s="1"/>
  <c r="E1109" i="32" a="1"/>
  <c r="E1109" i="32" s="1"/>
  <c r="E1041" i="32" a="1"/>
  <c r="E1041" i="32" s="1"/>
  <c r="E1143" i="32" a="1"/>
  <c r="E1143" i="32" s="1"/>
  <c r="E217" i="32" a="1"/>
  <c r="E217" i="32" s="1"/>
  <c r="E684" i="32" a="1"/>
  <c r="E684" i="32" s="1"/>
  <c r="E1044" i="32" a="1"/>
  <c r="E1044" i="32" s="1"/>
  <c r="E1022" i="32" a="1"/>
  <c r="E1022" i="32" s="1"/>
  <c r="E108" i="32" a="1"/>
  <c r="E108" i="32" s="1"/>
  <c r="E984" i="32" a="1"/>
  <c r="E984" i="32" s="1"/>
  <c r="E798" i="32" a="1"/>
  <c r="E798" i="32" s="1"/>
  <c r="E1107" i="32" a="1"/>
  <c r="E1107" i="32" s="1"/>
  <c r="E1097" i="32" a="1"/>
  <c r="E1097" i="32" s="1"/>
  <c r="E266" i="32" a="1"/>
  <c r="E266" i="32" s="1"/>
  <c r="E765" i="32" a="1"/>
  <c r="E765" i="32" s="1"/>
  <c r="E1042" i="32" a="1"/>
  <c r="E1042" i="32" s="1"/>
  <c r="E1058" i="32" a="1"/>
  <c r="E1058" i="32" s="1"/>
  <c r="E792" i="32" a="1"/>
  <c r="E792" i="32" s="1"/>
  <c r="E426" i="32" a="1"/>
  <c r="E426" i="32" s="1"/>
  <c r="E913" i="32" a="1"/>
  <c r="E913" i="32" s="1"/>
  <c r="E941" i="32" a="1"/>
  <c r="E941" i="32" s="1"/>
  <c r="E954" i="32" a="1"/>
  <c r="E954" i="32" s="1"/>
  <c r="E414" i="32" a="1"/>
  <c r="E414" i="32" s="1"/>
  <c r="E891" i="32" a="1"/>
  <c r="E891" i="32" s="1"/>
  <c r="E983" i="32" a="1"/>
  <c r="E983" i="32" s="1"/>
  <c r="E823" i="32" a="1"/>
  <c r="E823" i="32" s="1"/>
  <c r="E543" i="32" a="1"/>
  <c r="E543" i="32" s="1"/>
  <c r="E797" i="32" a="1"/>
  <c r="E797" i="32" s="1"/>
  <c r="E731" i="32" a="1"/>
  <c r="E731" i="32" s="1"/>
  <c r="E599" i="32" a="1"/>
  <c r="E599" i="32" s="1"/>
  <c r="E770" i="32" a="1"/>
  <c r="E770" i="32" s="1"/>
  <c r="E720" i="32" a="1"/>
  <c r="E720" i="32" s="1"/>
  <c r="E443" i="32" a="1"/>
  <c r="E443" i="32" s="1"/>
  <c r="E966" i="32" a="1"/>
  <c r="E966" i="32" s="1"/>
  <c r="E1014" i="32" a="1"/>
  <c r="E1014" i="32" s="1"/>
  <c r="E839" i="32" a="1"/>
  <c r="E839" i="32" s="1"/>
  <c r="E86" i="32" a="1"/>
  <c r="E86" i="32" s="1"/>
  <c r="E676" i="32" a="1"/>
  <c r="E676" i="32" s="1"/>
  <c r="E675" i="32" a="1"/>
  <c r="E675" i="32" s="1"/>
  <c r="E937" i="32" a="1"/>
  <c r="E937" i="32" s="1"/>
  <c r="E698" i="32" a="1"/>
  <c r="E698" i="32" s="1"/>
  <c r="E368" i="32" a="1"/>
  <c r="E368" i="32" s="1"/>
  <c r="E573" i="32" a="1"/>
  <c r="E573" i="32" s="1"/>
  <c r="E153" i="32" a="1"/>
  <c r="E153" i="32" s="1"/>
  <c r="E497" i="32" a="1"/>
  <c r="E497" i="32" s="1"/>
  <c r="E697" i="32" a="1"/>
  <c r="E697" i="32" s="1"/>
  <c r="E669" i="32" a="1"/>
  <c r="E669" i="32" s="1"/>
  <c r="E665" i="32" a="1"/>
  <c r="E665" i="32" s="1"/>
  <c r="E868" i="32" a="1"/>
  <c r="E868" i="32" s="1"/>
  <c r="E483" i="32" a="1"/>
  <c r="E483" i="32" s="1"/>
  <c r="E885" i="32" a="1"/>
  <c r="E885" i="32" s="1"/>
  <c r="E313" i="32" a="1"/>
  <c r="E313" i="32" s="1"/>
  <c r="E453" i="32" a="1"/>
  <c r="E453" i="32" s="1"/>
  <c r="E1050" i="32" a="1"/>
  <c r="E1050" i="32" s="1"/>
  <c r="E451" i="32" a="1"/>
  <c r="E451" i="32" s="1"/>
  <c r="E751" i="32" a="1"/>
  <c r="E751" i="32" s="1"/>
  <c r="E288" i="32" a="1"/>
  <c r="E288" i="32" s="1"/>
  <c r="E558" i="32" a="1"/>
  <c r="E558" i="32" s="1"/>
  <c r="E799" i="32" a="1"/>
  <c r="E799" i="32" s="1"/>
  <c r="E546" i="32" a="1"/>
  <c r="E546" i="32" s="1"/>
  <c r="E795" i="32" a="1"/>
  <c r="E795" i="32" s="1"/>
  <c r="E565" i="32" a="1"/>
  <c r="E565" i="32" s="1"/>
  <c r="E279" i="32" a="1"/>
  <c r="E279" i="32" s="1"/>
  <c r="E853" i="32" a="1"/>
  <c r="E853" i="32" s="1"/>
  <c r="E638" i="32" a="1"/>
  <c r="E638" i="32" s="1"/>
  <c r="E870" i="32" a="1"/>
  <c r="E870" i="32" s="1"/>
  <c r="E478" i="32" a="1"/>
  <c r="E478" i="32" s="1"/>
  <c r="E788" i="32" a="1"/>
  <c r="E788" i="32" s="1"/>
  <c r="E247" i="32" a="1"/>
  <c r="E247" i="32" s="1"/>
  <c r="E618" i="32" a="1"/>
  <c r="E618" i="32" s="1"/>
  <c r="E835" i="32" a="1"/>
  <c r="E835" i="32" s="1"/>
  <c r="E660" i="32" a="1"/>
  <c r="E660" i="32" s="1"/>
  <c r="E969" i="32" a="1"/>
  <c r="E969" i="32" s="1"/>
  <c r="E965" i="32" a="1"/>
  <c r="E965" i="32" s="1"/>
  <c r="E801" i="32" a="1"/>
  <c r="E801" i="32" s="1"/>
  <c r="E713" i="32" a="1"/>
  <c r="E713" i="32" s="1"/>
  <c r="E241" i="32" a="1"/>
  <c r="E241" i="32" s="1"/>
  <c r="E615" i="32" a="1"/>
  <c r="E615" i="32" s="1"/>
  <c r="E335" i="32" a="1"/>
  <c r="E335" i="32" s="1"/>
  <c r="E907" i="32" a="1"/>
  <c r="E907" i="32" s="1"/>
  <c r="E564" i="32" a="1"/>
  <c r="E564" i="32" s="1"/>
  <c r="E723" i="32" a="1"/>
  <c r="E723" i="32" s="1"/>
  <c r="E378" i="32" a="1"/>
  <c r="E378" i="32" s="1"/>
  <c r="E382" i="32" a="1"/>
  <c r="E382" i="32" s="1"/>
  <c r="E651" i="32" a="1"/>
  <c r="E651" i="32" s="1"/>
  <c r="E805" i="32" a="1"/>
  <c r="E805" i="32" s="1"/>
  <c r="E54" i="32" a="1"/>
  <c r="E54" i="32" s="1"/>
  <c r="E388" i="32" a="1"/>
  <c r="E388" i="32" s="1"/>
  <c r="E753" i="32" a="1"/>
  <c r="E753" i="32" s="1"/>
  <c r="E833" i="32" a="1"/>
  <c r="E833" i="32" s="1"/>
  <c r="E486" i="32" a="1"/>
  <c r="E486" i="32" s="1"/>
  <c r="E351" i="32" a="1"/>
  <c r="E351" i="32" s="1"/>
  <c r="E820" i="32" a="1"/>
  <c r="E820" i="32" s="1"/>
  <c r="E895" i="32" a="1"/>
  <c r="E895" i="32" s="1"/>
  <c r="E856" i="32" a="1"/>
  <c r="E856" i="32" s="1"/>
  <c r="E196" i="32" a="1"/>
  <c r="E196" i="32" s="1"/>
  <c r="E377" i="32" a="1"/>
  <c r="E377" i="32" s="1"/>
  <c r="E884" i="32" a="1"/>
  <c r="E884" i="32" s="1"/>
  <c r="E23" i="32" a="1"/>
  <c r="E23" i="32" s="1"/>
  <c r="E998" i="32" a="1"/>
  <c r="E998" i="32" s="1"/>
  <c r="E372" i="32" a="1"/>
  <c r="E372" i="32" s="1"/>
  <c r="E317" i="32" a="1"/>
  <c r="E317" i="32" s="1"/>
  <c r="E401" i="32" a="1"/>
  <c r="E401" i="32" s="1"/>
  <c r="E8" i="32" a="1"/>
  <c r="E8" i="32" s="1"/>
  <c r="E688" i="32" a="1"/>
  <c r="E688" i="32" s="1"/>
  <c r="E430" i="32" a="1"/>
  <c r="E430" i="32" s="1"/>
  <c r="E256" i="32" a="1"/>
  <c r="E256" i="32" s="1"/>
  <c r="E188" i="32" a="1"/>
  <c r="E188" i="32" s="1"/>
  <c r="E448" i="32" a="1"/>
  <c r="E448" i="32" s="1"/>
  <c r="E668" i="32" a="1"/>
  <c r="E668" i="32" s="1"/>
  <c r="E274" i="32" a="1"/>
  <c r="E274" i="32" s="1"/>
  <c r="E409" i="32" a="1"/>
  <c r="E409" i="32" s="1"/>
  <c r="E1125" i="32" a="1"/>
  <c r="E1125" i="32" s="1"/>
  <c r="E985" i="32" a="1"/>
  <c r="E985" i="32" s="1"/>
  <c r="E418" i="32" a="1"/>
  <c r="E418" i="32" s="1"/>
  <c r="E383" i="32" a="1"/>
  <c r="E383" i="32" s="1"/>
  <c r="E1132" i="32" a="1"/>
  <c r="E1132" i="32" s="1"/>
  <c r="E949" i="32" a="1"/>
  <c r="E949" i="32" s="1"/>
  <c r="E1105" i="32" a="1"/>
  <c r="E1105" i="32" s="1"/>
  <c r="E1056" i="32" a="1"/>
  <c r="E1056" i="32" s="1"/>
  <c r="E437" i="32" a="1"/>
  <c r="E437" i="32" s="1"/>
  <c r="E1156" i="32" a="1"/>
  <c r="E1156" i="32" s="1"/>
  <c r="E692" i="32" a="1"/>
  <c r="E692" i="32" s="1"/>
  <c r="E905" i="32" a="1"/>
  <c r="E905" i="32" s="1"/>
  <c r="E1079" i="32" a="1"/>
  <c r="E1079" i="32" s="1"/>
  <c r="E322" i="32" a="1"/>
  <c r="E322" i="32" s="1"/>
  <c r="E1088" i="32" a="1"/>
  <c r="E1088" i="32" s="1"/>
  <c r="E1070" i="32" a="1"/>
  <c r="E1070" i="32" s="1"/>
  <c r="E1117" i="32" a="1"/>
  <c r="E1117" i="32" s="1"/>
  <c r="E354" i="32" a="1"/>
  <c r="E354" i="32" s="1"/>
  <c r="E1115" i="32" a="1"/>
  <c r="E1115" i="32" s="1"/>
  <c r="E82" i="32" a="1"/>
  <c r="E82" i="32" s="1"/>
  <c r="E1155" i="32" a="1"/>
  <c r="E1155" i="32" s="1"/>
  <c r="E159" i="32" a="1"/>
  <c r="E159" i="32" s="1"/>
  <c r="E116" i="32" a="1"/>
  <c r="E116" i="32" s="1"/>
  <c r="E575" i="32" a="1"/>
  <c r="E575" i="32" s="1"/>
  <c r="E228" i="32" a="1"/>
  <c r="E228" i="32" s="1"/>
  <c r="E1003" i="32" a="1"/>
  <c r="E1003" i="32" s="1"/>
  <c r="E942" i="32" a="1"/>
  <c r="E942" i="32" s="1"/>
  <c r="E1127" i="32" a="1"/>
  <c r="E1127" i="32" s="1"/>
  <c r="E479" i="32" a="1"/>
  <c r="E479" i="32" s="1"/>
  <c r="E1019" i="32" a="1"/>
  <c r="E1019" i="32" s="1"/>
  <c r="E1102" i="32" a="1"/>
  <c r="E1102" i="32" s="1"/>
  <c r="E552" i="32" a="1"/>
  <c r="E552" i="32" s="1"/>
  <c r="E427" i="32" a="1"/>
  <c r="E427" i="32" s="1"/>
  <c r="E1139" i="32" a="1"/>
  <c r="E1139" i="32" s="1"/>
  <c r="E771" i="32" a="1"/>
  <c r="E771" i="32" s="1"/>
  <c r="E992" i="32" a="1"/>
  <c r="E992" i="32" s="1"/>
  <c r="E1051" i="32" a="1"/>
  <c r="E1051" i="32" s="1"/>
  <c r="E1064" i="32" a="1"/>
  <c r="E1064" i="32" s="1"/>
  <c r="E1165" i="32" a="1"/>
  <c r="E1165" i="32" s="1"/>
  <c r="E1168" i="32" a="1"/>
  <c r="E1168" i="32" s="1"/>
  <c r="E943" i="32" a="1"/>
  <c r="E943" i="32" s="1"/>
  <c r="E1148" i="32" a="1"/>
  <c r="E1148" i="32" s="1"/>
  <c r="E547" i="32" a="1"/>
  <c r="E547" i="32" s="1"/>
  <c r="E646" i="32" a="1"/>
  <c r="E646" i="32" s="1"/>
  <c r="E1164" i="32" a="1"/>
  <c r="E1164" i="32" s="1"/>
  <c r="E733" i="32" a="1"/>
  <c r="E733" i="32" s="1"/>
  <c r="E498" i="32" a="1"/>
  <c r="E498" i="32" s="1"/>
  <c r="E951" i="32" a="1"/>
  <c r="E951" i="32" s="1"/>
  <c r="E1154" i="32" a="1"/>
  <c r="E1154" i="32" s="1"/>
  <c r="E1162" i="32" a="1"/>
  <c r="E1162" i="32" s="1"/>
  <c r="E1150" i="32" a="1"/>
  <c r="E1150" i="32" s="1"/>
  <c r="E580" i="32" a="1"/>
  <c r="E580" i="32" s="1"/>
  <c r="E1137" i="32" a="1"/>
  <c r="E1137" i="32" s="1"/>
  <c r="E1091" i="32" a="1"/>
  <c r="E1091" i="32" s="1"/>
  <c r="E461" i="32" a="1"/>
  <c r="E461" i="32" s="1"/>
  <c r="E1142" i="32" a="1"/>
  <c r="E1142" i="32" s="1"/>
  <c r="E909" i="32" a="1"/>
  <c r="E909" i="32" s="1"/>
  <c r="E211" i="32" a="1"/>
  <c r="E211" i="32" s="1"/>
  <c r="E1046" i="32" a="1"/>
  <c r="E1046" i="32" s="1"/>
  <c r="E1138" i="32" a="1"/>
  <c r="E1138" i="32" s="1"/>
  <c r="E1059" i="32" a="1"/>
  <c r="E1059" i="32" s="1"/>
  <c r="E872" i="32" a="1"/>
  <c r="E872" i="32" s="1"/>
  <c r="E1062" i="32" a="1"/>
  <c r="E1062" i="32" s="1"/>
  <c r="E926" i="32" a="1"/>
  <c r="E926" i="32" s="1"/>
  <c r="E586" i="32" a="1"/>
  <c r="E586" i="32" s="1"/>
  <c r="E977" i="32" a="1"/>
  <c r="E977" i="32" s="1"/>
  <c r="E601" i="32" a="1"/>
  <c r="E601" i="32" s="1"/>
  <c r="E1040" i="32" a="1"/>
  <c r="E1040" i="32" s="1"/>
  <c r="E511" i="32" a="1"/>
  <c r="E511" i="32" s="1"/>
  <c r="E766" i="32" a="1"/>
  <c r="E766" i="32" s="1"/>
  <c r="E1013" i="32" a="1"/>
  <c r="E1013" i="32" s="1"/>
  <c r="E219" i="32" a="1"/>
  <c r="E219" i="32" s="1"/>
  <c r="E989" i="32" a="1"/>
  <c r="E989" i="32" s="1"/>
  <c r="E1086" i="32" a="1"/>
  <c r="E1086" i="32" s="1"/>
  <c r="E314" i="32" a="1"/>
  <c r="E314" i="32" s="1"/>
  <c r="E1027" i="32" a="1"/>
  <c r="E1027" i="32" s="1"/>
  <c r="E1066" i="32" a="1"/>
  <c r="E1066" i="32" s="1"/>
  <c r="E800" i="32" a="1"/>
  <c r="E800" i="32" s="1"/>
  <c r="E340" i="32" a="1"/>
  <c r="E340" i="32" s="1"/>
  <c r="E832" i="32" a="1"/>
  <c r="E832" i="32" s="1"/>
  <c r="E961" i="32" a="1"/>
  <c r="E961" i="32" s="1"/>
  <c r="E1084" i="32" a="1"/>
  <c r="E1084" i="32" s="1"/>
  <c r="E930" i="32" a="1"/>
  <c r="E930" i="32" s="1"/>
  <c r="E960" i="32" a="1"/>
  <c r="E960" i="32" s="1"/>
  <c r="E148" i="32" a="1"/>
  <c r="E148" i="32" s="1"/>
  <c r="E1020" i="32" a="1"/>
  <c r="E1020" i="32" s="1"/>
  <c r="E908" i="32" a="1"/>
  <c r="E908" i="32" s="1"/>
  <c r="E841" i="32" a="1"/>
  <c r="E841" i="32" s="1"/>
  <c r="E850" i="32" a="1"/>
  <c r="E850" i="32" s="1"/>
  <c r="E996" i="32" a="1"/>
  <c r="E996" i="32" s="1"/>
  <c r="E459" i="32" a="1"/>
  <c r="E459" i="32" s="1"/>
  <c r="E621" i="32" a="1"/>
  <c r="E621" i="32" s="1"/>
  <c r="E468" i="32" a="1"/>
  <c r="E468" i="32" s="1"/>
  <c r="E1157" i="32" a="1"/>
  <c r="E1157" i="32" s="1"/>
  <c r="E1134" i="32" a="1"/>
  <c r="E1134" i="32" s="1"/>
  <c r="E1144" i="32" a="1"/>
  <c r="E1144" i="32" s="1"/>
  <c r="E865" i="32" a="1"/>
  <c r="E865" i="32" s="1"/>
  <c r="E1036" i="32" a="1"/>
  <c r="E1036" i="32" s="1"/>
  <c r="E846" i="32" a="1"/>
  <c r="E846" i="32" s="1"/>
  <c r="E972" i="32" a="1"/>
  <c r="E972" i="32" s="1"/>
  <c r="E1161" i="32" a="1"/>
  <c r="E1161" i="32" s="1"/>
  <c r="E568" i="32" a="1"/>
  <c r="E568" i="32" s="1"/>
  <c r="E1167" i="32" a="1"/>
  <c r="E1167" i="32" s="1"/>
  <c r="E793" i="32" a="1"/>
  <c r="E793" i="32" s="1"/>
  <c r="E859" i="32" a="1"/>
  <c r="E859" i="32" s="1"/>
  <c r="E337" i="32" a="1"/>
  <c r="E337" i="32" s="1"/>
  <c r="E438" i="32" a="1"/>
  <c r="E438" i="32" s="1"/>
  <c r="E1118" i="32" a="1"/>
  <c r="E1118" i="32" s="1"/>
  <c r="E525" i="32" a="1"/>
  <c r="E525" i="32" s="1"/>
  <c r="E1104" i="32" a="1"/>
  <c r="E1104" i="32" s="1"/>
  <c r="E1147" i="32" a="1"/>
  <c r="E1147" i="32" s="1"/>
  <c r="E68" i="32" a="1"/>
  <c r="E68" i="32" s="1"/>
  <c r="E991" i="32" a="1"/>
  <c r="E991" i="32" s="1"/>
  <c r="E995" i="32" a="1"/>
  <c r="E995" i="32" s="1"/>
  <c r="E1159" i="32" a="1"/>
  <c r="E1159" i="32" s="1"/>
  <c r="E678" i="32" a="1"/>
  <c r="E678" i="32" s="1"/>
  <c r="E602" i="32" a="1"/>
  <c r="E602" i="32" s="1"/>
  <c r="E556" i="32" a="1"/>
  <c r="E556" i="32" s="1"/>
  <c r="E567" i="32" a="1"/>
  <c r="E567" i="32" s="1"/>
  <c r="E873" i="32" a="1"/>
  <c r="E873" i="32" s="1"/>
  <c r="E1096" i="32" a="1"/>
  <c r="E1096" i="32" s="1"/>
  <c r="E630" i="32" a="1"/>
  <c r="E630" i="32" s="1"/>
  <c r="E1023" i="32" a="1"/>
  <c r="E1023" i="32" s="1"/>
  <c r="E671" i="32" a="1"/>
  <c r="E671" i="32" s="1"/>
  <c r="E588" i="32" a="1"/>
  <c r="E588" i="32" s="1"/>
  <c r="E1016" i="32" a="1"/>
  <c r="E1016" i="32" s="1"/>
  <c r="E1047" i="32" a="1"/>
  <c r="E1047" i="32" s="1"/>
  <c r="E96" i="32" a="1"/>
  <c r="E96" i="32" s="1"/>
  <c r="E1060" i="32" a="1"/>
  <c r="E1060" i="32" s="1"/>
  <c r="E416" i="32" a="1"/>
  <c r="E416" i="32" s="1"/>
  <c r="E1092" i="32" a="1"/>
  <c r="E1092" i="32" s="1"/>
  <c r="E299" i="32" a="1"/>
  <c r="E299" i="32" s="1"/>
  <c r="E1071" i="32" a="1"/>
  <c r="E1071" i="32" s="1"/>
  <c r="E994" i="32" a="1"/>
  <c r="E994" i="32" s="1"/>
  <c r="E1083" i="32" a="1"/>
  <c r="E1083" i="32" s="1"/>
  <c r="E197" i="32" a="1"/>
  <c r="E197" i="32" s="1"/>
  <c r="E834" i="32" a="1"/>
  <c r="E834" i="32" s="1"/>
  <c r="E990" i="32" a="1"/>
  <c r="E990" i="32" s="1"/>
  <c r="E1101" i="32" a="1"/>
  <c r="E1101" i="32" s="1"/>
  <c r="E51" i="32" a="1"/>
  <c r="E51" i="32" s="1"/>
  <c r="E1131" i="32" a="1"/>
  <c r="E1131" i="32" s="1"/>
  <c r="E752" i="32" a="1"/>
  <c r="E752" i="32" s="1"/>
  <c r="E1078" i="32" a="1"/>
  <c r="E1078" i="32" s="1"/>
  <c r="E670" i="32" a="1"/>
  <c r="E670" i="32" s="1"/>
  <c r="E1010" i="32" a="1"/>
  <c r="E1010" i="32" s="1"/>
  <c r="E1082" i="32" a="1"/>
  <c r="E1082" i="32" s="1"/>
  <c r="E502" i="32" a="1"/>
  <c r="E502" i="32" s="1"/>
  <c r="E1095" i="32" a="1"/>
  <c r="E1095" i="32" s="1"/>
  <c r="E285" i="32" a="1"/>
  <c r="E285" i="32" s="1"/>
  <c r="E45" i="32" a="1"/>
  <c r="E45" i="32" s="1"/>
  <c r="E715" i="32" a="1"/>
  <c r="E715" i="32" s="1"/>
  <c r="E1100" i="32" a="1"/>
  <c r="E1100" i="32" s="1"/>
  <c r="E964" i="32" a="1"/>
  <c r="E964" i="32" s="1"/>
  <c r="E267" i="32" a="1"/>
  <c r="E267" i="32" s="1"/>
  <c r="E204" i="32" a="1"/>
  <c r="E204" i="32" s="1"/>
  <c r="E1094" i="32" a="1"/>
  <c r="E1094" i="32" s="1"/>
  <c r="E24" i="32" a="1"/>
  <c r="E24" i="32" s="1"/>
  <c r="E1076" i="32" a="1"/>
  <c r="E1076" i="32" s="1"/>
  <c r="E945" i="32" a="1"/>
  <c r="E945" i="32" s="1"/>
  <c r="E1111" i="32" a="1"/>
  <c r="E1111" i="32" s="1"/>
  <c r="E1007" i="32" a="1"/>
  <c r="E1007" i="32" s="1"/>
  <c r="E1033" i="32" a="1"/>
  <c r="E1033" i="32" s="1"/>
  <c r="E997" i="32" a="1"/>
  <c r="E997" i="32" s="1"/>
  <c r="E389" i="32" a="1"/>
  <c r="E389" i="32" s="1"/>
  <c r="E396" i="32" a="1"/>
  <c r="E396" i="32" s="1"/>
  <c r="E1113" i="32" a="1"/>
  <c r="E1113" i="32" s="1"/>
  <c r="E91" i="32" a="1"/>
  <c r="E91" i="32" s="1"/>
  <c r="E203" i="32" a="1"/>
  <c r="E203" i="32" s="1"/>
  <c r="E177" i="32" a="1"/>
  <c r="E177" i="32" s="1"/>
  <c r="E981" i="32" a="1"/>
  <c r="E981" i="32" s="1"/>
  <c r="E200" i="32" a="1"/>
  <c r="E200" i="32" s="1"/>
  <c r="E259" i="32" a="1"/>
  <c r="E259" i="32" s="1"/>
  <c r="E492" i="32" a="1"/>
  <c r="E492" i="32" s="1"/>
  <c r="E447" i="32" a="1"/>
  <c r="E447" i="32" s="1"/>
  <c r="E333" i="32" a="1"/>
  <c r="E333" i="32" s="1"/>
  <c r="E137" i="32" a="1"/>
  <c r="E137" i="32" s="1"/>
  <c r="E597" i="32" a="1"/>
  <c r="E597" i="32" s="1"/>
  <c r="E819" i="32" a="1"/>
  <c r="E819" i="32" s="1"/>
  <c r="E246" i="32" a="1"/>
  <c r="E246" i="32" s="1"/>
  <c r="E563" i="32" a="1"/>
  <c r="E563" i="32" s="1"/>
  <c r="E504" i="32" a="1"/>
  <c r="E504" i="32" s="1"/>
  <c r="E578" i="32" a="1"/>
  <c r="E578" i="32" s="1"/>
  <c r="E517" i="32" a="1"/>
  <c r="E517" i="32" s="1"/>
  <c r="E866" i="32" a="1"/>
  <c r="E866" i="32" s="1"/>
  <c r="E472" i="32" a="1"/>
  <c r="E472" i="32" s="1"/>
  <c r="E376" i="32" a="1"/>
  <c r="E376" i="32" s="1"/>
  <c r="E113" i="32" a="1"/>
  <c r="E113" i="32" s="1"/>
  <c r="E84" i="32" a="1"/>
  <c r="E84" i="32" s="1"/>
  <c r="E526" i="32" a="1"/>
  <c r="E526" i="32" s="1"/>
  <c r="E273" i="32" a="1"/>
  <c r="E273" i="32" s="1"/>
  <c r="E491" i="32" a="1"/>
  <c r="E491" i="32" s="1"/>
  <c r="E786" i="32" a="1"/>
  <c r="E786" i="32" s="1"/>
  <c r="E367" i="32" a="1"/>
  <c r="E367" i="32" s="1"/>
  <c r="E390" i="32" a="1"/>
  <c r="E390" i="32" s="1"/>
  <c r="E192" i="32" a="1"/>
  <c r="E192" i="32" s="1"/>
  <c r="E296" i="32" a="1"/>
  <c r="E296" i="32" s="1"/>
  <c r="E311" i="32" a="1"/>
  <c r="E311" i="32" s="1"/>
  <c r="E818" i="32" a="1"/>
  <c r="E818" i="32" s="1"/>
  <c r="E562" i="32" a="1"/>
  <c r="E562" i="32" s="1"/>
  <c r="E268" i="32" a="1"/>
  <c r="E268" i="32" s="1"/>
  <c r="E208" i="32" a="1"/>
  <c r="E208" i="32" s="1"/>
  <c r="E465" i="32" a="1"/>
  <c r="E465" i="32" s="1"/>
  <c r="E911" i="32" a="1"/>
  <c r="E911" i="32" s="1"/>
  <c r="E362" i="32" a="1"/>
  <c r="E362" i="32" s="1"/>
  <c r="E21" i="32" a="1"/>
  <c r="E21" i="32" s="1"/>
  <c r="E342" i="32" a="1"/>
  <c r="E342" i="32" s="1"/>
  <c r="E207" i="32" a="1"/>
  <c r="E207" i="32" s="1"/>
  <c r="E206" i="32" a="1"/>
  <c r="E206" i="32" s="1"/>
  <c r="E561" i="32" a="1"/>
  <c r="E561" i="32" s="1"/>
  <c r="E135" i="32" a="1"/>
  <c r="E135" i="32" s="1"/>
  <c r="E686" i="32" a="1"/>
  <c r="E686" i="32" s="1"/>
  <c r="E397" i="32" a="1"/>
  <c r="E397" i="32" s="1"/>
  <c r="E144" i="32" a="1"/>
  <c r="E144" i="32" s="1"/>
  <c r="E553" i="32" a="1"/>
  <c r="E553" i="32" s="1"/>
  <c r="E126" i="32" a="1"/>
  <c r="E126" i="32" s="1"/>
  <c r="E609" i="32" a="1"/>
  <c r="E609" i="32" s="1"/>
  <c r="E122" i="32" a="1"/>
  <c r="E122" i="32" s="1"/>
  <c r="E146" i="32" a="1"/>
  <c r="E146" i="32" s="1"/>
  <c r="E411" i="32" a="1"/>
  <c r="E411" i="32" s="1"/>
  <c r="E604" i="32" a="1"/>
  <c r="E604" i="32" s="1"/>
  <c r="E422" i="32" a="1"/>
  <c r="E422" i="32" s="1"/>
  <c r="E286" i="32" a="1"/>
  <c r="E286" i="32" s="1"/>
  <c r="E386" i="32" a="1"/>
  <c r="E386" i="32" s="1"/>
  <c r="E106" i="32" a="1"/>
  <c r="E106" i="32" s="1"/>
  <c r="E331" i="32" a="1"/>
  <c r="E331" i="32" s="1"/>
  <c r="E889" i="32" a="1"/>
  <c r="E889" i="32" s="1"/>
  <c r="E499" i="32" a="1"/>
  <c r="E499" i="32" s="1"/>
  <c r="E7" i="32" a="1"/>
  <c r="E7" i="32" s="1"/>
  <c r="E464" i="32" a="1"/>
  <c r="E464" i="32" s="1"/>
  <c r="E62" i="32" a="1"/>
  <c r="E62" i="32" s="1"/>
  <c r="E544" i="32" a="1"/>
  <c r="E544" i="32" s="1"/>
  <c r="E348" i="32" a="1"/>
  <c r="E348" i="32" s="1"/>
  <c r="E185" i="32" a="1"/>
  <c r="E185" i="32" s="1"/>
  <c r="E103" i="32" a="1"/>
  <c r="E103" i="32" s="1"/>
  <c r="E620" i="32" a="1"/>
  <c r="E620" i="32" s="1"/>
  <c r="E647" i="32" a="1"/>
  <c r="E647" i="32" s="1"/>
  <c r="E433" i="32" a="1"/>
  <c r="E433" i="32" s="1"/>
  <c r="E184" i="32" a="1"/>
  <c r="E184" i="32" s="1"/>
  <c r="E175" i="32" a="1"/>
  <c r="E175" i="32" s="1"/>
  <c r="E17" i="32" a="1"/>
  <c r="E17" i="32" s="1"/>
  <c r="E295" i="32" a="1"/>
  <c r="E295" i="32" s="1"/>
  <c r="E198" i="32" a="1"/>
  <c r="E198" i="32" s="1"/>
  <c r="E46" i="32" a="1"/>
  <c r="E46" i="32" s="1"/>
  <c r="E53" i="32" a="1"/>
  <c r="E53" i="32" s="1"/>
  <c r="E594" i="32" a="1"/>
  <c r="E594" i="32" s="1"/>
  <c r="E672" i="32" a="1"/>
  <c r="E672" i="32" s="1"/>
  <c r="M3" i="32"/>
  <c r="E2" i="32" a="1"/>
  <c r="E2" i="32" s="1"/>
  <c r="E318" i="32" a="1"/>
  <c r="E318" i="32" s="1"/>
  <c r="E72" i="32" a="1"/>
  <c r="E72" i="32" s="1"/>
  <c r="E111" i="32" a="1"/>
  <c r="E111" i="32" s="1"/>
  <c r="E403" i="32" a="1"/>
  <c r="E403" i="32" s="1"/>
  <c r="E134" i="32" a="1"/>
  <c r="E134" i="32" s="1"/>
  <c r="E454" i="32" a="1"/>
  <c r="E454" i="32" s="1"/>
  <c r="E361" i="32" a="1"/>
  <c r="E361" i="32" s="1"/>
  <c r="E101" i="32" a="1"/>
  <c r="E101" i="32" s="1"/>
  <c r="E75" i="32" a="1"/>
  <c r="E75" i="32" s="1"/>
  <c r="E85" i="32" a="1"/>
  <c r="E85" i="32" s="1"/>
  <c r="E653" i="32" a="1"/>
  <c r="E653" i="32" s="1"/>
  <c r="E862" i="32" a="1"/>
  <c r="E862" i="32" s="1"/>
  <c r="E1012" i="32" a="1"/>
  <c r="E1012" i="32" s="1"/>
  <c r="E696" i="32" a="1"/>
  <c r="E696" i="32" s="1"/>
  <c r="E999" i="32" a="1"/>
  <c r="E999" i="32" s="1"/>
  <c r="E661" i="32" a="1"/>
  <c r="E661" i="32" s="1"/>
  <c r="E829" i="32" a="1"/>
  <c r="E829" i="32" s="1"/>
  <c r="E442" i="32" a="1"/>
  <c r="E442" i="32" s="1"/>
  <c r="E826" i="32" a="1"/>
  <c r="E826" i="32" s="1"/>
  <c r="E789" i="32" a="1"/>
  <c r="E789" i="32" s="1"/>
  <c r="E957" i="32" a="1"/>
  <c r="E957" i="32" s="1"/>
  <c r="E695" i="32" a="1"/>
  <c r="E695" i="32" s="1"/>
  <c r="E441" i="32" a="1"/>
  <c r="E441" i="32" s="1"/>
  <c r="E613" i="32" a="1"/>
  <c r="E613" i="32" s="1"/>
  <c r="E147" i="32" a="1"/>
  <c r="E147" i="32" s="1"/>
  <c r="E522" i="32" a="1"/>
  <c r="E522" i="32" s="1"/>
  <c r="E796" i="32" a="1"/>
  <c r="E796" i="32" s="1"/>
  <c r="E531" i="32" a="1"/>
  <c r="E531" i="32" s="1"/>
  <c r="E735" i="32" a="1"/>
  <c r="E735" i="32" s="1"/>
  <c r="E534" i="32" a="1"/>
  <c r="E534" i="32" s="1"/>
  <c r="E858" i="32" a="1"/>
  <c r="E858" i="32" s="1"/>
  <c r="E707" i="32" a="1"/>
  <c r="E707" i="32" s="1"/>
  <c r="E530" i="32" a="1"/>
  <c r="E530" i="32" s="1"/>
  <c r="E847" i="32" a="1"/>
  <c r="E847" i="32" s="1"/>
  <c r="E421" i="32" a="1"/>
  <c r="E421" i="32" s="1"/>
  <c r="E743" i="32" a="1"/>
  <c r="E743" i="32" s="1"/>
  <c r="E912" i="32" a="1"/>
  <c r="E912" i="32" s="1"/>
  <c r="E619" i="32" a="1"/>
  <c r="E619" i="32" s="1"/>
  <c r="E821" i="32" a="1"/>
  <c r="E821" i="32" s="1"/>
  <c r="E500" i="32" a="1"/>
  <c r="E500" i="32" s="1"/>
  <c r="E810" i="32" a="1"/>
  <c r="E810" i="32" s="1"/>
  <c r="E902" i="32" a="1"/>
  <c r="E902" i="32" s="1"/>
  <c r="E741" i="32" a="1"/>
  <c r="E741" i="32" s="1"/>
  <c r="E528" i="32" a="1"/>
  <c r="E528" i="32" s="1"/>
  <c r="E625" i="32" a="1"/>
  <c r="E625" i="32" s="1"/>
  <c r="E616" i="32" a="1"/>
  <c r="E616" i="32" s="1"/>
  <c r="E1065" i="32" a="1"/>
  <c r="E1065" i="32" s="1"/>
  <c r="E734" i="32" a="1"/>
  <c r="E734" i="32" s="1"/>
  <c r="E541" i="32" a="1"/>
  <c r="E541" i="32" s="1"/>
  <c r="E689" i="32" a="1"/>
  <c r="E689" i="32" s="1"/>
  <c r="E143" i="32" a="1"/>
  <c r="E143" i="32" s="1"/>
  <c r="E265" i="32" a="1"/>
  <c r="E265" i="32" s="1"/>
  <c r="E623" i="32" a="1"/>
  <c r="E623" i="32" s="1"/>
  <c r="E787" i="32" a="1"/>
  <c r="E787" i="32" s="1"/>
  <c r="E952" i="32" a="1"/>
  <c r="E952" i="32" s="1"/>
  <c r="E634" i="32" a="1"/>
  <c r="E634" i="32" s="1"/>
  <c r="E718" i="32" a="1"/>
  <c r="E718" i="32" s="1"/>
  <c r="E622" i="32" a="1"/>
  <c r="E622" i="32" s="1"/>
  <c r="E282" i="32" a="1"/>
  <c r="E282" i="32" s="1"/>
  <c r="E794" i="32" a="1"/>
  <c r="E794" i="32" s="1"/>
  <c r="E728" i="32" a="1"/>
  <c r="E728" i="32" s="1"/>
  <c r="E505" i="32" a="1"/>
  <c r="E505" i="32" s="1"/>
  <c r="E809" i="32" a="1"/>
  <c r="E809" i="32" s="1"/>
  <c r="E650" i="32" a="1"/>
  <c r="E650" i="32" s="1"/>
  <c r="E449" i="32" a="1"/>
  <c r="E449" i="32" s="1"/>
  <c r="E825" i="32" a="1"/>
  <c r="E825" i="32" s="1"/>
  <c r="E727" i="32" a="1"/>
  <c r="E727" i="32" s="1"/>
  <c r="E598" i="32" a="1"/>
  <c r="E598" i="32" s="1"/>
  <c r="E142" i="32" a="1"/>
  <c r="E142" i="32" s="1"/>
  <c r="E921" i="32" a="1"/>
  <c r="E921" i="32" s="1"/>
  <c r="E170" i="32" a="1"/>
  <c r="E170" i="32" s="1"/>
  <c r="E643" i="32" a="1"/>
  <c r="E643" i="32" s="1"/>
  <c r="E482" i="32" a="1"/>
  <c r="E482" i="32" s="1"/>
  <c r="E956" i="32" a="1"/>
  <c r="E956" i="32" s="1"/>
  <c r="E225" i="32" a="1"/>
  <c r="E225" i="32" s="1"/>
  <c r="E763" i="32" a="1"/>
  <c r="E763" i="32" s="1"/>
  <c r="E334" i="32" a="1"/>
  <c r="E334" i="32" s="1"/>
  <c r="E658" i="32" a="1"/>
  <c r="E658" i="32" s="1"/>
  <c r="E934" i="32" a="1"/>
  <c r="E934" i="32" s="1"/>
  <c r="E232" i="32" a="1"/>
  <c r="E232" i="32" s="1"/>
  <c r="E415" i="32" a="1"/>
  <c r="E415" i="32" s="1"/>
  <c r="E210" i="32" a="1"/>
  <c r="E210" i="32" s="1"/>
  <c r="E316" i="32" a="1"/>
  <c r="E316" i="32" s="1"/>
  <c r="E773" i="32" a="1"/>
  <c r="E773" i="32" s="1"/>
  <c r="E15" i="32" a="1"/>
  <c r="E15" i="32" s="1"/>
  <c r="E269" i="32" a="1"/>
  <c r="E269" i="32" s="1"/>
  <c r="E674" i="32" a="1"/>
  <c r="E674" i="32" s="1"/>
  <c r="E257" i="32" a="1"/>
  <c r="E257" i="32" s="1"/>
  <c r="E357" i="32" a="1"/>
  <c r="E357" i="32" s="1"/>
  <c r="E540" i="32" a="1"/>
  <c r="E540" i="32" s="1"/>
  <c r="E495" i="32" a="1"/>
  <c r="E495" i="32" s="1"/>
  <c r="E709" i="32" a="1"/>
  <c r="E709" i="32" s="1"/>
  <c r="E255" i="32" a="1"/>
  <c r="E255" i="32" s="1"/>
  <c r="E596" i="32" a="1"/>
  <c r="E596" i="32" s="1"/>
  <c r="E827" i="32" a="1"/>
  <c r="E827" i="32" s="1"/>
  <c r="E297" i="32" a="1"/>
  <c r="E297" i="32" s="1"/>
  <c r="E756" i="32" a="1"/>
  <c r="E756" i="32" s="1"/>
  <c r="E532" i="32" a="1"/>
  <c r="E532" i="32" s="1"/>
  <c r="E772" i="32" a="1"/>
  <c r="E772" i="32" s="1"/>
  <c r="E637" i="32" a="1"/>
  <c r="E637" i="32" s="1"/>
  <c r="E123" i="32" a="1"/>
  <c r="E123" i="32" s="1"/>
  <c r="E824" i="32" a="1"/>
  <c r="E824" i="32" s="1"/>
  <c r="E614" i="32" a="1"/>
  <c r="E614" i="32" s="1"/>
  <c r="E182" i="32" a="1"/>
  <c r="E182" i="32" s="1"/>
  <c r="E99" i="32" a="1"/>
  <c r="E99" i="32" s="1"/>
  <c r="E583" i="32" a="1"/>
  <c r="E583" i="32" s="1"/>
  <c r="E301" i="32" a="1"/>
  <c r="E301" i="32" s="1"/>
  <c r="E510" i="32" a="1"/>
  <c r="E510" i="32" s="1"/>
  <c r="E128" i="32" a="1"/>
  <c r="E128" i="32" s="1"/>
  <c r="E419" i="32" a="1"/>
  <c r="E419" i="32" s="1"/>
  <c r="E570" i="32" a="1"/>
  <c r="E570" i="32" s="1"/>
  <c r="E250" i="32" a="1"/>
  <c r="E250" i="32" s="1"/>
  <c r="E363" i="32" a="1"/>
  <c r="E363" i="32" s="1"/>
  <c r="E476" i="32" a="1"/>
  <c r="E476" i="32" s="1"/>
  <c r="E26" i="32" a="1"/>
  <c r="E26" i="32" s="1"/>
  <c r="E336" i="32" a="1"/>
  <c r="E336" i="32" s="1"/>
  <c r="E11" i="32" a="1"/>
  <c r="E11" i="32" s="1"/>
  <c r="E332" i="32" a="1"/>
  <c r="E332" i="32" s="1"/>
  <c r="E298" i="32" a="1"/>
  <c r="E298" i="32" s="1"/>
  <c r="E527" i="32" a="1"/>
  <c r="E527" i="32" s="1"/>
  <c r="E664" i="32" a="1"/>
  <c r="E664" i="32" s="1"/>
  <c r="E358" i="32" a="1"/>
  <c r="E358" i="32" s="1"/>
  <c r="E828" i="32" a="1"/>
  <c r="E828" i="32" s="1"/>
  <c r="E115" i="32" a="1"/>
  <c r="E115" i="32" s="1"/>
  <c r="E287" i="32" a="1"/>
  <c r="E287" i="32" s="1"/>
  <c r="E916" i="32" a="1"/>
  <c r="E916" i="32" s="1"/>
  <c r="E667" i="32" a="1"/>
  <c r="E667" i="32" s="1"/>
  <c r="E424" i="32" a="1"/>
  <c r="E424" i="32" s="1"/>
  <c r="E27" i="32" a="1"/>
  <c r="E27" i="32" s="1"/>
  <c r="E43" i="32" a="1"/>
  <c r="E43" i="32" s="1"/>
  <c r="E869" i="32" a="1"/>
  <c r="E869" i="32" s="1"/>
  <c r="E293" i="32" a="1"/>
  <c r="E293" i="32" s="1"/>
  <c r="E641" i="32" a="1"/>
  <c r="E641" i="32" s="1"/>
  <c r="E986" i="32" a="1"/>
  <c r="E986" i="32" s="1"/>
  <c r="E539" i="32" a="1"/>
  <c r="E539" i="32" s="1"/>
  <c r="E808" i="32" a="1"/>
  <c r="E808" i="32" s="1"/>
  <c r="E473" i="32" a="1"/>
  <c r="E473" i="32" s="1"/>
  <c r="E283" i="32" a="1"/>
  <c r="E283" i="32" s="1"/>
  <c r="E657" i="32" a="1"/>
  <c r="E657" i="32" s="1"/>
  <c r="E302" i="32" a="1"/>
  <c r="E302" i="32" s="1"/>
  <c r="E278" i="32" a="1"/>
  <c r="E278" i="32" s="1"/>
  <c r="E673" i="32" a="1"/>
  <c r="E673" i="32" s="1"/>
  <c r="E516" i="32" a="1"/>
  <c r="E516" i="32" s="1"/>
  <c r="E173" i="32" a="1"/>
  <c r="E173" i="32" s="1"/>
  <c r="E79" i="32" a="1"/>
  <c r="E79" i="32" s="1"/>
  <c r="E485" i="32" a="1"/>
  <c r="E485" i="32" s="1"/>
  <c r="E680" i="32" a="1"/>
  <c r="E680" i="32" s="1"/>
  <c r="E209" i="32" a="1"/>
  <c r="E209" i="32" s="1"/>
  <c r="E36" i="32" a="1"/>
  <c r="E36" i="32" s="1"/>
  <c r="E595" i="32" a="1"/>
  <c r="E595" i="32" s="1"/>
  <c r="E512" i="32" a="1"/>
  <c r="E512" i="32" s="1"/>
  <c r="E50" i="32" a="1"/>
  <c r="E50" i="32" s="1"/>
  <c r="E548" i="32" a="1"/>
  <c r="E548" i="32" s="1"/>
  <c r="E212" i="32" a="1"/>
  <c r="E212" i="32" s="1"/>
  <c r="E475" i="32" a="1"/>
  <c r="E475" i="32" s="1"/>
  <c r="E136" i="32" a="1"/>
  <c r="E136" i="32" s="1"/>
  <c r="E395" i="32" a="1"/>
  <c r="E395" i="32" s="1"/>
  <c r="E22" i="32" a="1"/>
  <c r="E22" i="32" s="1"/>
  <c r="E308" i="32" a="1"/>
  <c r="E308" i="32" s="1"/>
  <c r="E446" i="32" a="1"/>
  <c r="E446" i="32" s="1"/>
  <c r="E844" i="32" a="1"/>
  <c r="E844" i="32" s="1"/>
  <c r="E737" i="32" a="1"/>
  <c r="E737" i="32" s="1"/>
  <c r="E194" i="32" a="1"/>
  <c r="E194" i="32" s="1"/>
  <c r="E1002" i="32" a="1"/>
  <c r="E1002" i="32" s="1"/>
  <c r="E967" i="32" a="1"/>
  <c r="E967" i="32" s="1"/>
  <c r="E508" i="32" a="1"/>
  <c r="E508" i="32" s="1"/>
  <c r="E893" i="32" a="1"/>
  <c r="E893" i="32" s="1"/>
  <c r="E700" i="32" a="1"/>
  <c r="E700" i="32" s="1"/>
  <c r="E1048" i="32" a="1"/>
  <c r="E1048" i="32" s="1"/>
  <c r="E970" i="32" a="1"/>
  <c r="E970" i="32" s="1"/>
  <c r="E1090" i="32" a="1"/>
  <c r="E1090" i="32" s="1"/>
  <c r="E1025" i="32" a="1"/>
  <c r="E1025" i="32" s="1"/>
  <c r="E1073" i="32" a="1"/>
  <c r="E1073" i="32" s="1"/>
  <c r="E1099" i="32" a="1"/>
  <c r="E1099" i="32" s="1"/>
  <c r="E1009" i="32" a="1"/>
  <c r="E1009" i="32" s="1"/>
  <c r="E490" i="32" a="1"/>
  <c r="E490" i="32" s="1"/>
  <c r="E732" i="32" a="1"/>
  <c r="E732" i="32" s="1"/>
  <c r="E776" i="32" a="1"/>
  <c r="E776" i="32" s="1"/>
  <c r="E324" i="32" a="1"/>
  <c r="E324" i="32" s="1"/>
  <c r="E13" i="32" a="1"/>
  <c r="E13" i="32" s="1"/>
  <c r="E929" i="32" a="1"/>
  <c r="E929" i="32" s="1"/>
  <c r="E292" i="32" a="1"/>
  <c r="E292" i="32" s="1"/>
  <c r="E851" i="32" a="1"/>
  <c r="E851" i="32" s="1"/>
  <c r="E979" i="32" a="1"/>
  <c r="E979" i="32" s="1"/>
  <c r="E639" i="32" a="1"/>
  <c r="E639" i="32" s="1"/>
  <c r="E1031" i="32" a="1"/>
  <c r="E1031" i="32" s="1"/>
  <c r="E1038" i="32" a="1"/>
  <c r="E1038" i="32" s="1"/>
  <c r="E875" i="32" a="1"/>
  <c r="E875" i="32" s="1"/>
  <c r="E812" i="32" a="1"/>
  <c r="E812" i="32" s="1"/>
  <c r="E655" i="32" a="1"/>
  <c r="E655" i="32" s="1"/>
  <c r="E699" i="32" a="1"/>
  <c r="E699" i="32" s="1"/>
  <c r="E831" i="32" a="1"/>
  <c r="E831" i="32" s="1"/>
  <c r="E790" i="32" a="1"/>
  <c r="E790" i="32" s="1"/>
  <c r="E802" i="32" a="1"/>
  <c r="E802" i="32" s="1"/>
  <c r="E874" i="32" a="1"/>
  <c r="E874" i="32" s="1"/>
  <c r="E1001" i="32" a="1"/>
  <c r="E1001" i="32" s="1"/>
  <c r="E574" i="32" a="1"/>
  <c r="E574" i="32" s="1"/>
  <c r="E993" i="32" a="1"/>
  <c r="E993" i="32" s="1"/>
  <c r="E452" i="32" a="1"/>
  <c r="E452" i="32" s="1"/>
  <c r="E467" i="32" a="1"/>
  <c r="E467" i="32" s="1"/>
  <c r="E768" i="32" a="1"/>
  <c r="E768" i="32" s="1"/>
  <c r="E1030" i="32" a="1"/>
  <c r="E1030" i="32" s="1"/>
  <c r="E838" i="32" a="1"/>
  <c r="E838" i="32" s="1"/>
  <c r="E559" i="32" a="1"/>
  <c r="E559" i="32" s="1"/>
  <c r="E764" i="32" a="1"/>
  <c r="E764" i="32" s="1"/>
  <c r="E280" i="32" a="1"/>
  <c r="E280" i="32" s="1"/>
  <c r="E607" i="32" a="1"/>
  <c r="E607" i="32" s="1"/>
  <c r="E711" i="32" a="1"/>
  <c r="E711" i="32" s="1"/>
  <c r="E1052" i="32" a="1"/>
  <c r="E1052" i="32" s="1"/>
  <c r="E714" i="32" a="1"/>
  <c r="E714" i="32" s="1"/>
  <c r="E924" i="32" a="1"/>
  <c r="E924" i="32" s="1"/>
  <c r="E652" i="32" a="1"/>
  <c r="E652" i="32" s="1"/>
  <c r="E958" i="32" a="1"/>
  <c r="E958" i="32" s="1"/>
  <c r="E744" i="32" a="1"/>
  <c r="E744" i="32" s="1"/>
  <c r="E593" i="32" a="1"/>
  <c r="E593" i="32" s="1"/>
  <c r="E89" i="32" a="1"/>
  <c r="E89" i="32" s="1"/>
  <c r="E496" i="32" a="1"/>
  <c r="E496" i="32" s="1"/>
  <c r="E939" i="32" a="1"/>
  <c r="E939" i="32" s="1"/>
  <c r="E312" i="32" a="1"/>
  <c r="E312" i="32" s="1"/>
  <c r="E682" i="32" a="1"/>
  <c r="E682" i="32" s="1"/>
  <c r="E168" i="32" a="1"/>
  <c r="E168" i="32" s="1"/>
  <c r="E591" i="32" a="1"/>
  <c r="E591" i="32" s="1"/>
  <c r="E806" i="32" a="1"/>
  <c r="E806" i="32" s="1"/>
  <c r="E721" i="32" a="1"/>
  <c r="E721" i="32" s="1"/>
  <c r="E307" i="32" a="1"/>
  <c r="E307" i="32" s="1"/>
  <c r="E923" i="32" a="1"/>
  <c r="E923" i="32" s="1"/>
  <c r="E694" i="32" a="1"/>
  <c r="E694" i="32" s="1"/>
  <c r="E252" i="32" a="1"/>
  <c r="E252" i="32" s="1"/>
  <c r="E572" i="32" a="1"/>
  <c r="E572" i="32" s="1"/>
  <c r="E585" i="32" a="1"/>
  <c r="E585" i="32" s="1"/>
  <c r="E402" i="32" a="1"/>
  <c r="E402" i="32" s="1"/>
  <c r="E649" i="32" a="1"/>
  <c r="E649" i="32" s="1"/>
  <c r="E157" i="32" a="1"/>
  <c r="E157" i="32" s="1"/>
  <c r="E704" i="32" a="1"/>
  <c r="E704" i="32" s="1"/>
  <c r="E494" i="32" a="1"/>
  <c r="E494" i="32" s="1"/>
  <c r="E626" i="32" a="1"/>
  <c r="E626" i="32" s="1"/>
  <c r="E890" i="32" a="1"/>
  <c r="E890" i="32" s="1"/>
  <c r="E757" i="32" a="1"/>
  <c r="E757" i="32" s="1"/>
  <c r="E420" i="32" a="1"/>
  <c r="E420" i="32" s="1"/>
  <c r="E624" i="32" a="1"/>
  <c r="E624" i="32" s="1"/>
  <c r="E542" i="32" a="1"/>
  <c r="E542" i="32" s="1"/>
  <c r="E81" i="32" a="1"/>
  <c r="E81" i="32" s="1"/>
  <c r="E612" i="32" a="1"/>
  <c r="E612" i="32" s="1"/>
  <c r="E987" i="32" a="1"/>
  <c r="E987" i="32" s="1"/>
  <c r="E413" i="32" a="1"/>
  <c r="E413" i="32" s="1"/>
  <c r="E399" i="32" a="1"/>
  <c r="E399" i="32" s="1"/>
  <c r="E761" i="32" a="1"/>
  <c r="E761" i="32" s="1"/>
  <c r="E849" i="32" a="1"/>
  <c r="E849" i="32" s="1"/>
  <c r="E326" i="32" a="1"/>
  <c r="E326" i="32" s="1"/>
  <c r="E398" i="32" a="1"/>
  <c r="E398" i="32" s="1"/>
  <c r="E276" i="32" a="1"/>
  <c r="E276" i="32" s="1"/>
  <c r="E927" i="32" a="1"/>
  <c r="E927" i="32" s="1"/>
  <c r="E506" i="32" a="1"/>
  <c r="E506" i="32" s="1"/>
  <c r="E488" i="32" a="1"/>
  <c r="E488" i="32" s="1"/>
  <c r="E202" i="32" a="1"/>
  <c r="E202" i="32" s="1"/>
  <c r="E291" i="32" a="1"/>
  <c r="E291" i="32" s="1"/>
  <c r="E897" i="32" a="1"/>
  <c r="E897" i="32" s="1"/>
  <c r="E201" i="32" a="1"/>
  <c r="E201" i="32" s="1"/>
  <c r="E457" i="32" a="1"/>
  <c r="E457" i="32" s="1"/>
  <c r="E80" i="32" a="1"/>
  <c r="E80" i="32" s="1"/>
  <c r="E28" i="32" a="1"/>
  <c r="E28" i="32" s="1"/>
  <c r="E12" i="32" a="1"/>
  <c r="E12" i="32" s="1"/>
  <c r="E712" i="32" a="1"/>
  <c r="E712" i="32" s="1"/>
  <c r="E611" i="32" a="1"/>
  <c r="E611" i="32" s="1"/>
  <c r="E425" i="32" a="1"/>
  <c r="E425" i="32" s="1"/>
  <c r="E66" i="32" a="1"/>
  <c r="E66" i="32" s="1"/>
  <c r="E861" i="32" a="1"/>
  <c r="E861" i="32" s="1"/>
  <c r="E687" i="32" a="1"/>
  <c r="E687" i="32" s="1"/>
  <c r="E275" i="32" a="1"/>
  <c r="E275" i="32" s="1"/>
  <c r="E260" i="32" a="1"/>
  <c r="E260" i="32" s="1"/>
  <c r="E493" i="32" a="1"/>
  <c r="E493" i="32" s="1"/>
  <c r="E746" i="32" a="1"/>
  <c r="E746" i="32" s="1"/>
  <c r="E950" i="32" a="1"/>
  <c r="E950" i="32" s="1"/>
  <c r="E339" i="32" a="1"/>
  <c r="E339" i="32" s="1"/>
  <c r="E590" i="32" a="1"/>
  <c r="E590" i="32" s="1"/>
  <c r="E740" i="32" a="1"/>
  <c r="E740" i="32" s="1"/>
  <c r="E481" i="32" a="1"/>
  <c r="E481" i="32" s="1"/>
  <c r="E860" i="32" a="1"/>
  <c r="E860" i="32" s="1"/>
  <c r="E193" i="32" a="1"/>
  <c r="E193" i="32" s="1"/>
  <c r="E338" i="32" a="1"/>
  <c r="E338" i="32" s="1"/>
  <c r="E248" i="32" a="1"/>
  <c r="E248" i="32" s="1"/>
  <c r="E702" i="32" a="1"/>
  <c r="E702" i="32" s="1"/>
  <c r="E701" i="32" a="1"/>
  <c r="E701" i="32" s="1"/>
  <c r="E536" i="32" a="1"/>
  <c r="E536" i="32" s="1"/>
  <c r="E428" i="32" a="1"/>
  <c r="E428" i="32" s="1"/>
  <c r="E803" i="32" a="1"/>
  <c r="E803" i="32" s="1"/>
  <c r="E9" i="32" a="1"/>
  <c r="E9" i="32" s="1"/>
  <c r="E41" i="32" a="1"/>
  <c r="E41" i="32" s="1"/>
  <c r="E817" i="32" a="1"/>
  <c r="E817" i="32" s="1"/>
  <c r="E305" i="32" a="1"/>
  <c r="E305" i="32" s="1"/>
  <c r="E387" i="32" a="1"/>
  <c r="E387" i="32" s="1"/>
  <c r="E107" i="32" a="1"/>
  <c r="E107" i="32" s="1"/>
  <c r="E371" i="32" a="1"/>
  <c r="E371" i="32" s="1"/>
  <c r="E349" i="32" a="1"/>
  <c r="E349" i="32" s="1"/>
  <c r="E277" i="32" a="1"/>
  <c r="E277" i="32" s="1"/>
  <c r="E610" i="32" a="1"/>
  <c r="E610" i="32" s="1"/>
  <c r="E224" i="32" a="1"/>
  <c r="E224" i="32" s="1"/>
  <c r="E35" i="32" a="1"/>
  <c r="E35" i="32" s="1"/>
  <c r="E582" i="32" a="1"/>
  <c r="E582" i="32" s="1"/>
  <c r="E237" i="32" a="1"/>
  <c r="E237" i="32" s="1"/>
  <c r="E77" i="32" a="1"/>
  <c r="E77" i="32" s="1"/>
  <c r="E166" i="32" a="1"/>
  <c r="E166" i="32" s="1"/>
  <c r="E394" i="32" a="1"/>
  <c r="E394" i="32" s="1"/>
  <c r="E190" i="32" a="1"/>
  <c r="E190" i="32" s="1"/>
  <c r="E165" i="32" a="1"/>
  <c r="E165" i="32" s="1"/>
  <c r="E435" i="32" a="1"/>
  <c r="E435" i="32" s="1"/>
  <c r="E777" i="32" a="1"/>
  <c r="E777" i="32" s="1"/>
  <c r="E581" i="32" a="1"/>
  <c r="E581" i="32" s="1"/>
  <c r="E355" i="32" a="1"/>
  <c r="E355" i="32" s="1"/>
  <c r="E405" i="32" a="1"/>
  <c r="E405" i="32" s="1"/>
  <c r="E125" i="32" a="1"/>
  <c r="E125" i="32" s="1"/>
  <c r="E393" i="32" a="1"/>
  <c r="E393" i="32" s="1"/>
  <c r="E901" i="32" a="1"/>
  <c r="E901" i="32" s="1"/>
  <c r="E64" i="32" a="1"/>
  <c r="E64" i="32" s="1"/>
  <c r="E39" i="32" a="1"/>
  <c r="E39" i="32" s="1"/>
  <c r="E463" i="32" a="1"/>
  <c r="E463" i="32" s="1"/>
  <c r="E98" i="32" a="1"/>
  <c r="E98" i="32" s="1"/>
  <c r="E121" i="32" a="1"/>
  <c r="E121" i="32" s="1"/>
  <c r="E25" i="32" a="1"/>
  <c r="E25" i="32" s="1"/>
  <c r="E635" i="32" a="1"/>
  <c r="E635" i="32" s="1"/>
  <c r="E189" i="32" a="1"/>
  <c r="E189" i="32" s="1"/>
  <c r="E3" i="32" a="1"/>
  <c r="E3" i="32" s="1"/>
  <c r="E70" i="32" a="1"/>
  <c r="E70" i="32" s="1"/>
  <c r="E480" i="32" a="1"/>
  <c r="E480" i="32" s="1"/>
  <c r="E319" i="32" a="1"/>
  <c r="E319" i="32" s="1"/>
  <c r="E249" i="32" a="1"/>
  <c r="E249" i="32" s="1"/>
  <c r="E31" i="32" a="1"/>
  <c r="E31" i="32" s="1"/>
  <c r="E87" i="32" a="1"/>
  <c r="E87" i="32" s="1"/>
  <c r="E235" i="32" a="1"/>
  <c r="E235" i="32" s="1"/>
  <c r="E59" i="32" a="1"/>
  <c r="E59" i="32" s="1"/>
  <c r="E105" i="32" a="1"/>
  <c r="E105" i="32" s="1"/>
  <c r="E118" i="32" a="1"/>
  <c r="E118" i="32" s="1"/>
  <c r="E6" i="32" a="1"/>
  <c r="E6" i="32" s="1"/>
  <c r="E152" i="32" a="1"/>
  <c r="E152" i="32" s="1"/>
  <c r="E816" i="32" a="1"/>
  <c r="E816" i="32" s="1"/>
  <c r="E261" i="32" a="1"/>
  <c r="E261" i="32" s="1"/>
  <c r="E110" i="32" a="1"/>
  <c r="E110" i="32" s="1"/>
  <c r="E762" i="32" a="1"/>
  <c r="E762" i="32" s="1"/>
  <c r="E151" i="32" a="1"/>
  <c r="E151" i="32" s="1"/>
  <c r="E365" i="32" a="1"/>
  <c r="E365" i="32" s="1"/>
  <c r="E963" i="32" a="1"/>
  <c r="E963" i="32" s="1"/>
  <c r="E360" i="32" a="1"/>
  <c r="E360" i="32" s="1"/>
  <c r="E183" i="32" a="1"/>
  <c r="E183" i="32" s="1"/>
  <c r="E384" i="32" a="1"/>
  <c r="E384" i="32" s="1"/>
  <c r="E56" i="32" a="1"/>
  <c r="E56" i="32" s="1"/>
  <c r="E19" i="32" a="1"/>
  <c r="E19" i="32" s="1"/>
  <c r="E679" i="32" a="1"/>
  <c r="E679" i="32" s="1"/>
  <c r="E34" i="32" a="1"/>
  <c r="E34" i="32" s="1"/>
  <c r="E881" i="32" a="1"/>
  <c r="E881" i="32" s="1"/>
  <c r="E83" i="32" a="1"/>
  <c r="E83" i="32" s="1"/>
  <c r="E139" i="32" a="1"/>
  <c r="E139" i="32" s="1"/>
  <c r="E216" i="32" a="1"/>
  <c r="E216" i="32" s="1"/>
  <c r="E49" i="32" a="1"/>
  <c r="E49" i="32" s="1"/>
  <c r="E65" i="32" a="1"/>
  <c r="E65" i="32" s="1"/>
  <c r="E304" i="32" a="1"/>
  <c r="E304" i="32" s="1"/>
  <c r="E14" i="32" a="1"/>
  <c r="E14" i="32" s="1"/>
  <c r="E429" i="32" a="1"/>
  <c r="E429" i="32" s="1"/>
  <c r="E48" i="32" a="1"/>
  <c r="E48" i="32" s="1"/>
  <c r="E785" i="32" a="1"/>
  <c r="E785" i="32" s="1"/>
  <c r="E375" i="32" a="1"/>
  <c r="E375" i="32" s="1"/>
  <c r="E374" i="32" a="1"/>
  <c r="E374" i="32" s="1"/>
  <c r="E191" i="32" a="1"/>
  <c r="E191" i="32" s="1"/>
  <c r="E406" i="32" a="1"/>
  <c r="E406" i="32" s="1"/>
  <c r="E205" i="32" a="1"/>
  <c r="E205" i="32" s="1"/>
  <c r="E352" i="32" a="1"/>
  <c r="E352" i="32" s="1"/>
  <c r="E456" i="32" a="1"/>
  <c r="E456" i="32" s="1"/>
  <c r="E5" i="32" a="1"/>
  <c r="E5" i="32" s="1"/>
  <c r="E40" i="32" a="1"/>
  <c r="E40" i="32" s="1"/>
  <c r="E445" i="32" a="1"/>
  <c r="E445" i="32" s="1"/>
  <c r="E404" i="32" a="1"/>
  <c r="E404" i="32" s="1"/>
  <c r="E167" i="32" a="1"/>
  <c r="E167" i="32" s="1"/>
  <c r="E392" i="32" a="1"/>
  <c r="E392" i="32" s="1"/>
  <c r="E94" i="32" a="1"/>
  <c r="E94" i="32" s="1"/>
  <c r="E385" i="32" a="1"/>
  <c r="E385" i="32" s="1"/>
  <c r="E289" i="32" a="1"/>
  <c r="E289" i="32" s="1"/>
  <c r="E882" i="32" a="1"/>
  <c r="E882" i="32" s="1"/>
  <c r="E262" i="32" a="1"/>
  <c r="E262" i="32" s="1"/>
  <c r="E186" i="32" a="1"/>
  <c r="E186" i="32" s="1"/>
  <c r="E163" i="32" a="1"/>
  <c r="E163" i="32" s="1"/>
  <c r="E662" i="32" a="1"/>
  <c r="E662" i="32" s="1"/>
  <c r="E236" i="32" a="1"/>
  <c r="E236" i="32" s="1"/>
  <c r="E272" i="32" a="1"/>
  <c r="E272" i="32" s="1"/>
  <c r="E102" i="32" a="1"/>
  <c r="E102" i="32" s="1"/>
  <c r="E608" i="32" a="1"/>
  <c r="E608" i="32" s="1"/>
  <c r="E503" i="32" a="1"/>
  <c r="E503" i="32" s="1"/>
  <c r="E444" i="32" a="1"/>
  <c r="E444" i="32" s="1"/>
  <c r="E120" i="32" a="1"/>
  <c r="E120" i="32" s="1"/>
  <c r="E92" i="32" a="1"/>
  <c r="E92" i="32" s="1"/>
  <c r="E474" i="32" a="1"/>
  <c r="E474" i="32" s="1"/>
  <c r="E330" i="32" a="1"/>
  <c r="E330" i="32" s="1"/>
  <c r="E181" i="32" a="1"/>
  <c r="E181" i="32" s="1"/>
  <c r="E366" i="32" a="1"/>
  <c r="E366" i="32" s="1"/>
  <c r="E61" i="32" a="1"/>
  <c r="E61" i="32" s="1"/>
  <c r="E155" i="32" a="1"/>
  <c r="E155" i="32" s="1"/>
  <c r="E154" i="32" a="1"/>
  <c r="E154" i="32" s="1"/>
  <c r="E440" i="32" a="1"/>
  <c r="E440" i="32" s="1"/>
  <c r="E124" i="32" a="1"/>
  <c r="E124" i="32" s="1"/>
  <c r="E234" i="32" a="1"/>
  <c r="E234" i="32" s="1"/>
  <c r="E161" i="32" a="1"/>
  <c r="E161" i="32" s="1"/>
  <c r="E410" i="32" a="1"/>
  <c r="E410" i="32" s="1"/>
  <c r="E38" i="32" a="1"/>
  <c r="E38" i="32" s="1"/>
  <c r="E931" i="32" a="1"/>
  <c r="E931" i="32" s="1"/>
  <c r="E329" i="32" a="1"/>
  <c r="E329" i="32" s="1"/>
  <c r="E150" i="32" a="1"/>
  <c r="E150" i="32" s="1"/>
  <c r="E52" i="32" a="1"/>
  <c r="E52" i="32" s="1"/>
  <c r="E97" i="32" a="1"/>
  <c r="E97" i="32" s="1"/>
  <c r="E172" i="32" a="1"/>
  <c r="E172" i="32" s="1"/>
  <c r="E37" i="32" a="1"/>
  <c r="E37" i="32" s="1"/>
  <c r="E117" i="32" a="1"/>
  <c r="E117" i="32" s="1"/>
  <c r="E109" i="32" a="1"/>
  <c r="E109" i="32" s="1"/>
  <c r="E888" i="32" a="1"/>
  <c r="E888" i="32" s="1"/>
  <c r="E44" i="32" a="1"/>
  <c r="E44" i="32" s="1"/>
  <c r="E130" i="32" a="1"/>
  <c r="E130" i="32" s="1"/>
  <c r="E466" i="32" a="1"/>
  <c r="E466" i="32" s="1"/>
  <c r="E439" i="32" a="1"/>
  <c r="E439" i="32" s="1"/>
  <c r="E258" i="32" a="1"/>
  <c r="E258" i="32" s="1"/>
  <c r="E129" i="32" a="1"/>
  <c r="E129" i="32" s="1"/>
  <c r="E346" i="32" a="1"/>
  <c r="E346" i="32" s="1"/>
  <c r="E703" i="32" a="1"/>
  <c r="E703" i="32" s="1"/>
  <c r="E114" i="32" a="1"/>
  <c r="E114" i="32" s="1"/>
  <c r="E545" i="32" a="1"/>
  <c r="E545" i="32" s="1"/>
  <c r="E145" i="32" a="1"/>
  <c r="E145" i="32" s="1"/>
  <c r="E538" i="32" a="1"/>
  <c r="E538" i="32" s="1"/>
  <c r="E356" i="32" a="1"/>
  <c r="E356" i="32" s="1"/>
  <c r="E663" i="32" a="1"/>
  <c r="E663" i="32" s="1"/>
  <c r="E391" i="32" a="1"/>
  <c r="E391" i="32" s="1"/>
  <c r="E306" i="32" a="1"/>
  <c r="E306" i="32" s="1"/>
  <c r="E71" i="32" a="1"/>
  <c r="E71" i="32" s="1"/>
  <c r="E577" i="32" a="1"/>
  <c r="E577" i="32" s="1"/>
  <c r="E353" i="32" a="1"/>
  <c r="E353" i="32" s="1"/>
  <c r="E238" i="32" a="1"/>
  <c r="E238" i="32" s="1"/>
  <c r="E487" i="32" a="1"/>
  <c r="E487" i="32" s="1"/>
  <c r="E739" i="32" a="1"/>
  <c r="E739" i="32" s="1"/>
  <c r="E251" i="32" a="1"/>
  <c r="E251" i="32" s="1"/>
  <c r="E156" i="32" a="1"/>
  <c r="E156" i="32" s="1"/>
  <c r="E779" i="32" a="1"/>
  <c r="E779" i="32" s="1"/>
  <c r="E778" i="32" a="1"/>
  <c r="E778" i="32" s="1"/>
  <c r="E78" i="32" a="1"/>
  <c r="E78" i="32" s="1"/>
  <c r="E636" i="32" a="1"/>
  <c r="E636" i="32" s="1"/>
  <c r="E462" i="32" a="1"/>
  <c r="E462" i="32" s="1"/>
  <c r="E632" i="32" a="1"/>
  <c r="E632" i="32" s="1"/>
  <c r="E199" i="32" a="1"/>
  <c r="E199" i="32" s="1"/>
  <c r="E400" i="32" a="1"/>
  <c r="E400" i="32" s="1"/>
  <c r="E423" i="32" a="1"/>
  <c r="E423" i="32" s="1"/>
  <c r="E323" i="32" a="1"/>
  <c r="E323" i="32" s="1"/>
  <c r="E717" i="32" a="1"/>
  <c r="E717" i="32" s="1"/>
  <c r="E290" i="32" a="1"/>
  <c r="E290" i="32" s="1"/>
  <c r="E160" i="32" a="1"/>
  <c r="E160" i="32" s="1"/>
  <c r="E176" i="32" a="1"/>
  <c r="E176" i="32" s="1"/>
  <c r="E436" i="32" a="1"/>
  <c r="E436" i="32" s="1"/>
  <c r="E104" i="32" a="1"/>
  <c r="E104" i="32" s="1"/>
  <c r="E515" i="32" a="1"/>
  <c r="E515" i="32" s="1"/>
  <c r="E127" i="32" a="1"/>
  <c r="E127" i="32" s="1"/>
  <c r="E4" i="32" a="1"/>
  <c r="E4" i="32" s="1"/>
  <c r="E521" i="32" a="1"/>
  <c r="E521" i="32" s="1"/>
  <c r="E76" i="32" a="1"/>
  <c r="E76" i="32" s="1"/>
  <c r="E240" i="32" a="1"/>
  <c r="E240" i="32" s="1"/>
  <c r="E412" i="32" a="1"/>
  <c r="E412" i="32" s="1"/>
  <c r="E557" i="32" a="1"/>
  <c r="E557" i="32" s="1"/>
  <c r="E370" i="32" a="1"/>
  <c r="E370" i="32" s="1"/>
  <c r="E455" i="32" a="1"/>
  <c r="E455" i="32" s="1"/>
  <c r="E20" i="32" a="1"/>
  <c r="E20" i="32" s="1"/>
  <c r="E141" i="32" a="1"/>
  <c r="E141" i="32" s="1"/>
  <c r="E195" i="32" a="1"/>
  <c r="E195" i="32" s="1"/>
  <c r="E434" i="32" a="1"/>
  <c r="E434" i="32" s="1"/>
  <c r="E179" i="32" a="1"/>
  <c r="E179" i="32" s="1"/>
  <c r="E656" i="32" a="1"/>
  <c r="E656" i="32" s="1"/>
  <c r="E231" i="32" a="1"/>
  <c r="E231" i="32" s="1"/>
  <c r="E592" i="32" a="1"/>
  <c r="E592" i="32" s="1"/>
  <c r="E320" i="32" a="1"/>
  <c r="E320" i="32" s="1"/>
  <c r="E47" i="32" a="1"/>
  <c r="E47" i="32" s="1"/>
  <c r="E537" i="32" a="1"/>
  <c r="E537" i="32" s="1"/>
  <c r="E242" i="32" a="1"/>
  <c r="E242" i="32" s="1"/>
  <c r="E325" i="32" a="1"/>
  <c r="E325" i="32" s="1"/>
  <c r="E88" i="32" a="1"/>
  <c r="E88" i="32" s="1"/>
  <c r="E310" i="32" a="1"/>
  <c r="E310" i="32" s="1"/>
  <c r="E303" i="32" a="1"/>
  <c r="E303" i="32" s="1"/>
  <c r="E162" i="32" a="1"/>
  <c r="E162" i="32" s="1"/>
  <c r="E93" i="32" a="1"/>
  <c r="E93" i="32" s="1"/>
  <c r="E32" i="32" a="1"/>
  <c r="E32" i="32" s="1"/>
  <c r="E42" i="32" a="1"/>
  <c r="E42" i="32" s="1"/>
  <c r="E230" i="32" a="1"/>
  <c r="E230" i="32" s="1"/>
  <c r="E119" i="32" a="1"/>
  <c r="E119" i="32" s="1"/>
  <c r="E589" i="32" a="1"/>
  <c r="E589" i="32" s="1"/>
  <c r="E345" i="32" a="1"/>
  <c r="E345" i="32" s="1"/>
  <c r="E344" i="32" a="1"/>
  <c r="E344" i="32" s="1"/>
  <c r="E576" i="32" a="1"/>
  <c r="E576" i="32" s="1"/>
  <c r="E178" i="32" a="1"/>
  <c r="E178" i="32" s="1"/>
  <c r="E112" i="32" a="1"/>
  <c r="E112" i="32" s="1"/>
  <c r="E174" i="32" a="1"/>
  <c r="E174" i="32" s="1"/>
  <c r="E10" i="32" a="1"/>
  <c r="E10" i="32" s="1"/>
  <c r="E373" i="32" a="1"/>
  <c r="E373" i="32" s="1"/>
  <c r="E381" i="32" a="1"/>
  <c r="E381" i="32" s="1"/>
  <c r="E281" i="32" a="1"/>
  <c r="E281" i="32" s="1"/>
  <c r="E215" i="32" a="1"/>
  <c r="E215" i="32" s="1"/>
  <c r="E69" i="32" a="1"/>
  <c r="E69" i="32" s="1"/>
  <c r="E60" i="32" a="1"/>
  <c r="E60" i="32" s="1"/>
  <c r="E603" i="32" a="1"/>
  <c r="E603" i="32" s="1"/>
  <c r="E380" i="32" a="1"/>
  <c r="E380" i="32" s="1"/>
  <c r="E140" i="32" a="1"/>
  <c r="E140" i="32" s="1"/>
  <c r="E271" i="32" a="1"/>
  <c r="E271" i="32" s="1"/>
  <c r="E359" i="32" a="1"/>
  <c r="E359" i="32" s="1"/>
  <c r="E58" i="32" a="1"/>
  <c r="E58" i="32" s="1"/>
  <c r="E569" i="32" a="1"/>
  <c r="E569" i="32" s="1"/>
  <c r="E55" i="32" a="1"/>
  <c r="E55" i="32" s="1"/>
  <c r="E706" i="32" a="1"/>
  <c r="E706" i="32" s="1"/>
  <c r="F12" i="31"/>
  <c r="M5" i="32" l="1"/>
  <c r="M12" i="32" s="1"/>
  <c r="C3" i="28"/>
  <c r="C4" i="28"/>
  <c r="C5" i="28"/>
  <c r="C6" i="28"/>
  <c r="C7" i="28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82" i="28"/>
  <c r="C83" i="28"/>
  <c r="C84" i="28"/>
  <c r="C85" i="28"/>
  <c r="C86" i="28"/>
  <c r="C87" i="28"/>
  <c r="C88" i="28"/>
  <c r="C89" i="28"/>
  <c r="C90" i="28"/>
  <c r="C91" i="28"/>
  <c r="C92" i="28"/>
  <c r="C93" i="28"/>
  <c r="C94" i="28"/>
  <c r="C95" i="28"/>
  <c r="C96" i="28"/>
  <c r="C97" i="28"/>
  <c r="C98" i="28"/>
  <c r="C99" i="28"/>
  <c r="C100" i="28"/>
  <c r="C101" i="28"/>
  <c r="C102" i="28"/>
  <c r="C103" i="28"/>
  <c r="C104" i="28"/>
  <c r="C105" i="28"/>
  <c r="C106" i="28"/>
  <c r="C107" i="28"/>
  <c r="C108" i="28"/>
  <c r="C109" i="28"/>
  <c r="C110" i="28"/>
  <c r="C111" i="28"/>
  <c r="C112" i="28"/>
  <c r="C113" i="28"/>
  <c r="C114" i="28"/>
  <c r="C115" i="28"/>
  <c r="C116" i="28"/>
  <c r="C117" i="28"/>
  <c r="C118" i="28"/>
  <c r="C119" i="28"/>
  <c r="C120" i="28"/>
  <c r="C121" i="28"/>
  <c r="C122" i="28"/>
  <c r="C123" i="28"/>
  <c r="C124" i="28"/>
  <c r="C125" i="28"/>
  <c r="C126" i="28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310" i="28"/>
  <c r="C311" i="28"/>
  <c r="C312" i="28"/>
  <c r="C313" i="28"/>
  <c r="C314" i="28"/>
  <c r="C315" i="28"/>
  <c r="C316" i="28"/>
  <c r="C317" i="28"/>
  <c r="C318" i="28"/>
  <c r="C319" i="28"/>
  <c r="C320" i="28"/>
  <c r="C321" i="28"/>
  <c r="C322" i="28"/>
  <c r="C323" i="28"/>
  <c r="C324" i="28"/>
  <c r="C325" i="28"/>
  <c r="C326" i="28"/>
  <c r="C327" i="28"/>
  <c r="C328" i="28"/>
  <c r="C329" i="28"/>
  <c r="C330" i="28"/>
  <c r="C331" i="28"/>
  <c r="C332" i="28"/>
  <c r="C333" i="28"/>
  <c r="C334" i="28"/>
  <c r="C335" i="28"/>
  <c r="C336" i="28"/>
  <c r="C337" i="28"/>
  <c r="C338" i="28"/>
  <c r="C339" i="28"/>
  <c r="C340" i="28"/>
  <c r="C341" i="28"/>
  <c r="C342" i="28"/>
  <c r="C343" i="28"/>
  <c r="C344" i="28"/>
  <c r="C345" i="28"/>
  <c r="C346" i="28"/>
  <c r="C347" i="28"/>
  <c r="C348" i="28"/>
  <c r="C349" i="28"/>
  <c r="C350" i="28"/>
  <c r="C351" i="28"/>
  <c r="C352" i="28"/>
  <c r="C353" i="28"/>
  <c r="C354" i="28"/>
  <c r="C355" i="28"/>
  <c r="C356" i="28"/>
  <c r="C357" i="28"/>
  <c r="C358" i="28"/>
  <c r="C359" i="28"/>
  <c r="C360" i="28"/>
  <c r="C361" i="28"/>
  <c r="C362" i="28"/>
  <c r="C363" i="28"/>
  <c r="C364" i="28"/>
  <c r="C365" i="28"/>
  <c r="C366" i="28"/>
  <c r="C367" i="28"/>
  <c r="C368" i="28"/>
  <c r="C369" i="28"/>
  <c r="C370" i="28"/>
  <c r="C371" i="28"/>
  <c r="C372" i="28"/>
  <c r="C373" i="28"/>
  <c r="C374" i="28"/>
  <c r="C375" i="28"/>
  <c r="C376" i="28"/>
  <c r="C377" i="28"/>
  <c r="C378" i="28"/>
  <c r="C379" i="28"/>
  <c r="C380" i="28"/>
  <c r="C381" i="28"/>
  <c r="C382" i="28"/>
  <c r="C383" i="28"/>
  <c r="C384" i="28"/>
  <c r="C385" i="28"/>
  <c r="C386" i="28"/>
  <c r="C387" i="28"/>
  <c r="C388" i="28"/>
  <c r="C389" i="28"/>
  <c r="C390" i="28"/>
  <c r="C391" i="28"/>
  <c r="C392" i="28"/>
  <c r="C393" i="28"/>
  <c r="C394" i="28"/>
  <c r="C395" i="28"/>
  <c r="C396" i="28"/>
  <c r="C397" i="28"/>
  <c r="C398" i="28"/>
  <c r="C399" i="28"/>
  <c r="C400" i="28"/>
  <c r="C401" i="28"/>
  <c r="C402" i="28"/>
  <c r="C403" i="28"/>
  <c r="C404" i="28"/>
  <c r="C405" i="28"/>
  <c r="C406" i="28"/>
  <c r="C407" i="28"/>
  <c r="C408" i="28"/>
  <c r="C409" i="28"/>
  <c r="C410" i="28"/>
  <c r="C411" i="28"/>
  <c r="C412" i="28"/>
  <c r="C413" i="28"/>
  <c r="C414" i="28"/>
  <c r="C415" i="28"/>
  <c r="C416" i="28"/>
  <c r="C417" i="28"/>
  <c r="C418" i="28"/>
  <c r="C419" i="28"/>
  <c r="C420" i="28"/>
  <c r="C421" i="28"/>
  <c r="C422" i="28"/>
  <c r="C423" i="28"/>
  <c r="C424" i="28"/>
  <c r="C425" i="28"/>
  <c r="C426" i="28"/>
  <c r="C427" i="28"/>
  <c r="C428" i="28"/>
  <c r="C429" i="28"/>
  <c r="C430" i="28"/>
  <c r="C431" i="28"/>
  <c r="C432" i="28"/>
  <c r="C433" i="28"/>
  <c r="C434" i="28"/>
  <c r="C435" i="28"/>
  <c r="C436" i="28"/>
  <c r="C437" i="28"/>
  <c r="C438" i="28"/>
  <c r="C439" i="28"/>
  <c r="C440" i="28"/>
  <c r="C441" i="28"/>
  <c r="C442" i="28"/>
  <c r="C443" i="28"/>
  <c r="C444" i="28"/>
  <c r="C445" i="28"/>
  <c r="C446" i="28"/>
  <c r="C447" i="28"/>
  <c r="C448" i="28"/>
  <c r="C449" i="28"/>
  <c r="C450" i="28"/>
  <c r="C451" i="28"/>
  <c r="C452" i="28"/>
  <c r="C453" i="28"/>
  <c r="C454" i="28"/>
  <c r="C455" i="28"/>
  <c r="C456" i="28"/>
  <c r="C457" i="28"/>
  <c r="C458" i="28"/>
  <c r="C459" i="28"/>
  <c r="C460" i="28"/>
  <c r="C461" i="28"/>
  <c r="C462" i="28"/>
  <c r="C463" i="28"/>
  <c r="C464" i="28"/>
  <c r="C465" i="28"/>
  <c r="C466" i="28"/>
  <c r="C467" i="28"/>
  <c r="C468" i="28"/>
  <c r="C469" i="28"/>
  <c r="C470" i="28"/>
  <c r="C471" i="28"/>
  <c r="C472" i="28"/>
  <c r="C473" i="28"/>
  <c r="C474" i="28"/>
  <c r="C475" i="28"/>
  <c r="C476" i="28"/>
  <c r="C477" i="28"/>
  <c r="C478" i="28"/>
  <c r="C479" i="28"/>
  <c r="C480" i="28"/>
  <c r="C481" i="28"/>
  <c r="C482" i="28"/>
  <c r="C483" i="28"/>
  <c r="C484" i="28"/>
  <c r="C485" i="28"/>
  <c r="C486" i="28"/>
  <c r="C487" i="28"/>
  <c r="C488" i="28"/>
  <c r="C489" i="28"/>
  <c r="C490" i="28"/>
  <c r="C491" i="28"/>
  <c r="C492" i="28"/>
  <c r="C493" i="28"/>
  <c r="C494" i="28"/>
  <c r="C495" i="28"/>
  <c r="C496" i="28"/>
  <c r="C497" i="28"/>
  <c r="C498" i="28"/>
  <c r="C499" i="28"/>
  <c r="C500" i="28"/>
  <c r="C501" i="28"/>
  <c r="C502" i="28"/>
  <c r="C503" i="28"/>
  <c r="C504" i="28"/>
  <c r="C505" i="28"/>
  <c r="C506" i="28"/>
  <c r="C507" i="28"/>
  <c r="C508" i="28"/>
  <c r="C509" i="28"/>
  <c r="C510" i="28"/>
  <c r="C511" i="28"/>
  <c r="C512" i="28"/>
  <c r="C513" i="28"/>
  <c r="C514" i="28"/>
  <c r="C515" i="28"/>
  <c r="C516" i="28"/>
  <c r="C517" i="28"/>
  <c r="C518" i="28"/>
  <c r="C519" i="28"/>
  <c r="C520" i="28"/>
  <c r="C521" i="28"/>
  <c r="C522" i="28"/>
  <c r="C523" i="28"/>
  <c r="C524" i="28"/>
  <c r="C525" i="28"/>
  <c r="C526" i="28"/>
  <c r="C527" i="28"/>
  <c r="C528" i="28"/>
  <c r="C529" i="28"/>
  <c r="C530" i="28"/>
  <c r="C531" i="28"/>
  <c r="C532" i="28"/>
  <c r="C533" i="28"/>
  <c r="C534" i="28"/>
  <c r="C535" i="28"/>
  <c r="C536" i="28"/>
  <c r="C537" i="28"/>
  <c r="C538" i="28"/>
  <c r="C539" i="28"/>
  <c r="C540" i="28"/>
  <c r="C541" i="28"/>
  <c r="C542" i="28"/>
  <c r="C543" i="28"/>
  <c r="C544" i="28"/>
  <c r="C545" i="28"/>
  <c r="C546" i="28"/>
  <c r="C547" i="28"/>
  <c r="C548" i="28"/>
  <c r="C549" i="28"/>
  <c r="C550" i="28"/>
  <c r="C551" i="28"/>
  <c r="C552" i="28"/>
  <c r="C553" i="28"/>
  <c r="C554" i="28"/>
  <c r="C555" i="28"/>
  <c r="C556" i="28"/>
  <c r="C557" i="28"/>
  <c r="C558" i="28"/>
  <c r="C559" i="28"/>
  <c r="C560" i="28"/>
  <c r="C561" i="28"/>
  <c r="C562" i="28"/>
  <c r="C563" i="28"/>
  <c r="C564" i="28"/>
  <c r="C565" i="28"/>
  <c r="C566" i="28"/>
  <c r="C567" i="28"/>
  <c r="C568" i="28"/>
  <c r="C569" i="28"/>
  <c r="C570" i="28"/>
  <c r="C571" i="28"/>
  <c r="C572" i="28"/>
  <c r="C573" i="28"/>
  <c r="C574" i="28"/>
  <c r="C575" i="28"/>
  <c r="C576" i="28"/>
  <c r="C577" i="28"/>
  <c r="C578" i="28"/>
  <c r="C579" i="28"/>
  <c r="C580" i="28"/>
  <c r="C581" i="28"/>
  <c r="C582" i="28"/>
  <c r="C583" i="28"/>
  <c r="C584" i="28"/>
  <c r="C585" i="28"/>
  <c r="C586" i="28"/>
  <c r="C587" i="28"/>
  <c r="C588" i="28"/>
  <c r="C589" i="28"/>
  <c r="C590" i="28"/>
  <c r="C591" i="28"/>
  <c r="C592" i="28"/>
  <c r="C593" i="28"/>
  <c r="C594" i="28"/>
  <c r="C595" i="28"/>
  <c r="C596" i="28"/>
  <c r="C597" i="28"/>
  <c r="C598" i="28"/>
  <c r="C599" i="28"/>
  <c r="C600" i="28"/>
  <c r="C601" i="28"/>
  <c r="C602" i="28"/>
  <c r="C603" i="28"/>
  <c r="C604" i="28"/>
  <c r="C605" i="28"/>
  <c r="C606" i="28"/>
  <c r="C607" i="28"/>
  <c r="C608" i="28"/>
  <c r="C609" i="28"/>
  <c r="C610" i="28"/>
  <c r="C611" i="28"/>
  <c r="C612" i="28"/>
  <c r="C613" i="28"/>
  <c r="C614" i="28"/>
  <c r="C615" i="28"/>
  <c r="C616" i="28"/>
  <c r="C617" i="28"/>
  <c r="C618" i="28"/>
  <c r="C619" i="28"/>
  <c r="C620" i="28"/>
  <c r="C621" i="28"/>
  <c r="C622" i="28"/>
  <c r="C623" i="28"/>
  <c r="C624" i="28"/>
  <c r="C625" i="28"/>
  <c r="C626" i="28"/>
  <c r="C627" i="28"/>
  <c r="C628" i="28"/>
  <c r="C629" i="28"/>
  <c r="C630" i="28"/>
  <c r="C631" i="28"/>
  <c r="C632" i="28"/>
  <c r="C633" i="28"/>
  <c r="C634" i="28"/>
  <c r="C635" i="28"/>
  <c r="C636" i="28"/>
  <c r="C637" i="28"/>
  <c r="C638" i="28"/>
  <c r="C639" i="28"/>
  <c r="C640" i="28"/>
  <c r="C641" i="28"/>
  <c r="C642" i="28"/>
  <c r="C643" i="28"/>
  <c r="C644" i="28"/>
  <c r="C645" i="28"/>
  <c r="C646" i="28"/>
  <c r="C647" i="28"/>
  <c r="C648" i="28"/>
  <c r="C649" i="28"/>
  <c r="C650" i="28"/>
  <c r="C651" i="28"/>
  <c r="C652" i="28"/>
  <c r="C653" i="28"/>
  <c r="C654" i="28"/>
  <c r="C655" i="28"/>
  <c r="C656" i="28"/>
  <c r="C657" i="28"/>
  <c r="C658" i="28"/>
  <c r="C659" i="28"/>
  <c r="C660" i="28"/>
  <c r="C661" i="28"/>
  <c r="C662" i="28"/>
  <c r="C663" i="28"/>
  <c r="C664" i="28"/>
  <c r="C665" i="28"/>
  <c r="C666" i="28"/>
  <c r="C667" i="28"/>
  <c r="C668" i="28"/>
  <c r="C669" i="28"/>
  <c r="C670" i="28"/>
  <c r="C671" i="28"/>
  <c r="C672" i="28"/>
  <c r="C673" i="28"/>
  <c r="C674" i="28"/>
  <c r="C675" i="28"/>
  <c r="C676" i="28"/>
  <c r="C677" i="28"/>
  <c r="C678" i="28"/>
  <c r="C679" i="28"/>
  <c r="C680" i="28"/>
  <c r="C681" i="28"/>
  <c r="C682" i="28"/>
  <c r="C683" i="28"/>
  <c r="C684" i="28"/>
  <c r="C685" i="28"/>
  <c r="C686" i="28"/>
  <c r="C687" i="28"/>
  <c r="C688" i="28"/>
  <c r="C689" i="28"/>
  <c r="C690" i="28"/>
  <c r="C691" i="28"/>
  <c r="C692" i="28"/>
  <c r="C693" i="28"/>
  <c r="C694" i="28"/>
  <c r="C695" i="28"/>
  <c r="C696" i="28"/>
  <c r="C697" i="28"/>
  <c r="C698" i="28"/>
  <c r="C699" i="28"/>
  <c r="C700" i="28"/>
  <c r="C701" i="28"/>
  <c r="C702" i="28"/>
  <c r="C703" i="28"/>
  <c r="C704" i="28"/>
  <c r="C705" i="28"/>
  <c r="C706" i="28"/>
  <c r="C707" i="28"/>
  <c r="C708" i="28"/>
  <c r="C709" i="28"/>
  <c r="C710" i="28"/>
  <c r="C711" i="28"/>
  <c r="C712" i="28"/>
  <c r="C713" i="28"/>
  <c r="C714" i="28"/>
  <c r="C715" i="28"/>
  <c r="C716" i="28"/>
  <c r="C717" i="28"/>
  <c r="C718" i="28"/>
  <c r="C719" i="28"/>
  <c r="C720" i="28"/>
  <c r="C721" i="28"/>
  <c r="C722" i="28"/>
  <c r="C723" i="28"/>
  <c r="C724" i="28"/>
  <c r="C725" i="28"/>
  <c r="C726" i="28"/>
  <c r="C727" i="28"/>
  <c r="C728" i="28"/>
  <c r="C729" i="28"/>
  <c r="C730" i="28"/>
  <c r="C731" i="28"/>
  <c r="C732" i="28"/>
  <c r="C733" i="28"/>
  <c r="C734" i="28"/>
  <c r="C735" i="28"/>
  <c r="C736" i="28"/>
  <c r="C737" i="28"/>
  <c r="C738" i="28"/>
  <c r="C739" i="28"/>
  <c r="C740" i="28"/>
  <c r="C741" i="28"/>
  <c r="C742" i="28"/>
  <c r="C743" i="28"/>
  <c r="C744" i="28"/>
  <c r="C745" i="28"/>
  <c r="C746" i="28"/>
  <c r="C747" i="28"/>
  <c r="C748" i="28"/>
  <c r="C749" i="28"/>
  <c r="C750" i="28"/>
  <c r="C751" i="28"/>
  <c r="C752" i="28"/>
  <c r="C753" i="28"/>
  <c r="C754" i="28"/>
  <c r="C755" i="28"/>
  <c r="C756" i="28"/>
  <c r="C757" i="28"/>
  <c r="C758" i="28"/>
  <c r="C759" i="28"/>
  <c r="C760" i="28"/>
  <c r="C761" i="28"/>
  <c r="C762" i="28"/>
  <c r="C763" i="28"/>
  <c r="C764" i="28"/>
  <c r="C765" i="28"/>
  <c r="C766" i="28"/>
  <c r="C767" i="28"/>
  <c r="C768" i="28"/>
  <c r="C769" i="28"/>
  <c r="C770" i="28"/>
  <c r="C771" i="28"/>
  <c r="C772" i="28"/>
  <c r="C773" i="28"/>
  <c r="C774" i="28"/>
  <c r="C775" i="28"/>
  <c r="C776" i="28"/>
  <c r="C777" i="28"/>
  <c r="C778" i="28"/>
  <c r="C779" i="28"/>
  <c r="C780" i="28"/>
  <c r="C781" i="28"/>
  <c r="C782" i="28"/>
  <c r="C783" i="28"/>
  <c r="C784" i="28"/>
  <c r="C785" i="28"/>
  <c r="C786" i="28"/>
  <c r="C787" i="28"/>
  <c r="C788" i="28"/>
  <c r="C789" i="28"/>
  <c r="C790" i="28"/>
  <c r="C791" i="28"/>
  <c r="C792" i="28"/>
  <c r="C793" i="28"/>
  <c r="C794" i="28"/>
  <c r="C795" i="28"/>
  <c r="C796" i="28"/>
  <c r="C797" i="28"/>
  <c r="C798" i="28"/>
  <c r="C799" i="28"/>
  <c r="C800" i="28"/>
  <c r="C801" i="28"/>
  <c r="C802" i="28"/>
  <c r="C803" i="28"/>
  <c r="C804" i="28"/>
  <c r="C805" i="28"/>
  <c r="C806" i="28"/>
  <c r="C807" i="28"/>
  <c r="C808" i="28"/>
  <c r="C809" i="28"/>
  <c r="C810" i="28"/>
  <c r="C811" i="28"/>
  <c r="C812" i="28"/>
  <c r="C813" i="28"/>
  <c r="C814" i="28"/>
  <c r="C815" i="28"/>
  <c r="C816" i="28"/>
  <c r="C817" i="28"/>
  <c r="C818" i="28"/>
  <c r="C819" i="28"/>
  <c r="C820" i="28"/>
  <c r="C821" i="28"/>
  <c r="C822" i="28"/>
  <c r="C823" i="28"/>
  <c r="C824" i="28"/>
  <c r="C825" i="28"/>
  <c r="C826" i="28"/>
  <c r="C827" i="28"/>
  <c r="C828" i="28"/>
  <c r="C829" i="28"/>
  <c r="C830" i="28"/>
  <c r="C831" i="28"/>
  <c r="C832" i="28"/>
  <c r="C833" i="28"/>
  <c r="C834" i="28"/>
  <c r="C835" i="28"/>
  <c r="C836" i="28"/>
  <c r="C837" i="28"/>
  <c r="C838" i="28"/>
  <c r="C839" i="28"/>
  <c r="C840" i="28"/>
  <c r="C841" i="28"/>
  <c r="C842" i="28"/>
  <c r="C843" i="28"/>
  <c r="C844" i="28"/>
  <c r="C845" i="28"/>
  <c r="C846" i="28"/>
  <c r="C847" i="28"/>
  <c r="C848" i="28"/>
  <c r="C849" i="28"/>
  <c r="C850" i="28"/>
  <c r="C851" i="28"/>
  <c r="C852" i="28"/>
  <c r="C853" i="28"/>
  <c r="C854" i="28"/>
  <c r="C855" i="28"/>
  <c r="C856" i="28"/>
  <c r="C857" i="28"/>
  <c r="C858" i="28"/>
  <c r="C859" i="28"/>
  <c r="C860" i="28"/>
  <c r="C861" i="28"/>
  <c r="C862" i="28"/>
  <c r="C863" i="28"/>
  <c r="C864" i="28"/>
  <c r="C865" i="28"/>
  <c r="C866" i="28"/>
  <c r="C867" i="28"/>
  <c r="C868" i="28"/>
  <c r="C869" i="28"/>
  <c r="C870" i="28"/>
  <c r="C871" i="28"/>
  <c r="C872" i="28"/>
  <c r="C873" i="28"/>
  <c r="C874" i="28"/>
  <c r="C875" i="28"/>
  <c r="C876" i="28"/>
  <c r="C877" i="28"/>
  <c r="C878" i="28"/>
  <c r="C879" i="28"/>
  <c r="C880" i="28"/>
  <c r="C881" i="28"/>
  <c r="C882" i="28"/>
  <c r="C883" i="28"/>
  <c r="C884" i="28"/>
  <c r="C885" i="28"/>
  <c r="C886" i="28"/>
  <c r="C887" i="28"/>
  <c r="C888" i="28"/>
  <c r="C889" i="28"/>
  <c r="C890" i="28"/>
  <c r="C891" i="28"/>
  <c r="C892" i="28"/>
  <c r="C893" i="28"/>
  <c r="C894" i="28"/>
  <c r="C895" i="28"/>
  <c r="C896" i="28"/>
  <c r="C897" i="28"/>
  <c r="C898" i="28"/>
  <c r="C899" i="28"/>
  <c r="C900" i="28"/>
  <c r="C901" i="28"/>
  <c r="C902" i="28"/>
  <c r="C903" i="28"/>
  <c r="C904" i="28"/>
  <c r="C905" i="28"/>
  <c r="C906" i="28"/>
  <c r="C907" i="28"/>
  <c r="C908" i="28"/>
  <c r="C909" i="28"/>
  <c r="C910" i="28"/>
  <c r="C911" i="28"/>
  <c r="C912" i="28"/>
  <c r="C913" i="28"/>
  <c r="C914" i="28"/>
  <c r="C915" i="28"/>
  <c r="C916" i="28"/>
  <c r="C917" i="28"/>
  <c r="C918" i="28"/>
  <c r="C919" i="28"/>
  <c r="C920" i="28"/>
  <c r="C921" i="28"/>
  <c r="C922" i="28"/>
  <c r="C923" i="28"/>
  <c r="C924" i="28"/>
  <c r="C925" i="28"/>
  <c r="C926" i="28"/>
  <c r="C927" i="28"/>
  <c r="C928" i="28"/>
  <c r="C929" i="28"/>
  <c r="C930" i="28"/>
  <c r="C931" i="28"/>
  <c r="C932" i="28"/>
  <c r="C933" i="28"/>
  <c r="C934" i="28"/>
  <c r="C935" i="28"/>
  <c r="C936" i="28"/>
  <c r="C937" i="28"/>
  <c r="C938" i="28"/>
  <c r="C939" i="28"/>
  <c r="C940" i="28"/>
  <c r="C941" i="28"/>
  <c r="C942" i="28"/>
  <c r="C943" i="28"/>
  <c r="C944" i="28"/>
  <c r="C945" i="28"/>
  <c r="C946" i="28"/>
  <c r="C947" i="28"/>
  <c r="C948" i="28"/>
  <c r="C949" i="28"/>
  <c r="C950" i="28"/>
  <c r="C951" i="28"/>
  <c r="C952" i="28"/>
  <c r="C953" i="28"/>
  <c r="C954" i="28"/>
  <c r="C955" i="28"/>
  <c r="C956" i="28"/>
  <c r="C957" i="28"/>
  <c r="C958" i="28"/>
  <c r="C959" i="28"/>
  <c r="C960" i="28"/>
  <c r="C961" i="28"/>
  <c r="C962" i="28"/>
  <c r="C963" i="28"/>
  <c r="C964" i="28"/>
  <c r="C965" i="28"/>
  <c r="C966" i="28"/>
  <c r="C967" i="28"/>
  <c r="C968" i="28"/>
  <c r="C969" i="28"/>
  <c r="C970" i="28"/>
  <c r="C971" i="28"/>
  <c r="C972" i="28"/>
  <c r="C973" i="28"/>
  <c r="C974" i="28"/>
  <c r="C975" i="28"/>
  <c r="C976" i="28"/>
  <c r="C977" i="28"/>
  <c r="C978" i="28"/>
  <c r="C979" i="28"/>
  <c r="C980" i="28"/>
  <c r="C981" i="28"/>
  <c r="C982" i="28"/>
  <c r="C983" i="28"/>
  <c r="C984" i="28"/>
  <c r="C985" i="28"/>
  <c r="C986" i="28"/>
  <c r="C987" i="28"/>
  <c r="C988" i="28"/>
  <c r="C989" i="28"/>
  <c r="C990" i="28"/>
  <c r="C991" i="28"/>
  <c r="C992" i="28"/>
  <c r="C993" i="28"/>
  <c r="C994" i="28"/>
  <c r="C995" i="28"/>
  <c r="C996" i="28"/>
  <c r="C997" i="28"/>
  <c r="C998" i="28"/>
  <c r="C999" i="28"/>
  <c r="C1000" i="28"/>
  <c r="C1001" i="28"/>
  <c r="C1002" i="28"/>
  <c r="C1003" i="28"/>
  <c r="C1004" i="28"/>
  <c r="C1005" i="28"/>
  <c r="C1006" i="28"/>
  <c r="C1007" i="28"/>
  <c r="C1008" i="28"/>
  <c r="C1009" i="28"/>
  <c r="C1010" i="28"/>
  <c r="C1011" i="28"/>
  <c r="C1012" i="28"/>
  <c r="C1013" i="28"/>
  <c r="C1014" i="28"/>
  <c r="C1015" i="28"/>
  <c r="C1016" i="28"/>
  <c r="C1017" i="28"/>
  <c r="C1018" i="28"/>
  <c r="C1019" i="28"/>
  <c r="C1020" i="28"/>
  <c r="C1021" i="28"/>
  <c r="C1022" i="28"/>
  <c r="C1023" i="28"/>
  <c r="C1024" i="28"/>
  <c r="C1025" i="28"/>
  <c r="C1026" i="28"/>
  <c r="C1027" i="28"/>
  <c r="C1028" i="28"/>
  <c r="C1029" i="28"/>
  <c r="C1030" i="28"/>
  <c r="C1031" i="28"/>
  <c r="C1032" i="28"/>
  <c r="C1033" i="28"/>
  <c r="C1034" i="28"/>
  <c r="C1035" i="28"/>
  <c r="C1036" i="28"/>
  <c r="C1037" i="28"/>
  <c r="C1038" i="28"/>
  <c r="C1039" i="28"/>
  <c r="C1040" i="28"/>
  <c r="C1041" i="28"/>
  <c r="C1042" i="28"/>
  <c r="C1043" i="28"/>
  <c r="C1044" i="28"/>
  <c r="C1045" i="28"/>
  <c r="C1046" i="28"/>
  <c r="C1047" i="28"/>
  <c r="C1048" i="28"/>
  <c r="C1049" i="28"/>
  <c r="C1050" i="28"/>
  <c r="C1051" i="28"/>
  <c r="C1052" i="28"/>
  <c r="C1053" i="28"/>
  <c r="C1054" i="28"/>
  <c r="C1055" i="28"/>
  <c r="C1056" i="28"/>
  <c r="C1057" i="28"/>
  <c r="C1058" i="28"/>
  <c r="C1059" i="28"/>
  <c r="C1060" i="28"/>
  <c r="C1061" i="28"/>
  <c r="C1062" i="28"/>
  <c r="C1063" i="28"/>
  <c r="C1064" i="28"/>
  <c r="C1065" i="28"/>
  <c r="C1066" i="28"/>
  <c r="C1067" i="28"/>
  <c r="C1068" i="28"/>
  <c r="C1069" i="28"/>
  <c r="C1070" i="28"/>
  <c r="C1071" i="28"/>
  <c r="C1072" i="28"/>
  <c r="C1073" i="28"/>
  <c r="C1074" i="28"/>
  <c r="C1075" i="28"/>
  <c r="C1076" i="28"/>
  <c r="C1077" i="28"/>
  <c r="C1078" i="28"/>
  <c r="C1079" i="28"/>
  <c r="C1080" i="28"/>
  <c r="C1081" i="28"/>
  <c r="C1082" i="28"/>
  <c r="C1083" i="28"/>
  <c r="C1084" i="28"/>
  <c r="C1085" i="28"/>
  <c r="C1086" i="28"/>
  <c r="C1087" i="28"/>
  <c r="C1088" i="28"/>
  <c r="C1089" i="28"/>
  <c r="C1090" i="28"/>
  <c r="C1091" i="28"/>
  <c r="C1092" i="28"/>
  <c r="C1093" i="28"/>
  <c r="C1094" i="28"/>
  <c r="C1095" i="28"/>
  <c r="C1096" i="28"/>
  <c r="C1097" i="28"/>
  <c r="C1098" i="28"/>
  <c r="C1099" i="28"/>
  <c r="C1100" i="28"/>
  <c r="C1101" i="28"/>
  <c r="C1102" i="28"/>
  <c r="C1103" i="28"/>
  <c r="C1104" i="28"/>
  <c r="C1105" i="28"/>
  <c r="C1106" i="28"/>
  <c r="C1107" i="28"/>
  <c r="C1108" i="28"/>
  <c r="C1109" i="28"/>
  <c r="C1110" i="28"/>
  <c r="C1111" i="28"/>
  <c r="C1112" i="28"/>
  <c r="C1113" i="28"/>
  <c r="C1114" i="28"/>
  <c r="C1115" i="28"/>
  <c r="C1116" i="28"/>
  <c r="C1117" i="28"/>
  <c r="C1118" i="28"/>
  <c r="C1119" i="28"/>
  <c r="C1120" i="28"/>
  <c r="C1121" i="28"/>
  <c r="C1122" i="28"/>
  <c r="C1123" i="28"/>
  <c r="C1124" i="28"/>
  <c r="C1125" i="28"/>
  <c r="C1126" i="28"/>
  <c r="C1127" i="28"/>
  <c r="C1128" i="28"/>
  <c r="C1129" i="28"/>
  <c r="C1130" i="28"/>
  <c r="C1131" i="28"/>
  <c r="C1132" i="28"/>
  <c r="C1133" i="28"/>
  <c r="C1134" i="28"/>
  <c r="C1135" i="28"/>
  <c r="C1136" i="28"/>
  <c r="C1137" i="28"/>
  <c r="C1138" i="28"/>
  <c r="C1139" i="28"/>
  <c r="C1140" i="28"/>
  <c r="C1141" i="28"/>
  <c r="C1142" i="28"/>
  <c r="C1143" i="28"/>
  <c r="C1144" i="28"/>
  <c r="C1145" i="28"/>
  <c r="C1146" i="28"/>
  <c r="C1147" i="28"/>
  <c r="C1148" i="28"/>
  <c r="C1149" i="28"/>
  <c r="C1150" i="28"/>
  <c r="C1151" i="28"/>
  <c r="C1152" i="28"/>
  <c r="C1153" i="28"/>
  <c r="C1154" i="28"/>
  <c r="C1155" i="28"/>
  <c r="C1156" i="28"/>
  <c r="C1157" i="28"/>
  <c r="C1158" i="28"/>
  <c r="C1159" i="28"/>
  <c r="C1160" i="28"/>
  <c r="C1161" i="28"/>
  <c r="C1162" i="28"/>
  <c r="C2" i="28"/>
  <c r="F4" i="31" l="1" a="1"/>
  <c r="F4" i="31" s="1"/>
  <c r="G4" i="31" s="1"/>
  <c r="F2" i="31" a="1"/>
  <c r="F2" i="31" s="1"/>
  <c r="G2" i="31" s="1"/>
  <c r="F3" i="31" a="1"/>
  <c r="F3" i="31" s="1"/>
  <c r="G3" i="31" s="1"/>
  <c r="F8" i="31" l="1"/>
  <c r="F5" i="28" a="1"/>
  <c r="F5" i="28" s="1"/>
  <c r="F9" i="28" a="1"/>
  <c r="F9" i="28" s="1"/>
  <c r="F12" i="28" a="1"/>
  <c r="F12" i="28" s="1"/>
  <c r="F18" i="28" a="1"/>
  <c r="F18" i="28" s="1"/>
  <c r="F23" i="28" a="1"/>
  <c r="F23" i="28" s="1"/>
  <c r="F29" i="28" a="1"/>
  <c r="F29" i="28" s="1"/>
  <c r="F32" i="28" a="1"/>
  <c r="F32" i="28" s="1"/>
  <c r="F35" i="28" a="1"/>
  <c r="F35" i="28" s="1"/>
  <c r="F38" i="28" a="1"/>
  <c r="F38" i="28" s="1"/>
  <c r="F41" i="28" a="1"/>
  <c r="F41" i="28" s="1"/>
  <c r="F44" i="28" a="1"/>
  <c r="F44" i="28" s="1"/>
  <c r="F50" i="28" a="1"/>
  <c r="F50" i="28" s="1"/>
  <c r="F55" i="28" a="1"/>
  <c r="F55" i="28" s="1"/>
  <c r="F61" i="28" a="1"/>
  <c r="F61" i="28" s="1"/>
  <c r="F64" i="28" a="1"/>
  <c r="F64" i="28" s="1"/>
  <c r="F67" i="28" a="1"/>
  <c r="F67" i="28" s="1"/>
  <c r="F70" i="28" a="1"/>
  <c r="F70" i="28" s="1"/>
  <c r="F73" i="28" a="1"/>
  <c r="F73" i="28" s="1"/>
  <c r="F76" i="28" a="1"/>
  <c r="F76" i="28" s="1"/>
  <c r="F82" i="28" a="1"/>
  <c r="F82" i="28" s="1"/>
  <c r="F87" i="28" a="1"/>
  <c r="F87" i="28" s="1"/>
  <c r="F93" i="28" a="1"/>
  <c r="F93" i="28" s="1"/>
  <c r="F96" i="28" a="1"/>
  <c r="F96" i="28" s="1"/>
  <c r="F99" i="28" a="1"/>
  <c r="F99" i="28" s="1"/>
  <c r="F102" i="28" a="1"/>
  <c r="F102" i="28" s="1"/>
  <c r="F106" i="28" a="1"/>
  <c r="F106" i="28" s="1"/>
  <c r="F112" i="28" a="1"/>
  <c r="F112" i="28" s="1"/>
  <c r="F117" i="28" a="1"/>
  <c r="F117" i="28" s="1"/>
  <c r="F121" i="28" a="1"/>
  <c r="F121" i="28" s="1"/>
  <c r="F124" i="28" a="1"/>
  <c r="F124" i="28" s="1"/>
  <c r="F127" i="28" a="1"/>
  <c r="F127" i="28" s="1"/>
  <c r="F130" i="28" a="1"/>
  <c r="F130" i="28" s="1"/>
  <c r="F136" i="28" a="1"/>
  <c r="F136" i="28" s="1"/>
  <c r="F139" i="28" a="1"/>
  <c r="F139" i="28" s="1"/>
  <c r="F142" i="28" a="1"/>
  <c r="F142" i="28" s="1"/>
  <c r="F145" i="28" a="1"/>
  <c r="F145" i="28" s="1"/>
  <c r="F148" i="28" a="1"/>
  <c r="F148" i="28" s="1"/>
  <c r="F151" i="28" a="1"/>
  <c r="F151" i="28" s="1"/>
  <c r="F157" i="28" a="1"/>
  <c r="F157" i="28" s="1"/>
  <c r="F163" i="28" a="1"/>
  <c r="F163" i="28" s="1"/>
  <c r="F166" i="28" a="1"/>
  <c r="F166" i="28" s="1"/>
  <c r="F170" i="28" a="1"/>
  <c r="F170" i="28" s="1"/>
  <c r="F175" i="28" a="1"/>
  <c r="F175" i="28" s="1"/>
  <c r="F178" i="28" a="1"/>
  <c r="F178" i="28" s="1"/>
  <c r="F183" i="28" a="1"/>
  <c r="F183" i="28" s="1"/>
  <c r="F186" i="28" a="1"/>
  <c r="F186" i="28" s="1"/>
  <c r="F189" i="28" a="1"/>
  <c r="F189" i="28" s="1"/>
  <c r="F192" i="28" a="1"/>
  <c r="F192" i="28" s="1"/>
  <c r="F195" i="28" a="1"/>
  <c r="F195" i="28" s="1"/>
  <c r="F198" i="28" a="1"/>
  <c r="F198" i="28" s="1"/>
  <c r="F205" i="28" a="1"/>
  <c r="F205" i="28" s="1"/>
  <c r="F208" i="28" a="1"/>
  <c r="F208" i="28" s="1"/>
  <c r="F211" i="28" a="1"/>
  <c r="F211" i="28" s="1"/>
  <c r="F214" i="28" a="1"/>
  <c r="F214" i="28" s="1"/>
  <c r="F221" i="28" a="1"/>
  <c r="F221" i="28" s="1"/>
  <c r="F224" i="28" a="1"/>
  <c r="F224" i="28" s="1"/>
  <c r="F227" i="28" a="1"/>
  <c r="F227" i="28" s="1"/>
  <c r="F230" i="28" a="1"/>
  <c r="F230" i="28" s="1"/>
  <c r="F237" i="28" a="1"/>
  <c r="F237" i="28" s="1"/>
  <c r="F240" i="28" a="1"/>
  <c r="F240" i="28" s="1"/>
  <c r="F243" i="28" a="1"/>
  <c r="F243" i="28" s="1"/>
  <c r="F3" i="28" a="1"/>
  <c r="F3" i="28" s="1"/>
  <c r="F6" i="28" a="1"/>
  <c r="F6" i="28" s="1"/>
  <c r="F10" i="28" a="1"/>
  <c r="F10" i="28" s="1"/>
  <c r="F15" i="28" a="1"/>
  <c r="F15" i="28" s="1"/>
  <c r="F21" i="28" a="1"/>
  <c r="F21" i="28" s="1"/>
  <c r="F24" i="28" a="1"/>
  <c r="F24" i="28" s="1"/>
  <c r="F27" i="28" a="1"/>
  <c r="F27" i="28" s="1"/>
  <c r="F30" i="28" a="1"/>
  <c r="F30" i="28" s="1"/>
  <c r="F33" i="28" a="1"/>
  <c r="F33" i="28" s="1"/>
  <c r="F36" i="28" a="1"/>
  <c r="F36" i="28" s="1"/>
  <c r="F42" i="28" a="1"/>
  <c r="F42" i="28" s="1"/>
  <c r="F47" i="28" a="1"/>
  <c r="F47" i="28" s="1"/>
  <c r="F53" i="28" a="1"/>
  <c r="F53" i="28" s="1"/>
  <c r="F56" i="28" a="1"/>
  <c r="F56" i="28" s="1"/>
  <c r="F59" i="28" a="1"/>
  <c r="F59" i="28" s="1"/>
  <c r="F62" i="28" a="1"/>
  <c r="F62" i="28" s="1"/>
  <c r="F65" i="28" a="1"/>
  <c r="F65" i="28" s="1"/>
  <c r="F68" i="28" a="1"/>
  <c r="F68" i="28" s="1"/>
  <c r="F74" i="28" a="1"/>
  <c r="F74" i="28" s="1"/>
  <c r="F79" i="28" a="1"/>
  <c r="F79" i="28" s="1"/>
  <c r="F85" i="28" a="1"/>
  <c r="F85" i="28" s="1"/>
  <c r="F88" i="28" a="1"/>
  <c r="F88" i="28" s="1"/>
  <c r="F91" i="28" a="1"/>
  <c r="F91" i="28" s="1"/>
  <c r="F94" i="28" a="1"/>
  <c r="F94" i="28" s="1"/>
  <c r="F97" i="28" a="1"/>
  <c r="F97" i="28" s="1"/>
  <c r="F100" i="28" a="1"/>
  <c r="F100" i="28" s="1"/>
  <c r="F103" i="28" a="1"/>
  <c r="F103" i="28" s="1"/>
  <c r="F109" i="28" a="1"/>
  <c r="F109" i="28" s="1"/>
  <c r="F115" i="28" a="1"/>
  <c r="F115" i="28" s="1"/>
  <c r="F118" i="28" a="1"/>
  <c r="F118" i="28" s="1"/>
  <c r="F122" i="28" a="1"/>
  <c r="F122" i="28" s="1"/>
  <c r="F128" i="28" a="1"/>
  <c r="F128" i="28" s="1"/>
  <c r="F133" i="28" a="1"/>
  <c r="F133" i="28" s="1"/>
  <c r="F137" i="28" a="1"/>
  <c r="F137" i="28" s="1"/>
  <c r="F140" i="28" a="1"/>
  <c r="F140" i="28" s="1"/>
  <c r="F143" i="28" a="1"/>
  <c r="F143" i="28" s="1"/>
  <c r="F146" i="28" a="1"/>
  <c r="F146" i="28" s="1"/>
  <c r="F152" i="28" a="1"/>
  <c r="F152" i="28" s="1"/>
  <c r="F155" i="28" a="1"/>
  <c r="F155" i="28" s="1"/>
  <c r="F158" i="28" a="1"/>
  <c r="F158" i="28" s="1"/>
  <c r="F161" i="28" a="1"/>
  <c r="F161" i="28" s="1"/>
  <c r="F164" i="28" a="1"/>
  <c r="F164" i="28" s="1"/>
  <c r="F167" i="28" a="1"/>
  <c r="F167" i="28" s="1"/>
  <c r="F173" i="28" a="1"/>
  <c r="F173" i="28" s="1"/>
  <c r="F176" i="28" a="1"/>
  <c r="F176" i="28" s="1"/>
  <c r="F181" i="28" a="1"/>
  <c r="F181" i="28" s="1"/>
  <c r="F184" i="28" a="1"/>
  <c r="F184" i="28" s="1"/>
  <c r="F193" i="28" a="1"/>
  <c r="F193" i="28" s="1"/>
  <c r="F196" i="28" a="1"/>
  <c r="F196" i="28" s="1"/>
  <c r="F199" i="28" a="1"/>
  <c r="F199" i="28" s="1"/>
  <c r="F202" i="28" a="1"/>
  <c r="F202" i="28" s="1"/>
  <c r="F209" i="28" a="1"/>
  <c r="F209" i="28" s="1"/>
  <c r="F212" i="28" a="1"/>
  <c r="F212" i="28" s="1"/>
  <c r="F215" i="28" a="1"/>
  <c r="F215" i="28" s="1"/>
  <c r="F218" i="28" a="1"/>
  <c r="F218" i="28" s="1"/>
  <c r="F225" i="28" a="1"/>
  <c r="F225" i="28" s="1"/>
  <c r="F228" i="28" a="1"/>
  <c r="F228" i="28" s="1"/>
  <c r="F231" i="28" a="1"/>
  <c r="F231" i="28" s="1"/>
  <c r="F234" i="28" a="1"/>
  <c r="F234" i="28" s="1"/>
  <c r="F241" i="28" a="1"/>
  <c r="F241" i="28" s="1"/>
  <c r="F4" i="28" a="1"/>
  <c r="F4" i="28" s="1"/>
  <c r="F7" i="28" a="1"/>
  <c r="F7" i="28" s="1"/>
  <c r="F13" i="28" a="1"/>
  <c r="F13" i="28" s="1"/>
  <c r="F16" i="28" a="1"/>
  <c r="F16" i="28" s="1"/>
  <c r="F19" i="28" a="1"/>
  <c r="F19" i="28" s="1"/>
  <c r="F22" i="28" a="1"/>
  <c r="F22" i="28" s="1"/>
  <c r="F25" i="28" a="1"/>
  <c r="F25" i="28" s="1"/>
  <c r="F28" i="28" a="1"/>
  <c r="F28" i="28" s="1"/>
  <c r="F34" i="28" a="1"/>
  <c r="F34" i="28" s="1"/>
  <c r="F39" i="28" a="1"/>
  <c r="F39" i="28" s="1"/>
  <c r="F45" i="28" a="1"/>
  <c r="F45" i="28" s="1"/>
  <c r="F48" i="28" a="1"/>
  <c r="F48" i="28" s="1"/>
  <c r="F51" i="28" a="1"/>
  <c r="F51" i="28" s="1"/>
  <c r="F54" i="28" a="1"/>
  <c r="F54" i="28" s="1"/>
  <c r="F57" i="28" a="1"/>
  <c r="F57" i="28" s="1"/>
  <c r="F60" i="28" a="1"/>
  <c r="F60" i="28" s="1"/>
  <c r="F66" i="28" a="1"/>
  <c r="F66" i="28" s="1"/>
  <c r="F71" i="28" a="1"/>
  <c r="F71" i="28" s="1"/>
  <c r="F77" i="28" a="1"/>
  <c r="F77" i="28" s="1"/>
  <c r="F80" i="28" a="1"/>
  <c r="F80" i="28" s="1"/>
  <c r="F83" i="28" a="1"/>
  <c r="F83" i="28" s="1"/>
  <c r="F86" i="28" a="1"/>
  <c r="F86" i="28" s="1"/>
  <c r="F89" i="28" a="1"/>
  <c r="F89" i="28" s="1"/>
  <c r="F92" i="28" a="1"/>
  <c r="F92" i="28" s="1"/>
  <c r="F98" i="28" a="1"/>
  <c r="F98" i="28" s="1"/>
  <c r="F104" i="28" a="1"/>
  <c r="F104" i="28" s="1"/>
  <c r="F107" i="28" a="1"/>
  <c r="F107" i="28" s="1"/>
  <c r="F110" i="28" a="1"/>
  <c r="F110" i="28" s="1"/>
  <c r="F113" i="28" a="1"/>
  <c r="F113" i="28" s="1"/>
  <c r="F17" i="28" a="1"/>
  <c r="F17" i="28" s="1"/>
  <c r="F40" i="28" a="1"/>
  <c r="F40" i="28" s="1"/>
  <c r="F52" i="28" a="1"/>
  <c r="F52" i="28" s="1"/>
  <c r="F63" i="28" a="1"/>
  <c r="F63" i="28" s="1"/>
  <c r="F75" i="28" a="1"/>
  <c r="F75" i="28" s="1"/>
  <c r="F111" i="28" a="1"/>
  <c r="F111" i="28" s="1"/>
  <c r="F119" i="28" a="1"/>
  <c r="F119" i="28" s="1"/>
  <c r="F125" i="28" a="1"/>
  <c r="F125" i="28" s="1"/>
  <c r="F131" i="28" a="1"/>
  <c r="F131" i="28" s="1"/>
  <c r="F138" i="28" a="1"/>
  <c r="F138" i="28" s="1"/>
  <c r="F144" i="28" a="1"/>
  <c r="F144" i="28" s="1"/>
  <c r="F149" i="28" a="1"/>
  <c r="F149" i="28" s="1"/>
  <c r="F156" i="28" a="1"/>
  <c r="F156" i="28" s="1"/>
  <c r="F162" i="28" a="1"/>
  <c r="F162" i="28" s="1"/>
  <c r="F168" i="28" a="1"/>
  <c r="F168" i="28" s="1"/>
  <c r="F174" i="28" a="1"/>
  <c r="F174" i="28" s="1"/>
  <c r="F179" i="28" a="1"/>
  <c r="F179" i="28" s="1"/>
  <c r="F190" i="28" a="1"/>
  <c r="F190" i="28" s="1"/>
  <c r="F197" i="28" a="1"/>
  <c r="F197" i="28" s="1"/>
  <c r="F203" i="28" a="1"/>
  <c r="F203" i="28" s="1"/>
  <c r="F216" i="28" a="1"/>
  <c r="F216" i="28" s="1"/>
  <c r="F222" i="28" a="1"/>
  <c r="F222" i="28" s="1"/>
  <c r="F229" i="28" a="1"/>
  <c r="F229" i="28" s="1"/>
  <c r="F235" i="28" a="1"/>
  <c r="F235" i="28" s="1"/>
  <c r="F249" i="28" a="1"/>
  <c r="F249" i="28" s="1"/>
  <c r="F252" i="28" a="1"/>
  <c r="F252" i="28" s="1"/>
  <c r="F255" i="28" a="1"/>
  <c r="F255" i="28" s="1"/>
  <c r="F258" i="28" a="1"/>
  <c r="F258" i="28" s="1"/>
  <c r="F265" i="28" a="1"/>
  <c r="F265" i="28" s="1"/>
  <c r="F268" i="28" a="1"/>
  <c r="F268" i="28" s="1"/>
  <c r="F271" i="28" a="1"/>
  <c r="F271" i="28" s="1"/>
  <c r="F274" i="28" a="1"/>
  <c r="F274" i="28" s="1"/>
  <c r="F281" i="28" a="1"/>
  <c r="F281" i="28" s="1"/>
  <c r="F284" i="28" a="1"/>
  <c r="F284" i="28" s="1"/>
  <c r="F287" i="28" a="1"/>
  <c r="F287" i="28" s="1"/>
  <c r="F290" i="28" a="1"/>
  <c r="F290" i="28" s="1"/>
  <c r="F297" i="28" a="1"/>
  <c r="F297" i="28" s="1"/>
  <c r="F300" i="28" a="1"/>
  <c r="F300" i="28" s="1"/>
  <c r="F303" i="28" a="1"/>
  <c r="F303" i="28" s="1"/>
  <c r="F306" i="28" a="1"/>
  <c r="F306" i="28" s="1"/>
  <c r="F313" i="28" a="1"/>
  <c r="F313" i="28" s="1"/>
  <c r="F316" i="28" a="1"/>
  <c r="F316" i="28" s="1"/>
  <c r="F319" i="28" a="1"/>
  <c r="F319" i="28" s="1"/>
  <c r="F322" i="28" a="1"/>
  <c r="F322" i="28" s="1"/>
  <c r="F329" i="28" a="1"/>
  <c r="F329" i="28" s="1"/>
  <c r="F332" i="28" a="1"/>
  <c r="F332" i="28" s="1"/>
  <c r="F335" i="28" a="1"/>
  <c r="F335" i="28" s="1"/>
  <c r="F338" i="28" a="1"/>
  <c r="F338" i="28" s="1"/>
  <c r="F345" i="28" a="1"/>
  <c r="F345" i="28" s="1"/>
  <c r="F348" i="28" a="1"/>
  <c r="F348" i="28" s="1"/>
  <c r="F351" i="28" a="1"/>
  <c r="F351" i="28" s="1"/>
  <c r="F354" i="28" a="1"/>
  <c r="F354" i="28" s="1"/>
  <c r="F360" i="28" a="1"/>
  <c r="F360" i="28" s="1"/>
  <c r="F364" i="28" a="1"/>
  <c r="F364" i="28" s="1"/>
  <c r="F368" i="28" a="1"/>
  <c r="F368" i="28" s="1"/>
  <c r="F372" i="28" a="1"/>
  <c r="F372" i="28" s="1"/>
  <c r="F2" i="28" a="1"/>
  <c r="F2" i="28" s="1"/>
  <c r="F49" i="28" a="1"/>
  <c r="F49" i="28" s="1"/>
  <c r="F129" i="28" a="1"/>
  <c r="F129" i="28" s="1"/>
  <c r="F154" i="28" a="1"/>
  <c r="F154" i="28" s="1"/>
  <c r="F177" i="28" a="1"/>
  <c r="F177" i="28" s="1"/>
  <c r="F207" i="28" a="1"/>
  <c r="F207" i="28" s="1"/>
  <c r="F8" i="28" a="1"/>
  <c r="F8" i="28" s="1"/>
  <c r="F20" i="28" a="1"/>
  <c r="F20" i="28" s="1"/>
  <c r="F31" i="28" a="1"/>
  <c r="F31" i="28" s="1"/>
  <c r="F43" i="28" a="1"/>
  <c r="F43" i="28" s="1"/>
  <c r="F78" i="28" a="1"/>
  <c r="F78" i="28" s="1"/>
  <c r="F90" i="28" a="1"/>
  <c r="F90" i="28" s="1"/>
  <c r="F101" i="28" a="1"/>
  <c r="F101" i="28" s="1"/>
  <c r="F114" i="28" a="1"/>
  <c r="F114" i="28" s="1"/>
  <c r="F120" i="28" a="1"/>
  <c r="F120" i="28" s="1"/>
  <c r="F126" i="28" a="1"/>
  <c r="F126" i="28" s="1"/>
  <c r="F132" i="28" a="1"/>
  <c r="F132" i="28" s="1"/>
  <c r="F150" i="28" a="1"/>
  <c r="F150" i="28" s="1"/>
  <c r="F169" i="28" a="1"/>
  <c r="F169" i="28" s="1"/>
  <c r="F180" i="28" a="1"/>
  <c r="F180" i="28" s="1"/>
  <c r="F185" i="28" a="1"/>
  <c r="F185" i="28" s="1"/>
  <c r="F191" i="28" a="1"/>
  <c r="F191" i="28" s="1"/>
  <c r="F204" i="28" a="1"/>
  <c r="F204" i="28" s="1"/>
  <c r="F210" i="28" a="1"/>
  <c r="F210" i="28" s="1"/>
  <c r="F217" i="28" a="1"/>
  <c r="F217" i="28" s="1"/>
  <c r="F223" i="28" a="1"/>
  <c r="F223" i="28" s="1"/>
  <c r="F236" i="28" a="1"/>
  <c r="F236" i="28" s="1"/>
  <c r="F242" i="28" a="1"/>
  <c r="F242" i="28" s="1"/>
  <c r="F246" i="28" a="1"/>
  <c r="F246" i="28" s="1"/>
  <c r="F253" i="28" a="1"/>
  <c r="F253" i="28" s="1"/>
  <c r="F256" i="28" a="1"/>
  <c r="F256" i="28" s="1"/>
  <c r="F259" i="28" a="1"/>
  <c r="F259" i="28" s="1"/>
  <c r="F262" i="28" a="1"/>
  <c r="F262" i="28" s="1"/>
  <c r="F269" i="28" a="1"/>
  <c r="F269" i="28" s="1"/>
  <c r="F272" i="28" a="1"/>
  <c r="F272" i="28" s="1"/>
  <c r="F275" i="28" a="1"/>
  <c r="F275" i="28" s="1"/>
  <c r="F278" i="28" a="1"/>
  <c r="F278" i="28" s="1"/>
  <c r="F285" i="28" a="1"/>
  <c r="F285" i="28" s="1"/>
  <c r="F288" i="28" a="1"/>
  <c r="F288" i="28" s="1"/>
  <c r="F291" i="28" a="1"/>
  <c r="F291" i="28" s="1"/>
  <c r="F294" i="28" a="1"/>
  <c r="F294" i="28" s="1"/>
  <c r="F301" i="28" a="1"/>
  <c r="F301" i="28" s="1"/>
  <c r="F304" i="28" a="1"/>
  <c r="F304" i="28" s="1"/>
  <c r="F307" i="28" a="1"/>
  <c r="F307" i="28" s="1"/>
  <c r="F310" i="28" a="1"/>
  <c r="F310" i="28" s="1"/>
  <c r="F317" i="28" a="1"/>
  <c r="F317" i="28" s="1"/>
  <c r="F320" i="28" a="1"/>
  <c r="F320" i="28" s="1"/>
  <c r="F323" i="28" a="1"/>
  <c r="F323" i="28" s="1"/>
  <c r="F326" i="28" a="1"/>
  <c r="F326" i="28" s="1"/>
  <c r="F333" i="28" a="1"/>
  <c r="F333" i="28" s="1"/>
  <c r="F336" i="28" a="1"/>
  <c r="F336" i="28" s="1"/>
  <c r="F339" i="28" a="1"/>
  <c r="F339" i="28" s="1"/>
  <c r="F342" i="28" a="1"/>
  <c r="F342" i="28" s="1"/>
  <c r="F349" i="28" a="1"/>
  <c r="F349" i="28" s="1"/>
  <c r="F352" i="28" a="1"/>
  <c r="F352" i="28" s="1"/>
  <c r="F355" i="28" a="1"/>
  <c r="F355" i="28" s="1"/>
  <c r="F358" i="28" a="1"/>
  <c r="F358" i="28" s="1"/>
  <c r="F362" i="28" a="1"/>
  <c r="F362" i="28" s="1"/>
  <c r="F366" i="28" a="1"/>
  <c r="F366" i="28" s="1"/>
  <c r="F370" i="28" a="1"/>
  <c r="F370" i="28" s="1"/>
  <c r="F374" i="28" a="1"/>
  <c r="F374" i="28" s="1"/>
  <c r="F37" i="28" a="1"/>
  <c r="F37" i="28" s="1"/>
  <c r="F84" i="28" a="1"/>
  <c r="F84" i="28" s="1"/>
  <c r="F123" i="28" a="1"/>
  <c r="F123" i="28" s="1"/>
  <c r="F147" i="28" a="1"/>
  <c r="F147" i="28" s="1"/>
  <c r="F172" i="28" a="1"/>
  <c r="F172" i="28" s="1"/>
  <c r="F201" i="28" a="1"/>
  <c r="F201" i="28" s="1"/>
  <c r="F11" i="28" a="1"/>
  <c r="F11" i="28" s="1"/>
  <c r="F46" i="28" a="1"/>
  <c r="F46" i="28" s="1"/>
  <c r="F58" i="28" a="1"/>
  <c r="F58" i="28" s="1"/>
  <c r="F69" i="28" a="1"/>
  <c r="F69" i="28" s="1"/>
  <c r="F81" i="28" a="1"/>
  <c r="F81" i="28" s="1"/>
  <c r="F105" i="28" a="1"/>
  <c r="F105" i="28" s="1"/>
  <c r="F116" i="28" a="1"/>
  <c r="F116" i="28" s="1"/>
  <c r="F134" i="28" a="1"/>
  <c r="F134" i="28" s="1"/>
  <c r="F153" i="28" a="1"/>
  <c r="F153" i="28" s="1"/>
  <c r="F159" i="28" a="1"/>
  <c r="F159" i="28" s="1"/>
  <c r="F171" i="28" a="1"/>
  <c r="F171" i="28" s="1"/>
  <c r="F182" i="28" a="1"/>
  <c r="F182" i="28" s="1"/>
  <c r="F187" i="28" a="1"/>
  <c r="F187" i="28" s="1"/>
  <c r="F200" i="28" a="1"/>
  <c r="F200" i="28" s="1"/>
  <c r="F206" i="28" a="1"/>
  <c r="F206" i="28" s="1"/>
  <c r="F213" i="28" a="1"/>
  <c r="F213" i="28" s="1"/>
  <c r="F219" i="28" a="1"/>
  <c r="F219" i="28" s="1"/>
  <c r="F232" i="28" a="1"/>
  <c r="F232" i="28" s="1"/>
  <c r="F238" i="28" a="1"/>
  <c r="F238" i="28" s="1"/>
  <c r="F244" i="28" a="1"/>
  <c r="F244" i="28" s="1"/>
  <c r="F247" i="28" a="1"/>
  <c r="F247" i="28" s="1"/>
  <c r="F250" i="28" a="1"/>
  <c r="F250" i="28" s="1"/>
  <c r="F257" i="28" a="1"/>
  <c r="F257" i="28" s="1"/>
  <c r="F260" i="28" a="1"/>
  <c r="F260" i="28" s="1"/>
  <c r="F263" i="28" a="1"/>
  <c r="F263" i="28" s="1"/>
  <c r="F266" i="28" a="1"/>
  <c r="F266" i="28" s="1"/>
  <c r="F273" i="28" a="1"/>
  <c r="F273" i="28" s="1"/>
  <c r="F276" i="28" a="1"/>
  <c r="F276" i="28" s="1"/>
  <c r="F279" i="28" a="1"/>
  <c r="F279" i="28" s="1"/>
  <c r="F282" i="28" a="1"/>
  <c r="F282" i="28" s="1"/>
  <c r="F289" i="28" a="1"/>
  <c r="F289" i="28" s="1"/>
  <c r="F292" i="28" a="1"/>
  <c r="F292" i="28" s="1"/>
  <c r="F295" i="28" a="1"/>
  <c r="F295" i="28" s="1"/>
  <c r="F298" i="28" a="1"/>
  <c r="F298" i="28" s="1"/>
  <c r="F305" i="28" a="1"/>
  <c r="F305" i="28" s="1"/>
  <c r="F308" i="28" a="1"/>
  <c r="F308" i="28" s="1"/>
  <c r="F311" i="28" a="1"/>
  <c r="F311" i="28" s="1"/>
  <c r="F314" i="28" a="1"/>
  <c r="F314" i="28" s="1"/>
  <c r="F321" i="28" a="1"/>
  <c r="F321" i="28" s="1"/>
  <c r="F324" i="28" a="1"/>
  <c r="F324" i="28" s="1"/>
  <c r="F327" i="28" a="1"/>
  <c r="F327" i="28" s="1"/>
  <c r="F330" i="28" a="1"/>
  <c r="F330" i="28" s="1"/>
  <c r="F337" i="28" a="1"/>
  <c r="F337" i="28" s="1"/>
  <c r="F340" i="28" a="1"/>
  <c r="F340" i="28" s="1"/>
  <c r="F343" i="28" a="1"/>
  <c r="F343" i="28" s="1"/>
  <c r="F346" i="28" a="1"/>
  <c r="F346" i="28" s="1"/>
  <c r="F353" i="28" a="1"/>
  <c r="F353" i="28" s="1"/>
  <c r="F356" i="28" a="1"/>
  <c r="F356" i="28" s="1"/>
  <c r="F14" i="28" a="1"/>
  <c r="F14" i="28" s="1"/>
  <c r="F26" i="28" a="1"/>
  <c r="F26" i="28" s="1"/>
  <c r="F72" i="28" a="1"/>
  <c r="F72" i="28" s="1"/>
  <c r="F108" i="28" a="1"/>
  <c r="F108" i="28" s="1"/>
  <c r="F141" i="28" a="1"/>
  <c r="F141" i="28" s="1"/>
  <c r="F165" i="28" a="1"/>
  <c r="F165" i="28" s="1"/>
  <c r="F194" i="28" a="1"/>
  <c r="F194" i="28" s="1"/>
  <c r="F95" i="28" a="1"/>
  <c r="F95" i="28" s="1"/>
  <c r="F135" i="28" a="1"/>
  <c r="F135" i="28" s="1"/>
  <c r="F160" i="28" a="1"/>
  <c r="F160" i="28" s="1"/>
  <c r="F188" i="28" a="1"/>
  <c r="F188" i="28" s="1"/>
  <c r="F220" i="28" a="1"/>
  <c r="F220" i="28" s="1"/>
  <c r="F226" i="28" a="1"/>
  <c r="F226" i="28" s="1"/>
  <c r="F248" i="28" a="1"/>
  <c r="F248" i="28" s="1"/>
  <c r="F261" i="28" a="1"/>
  <c r="F261" i="28" s="1"/>
  <c r="F286" i="28" a="1"/>
  <c r="F286" i="28" s="1"/>
  <c r="F299" i="28" a="1"/>
  <c r="F299" i="28" s="1"/>
  <c r="F312" i="28" a="1"/>
  <c r="F312" i="28" s="1"/>
  <c r="F325" i="28" a="1"/>
  <c r="F325" i="28" s="1"/>
  <c r="F350" i="28" a="1"/>
  <c r="F350" i="28" s="1"/>
  <c r="F361" i="28" a="1"/>
  <c r="F361" i="28" s="1"/>
  <c r="F369" i="28" a="1"/>
  <c r="F369" i="28" s="1"/>
  <c r="F233" i="28" a="1"/>
  <c r="F233" i="28" s="1"/>
  <c r="F251" i="28" a="1"/>
  <c r="F251" i="28" s="1"/>
  <c r="F264" i="28" a="1"/>
  <c r="F264" i="28" s="1"/>
  <c r="F277" i="28" a="1"/>
  <c r="F277" i="28" s="1"/>
  <c r="F302" i="28" a="1"/>
  <c r="F302" i="28" s="1"/>
  <c r="F315" i="28" a="1"/>
  <c r="F315" i="28" s="1"/>
  <c r="F328" i="28" a="1"/>
  <c r="F328" i="28" s="1"/>
  <c r="F341" i="28" a="1"/>
  <c r="F341" i="28" s="1"/>
  <c r="F363" i="28" a="1"/>
  <c r="F363" i="28" s="1"/>
  <c r="F371" i="28" a="1"/>
  <c r="F371" i="28" s="1"/>
  <c r="F375" i="28" a="1"/>
  <c r="F375" i="28" s="1"/>
  <c r="F239" i="28" a="1"/>
  <c r="F239" i="28" s="1"/>
  <c r="F254" i="28" a="1"/>
  <c r="F254" i="28" s="1"/>
  <c r="F267" i="28" a="1"/>
  <c r="F267" i="28" s="1"/>
  <c r="F280" i="28" a="1"/>
  <c r="F280" i="28" s="1"/>
  <c r="F293" i="28" a="1"/>
  <c r="F293" i="28" s="1"/>
  <c r="F318" i="28" a="1"/>
  <c r="F318" i="28" s="1"/>
  <c r="F331" i="28" a="1"/>
  <c r="F331" i="28" s="1"/>
  <c r="F344" i="28" a="1"/>
  <c r="F344" i="28" s="1"/>
  <c r="F357" i="28" a="1"/>
  <c r="F357" i="28" s="1"/>
  <c r="F365" i="28" a="1"/>
  <c r="F365" i="28" s="1"/>
  <c r="F373" i="28" a="1"/>
  <c r="F373" i="28" s="1"/>
  <c r="F245" i="28" a="1"/>
  <c r="F245" i="28" s="1"/>
  <c r="F270" i="28" a="1"/>
  <c r="F270" i="28" s="1"/>
  <c r="F283" i="28" a="1"/>
  <c r="F283" i="28" s="1"/>
  <c r="F296" i="28" a="1"/>
  <c r="F296" i="28" s="1"/>
  <c r="F309" i="28" a="1"/>
  <c r="F309" i="28" s="1"/>
  <c r="F334" i="28" a="1"/>
  <c r="F334" i="28" s="1"/>
  <c r="F347" i="28" a="1"/>
  <c r="F347" i="28" s="1"/>
  <c r="F359" i="28" a="1"/>
  <c r="F359" i="28" s="1"/>
  <c r="F367" i="28" a="1"/>
  <c r="F367" i="28" s="1"/>
  <c r="C2" i="19"/>
  <c r="B2" i="19"/>
  <c r="C2" i="18"/>
  <c r="B2" i="18"/>
  <c r="D33" i="18" l="1"/>
  <c r="E33" i="18" s="1"/>
  <c r="D81" i="18"/>
  <c r="E81" i="18" s="1"/>
  <c r="D121" i="18"/>
  <c r="E121" i="18" s="1"/>
  <c r="D161" i="18"/>
  <c r="E161" i="18" s="1"/>
  <c r="D205" i="18"/>
  <c r="E205" i="18" s="1"/>
  <c r="D231" i="18"/>
  <c r="E231" i="18" s="1"/>
  <c r="D251" i="18"/>
  <c r="E251" i="18" s="1"/>
  <c r="D275" i="18"/>
  <c r="E275" i="18" s="1"/>
  <c r="D295" i="18"/>
  <c r="E295" i="18" s="1"/>
  <c r="D315" i="18"/>
  <c r="E315" i="18" s="1"/>
  <c r="D339" i="18"/>
  <c r="E339" i="18" s="1"/>
  <c r="D359" i="18"/>
  <c r="E359" i="18" s="1"/>
  <c r="D379" i="18"/>
  <c r="E379" i="18" s="1"/>
  <c r="D403" i="18"/>
  <c r="E403" i="18" s="1"/>
  <c r="D423" i="18"/>
  <c r="E423" i="18" s="1"/>
  <c r="D443" i="18"/>
  <c r="E443" i="18" s="1"/>
  <c r="D467" i="18"/>
  <c r="E467" i="18" s="1"/>
  <c r="D487" i="18"/>
  <c r="E487" i="18" s="1"/>
  <c r="D507" i="18"/>
  <c r="E507" i="18" s="1"/>
  <c r="D531" i="18"/>
  <c r="E531" i="18" s="1"/>
  <c r="D551" i="18"/>
  <c r="E551" i="18" s="1"/>
  <c r="D571" i="18"/>
  <c r="E571" i="18" s="1"/>
  <c r="D595" i="18"/>
  <c r="E595" i="18" s="1"/>
  <c r="D615" i="18"/>
  <c r="E615" i="18" s="1"/>
  <c r="D635" i="18"/>
  <c r="E635" i="18" s="1"/>
  <c r="D659" i="18"/>
  <c r="E659" i="18" s="1"/>
  <c r="D679" i="18"/>
  <c r="E679" i="18" s="1"/>
  <c r="D699" i="18"/>
  <c r="E699" i="18" s="1"/>
  <c r="D723" i="18"/>
  <c r="E723" i="18" s="1"/>
  <c r="D743" i="18"/>
  <c r="E743" i="18" s="1"/>
  <c r="D763" i="18"/>
  <c r="E763" i="18" s="1"/>
  <c r="D787" i="18"/>
  <c r="E787" i="18" s="1"/>
  <c r="D807" i="18"/>
  <c r="E807" i="18" s="1"/>
  <c r="D827" i="18"/>
  <c r="E827" i="18" s="1"/>
  <c r="D851" i="18"/>
  <c r="E851" i="18" s="1"/>
  <c r="D871" i="18"/>
  <c r="E871" i="18" s="1"/>
  <c r="D891" i="18"/>
  <c r="E891" i="18" s="1"/>
  <c r="D915" i="18"/>
  <c r="E915" i="18" s="1"/>
  <c r="D935" i="18"/>
  <c r="E935" i="18" s="1"/>
  <c r="D955" i="18"/>
  <c r="E955" i="18" s="1"/>
  <c r="D975" i="18"/>
  <c r="E975" i="18" s="1"/>
  <c r="D987" i="18"/>
  <c r="E987" i="18" s="1"/>
  <c r="D998" i="18"/>
  <c r="E998" i="18" s="1"/>
  <c r="D1010" i="18"/>
  <c r="E1010" i="18" s="1"/>
  <c r="D1019" i="18"/>
  <c r="E1019" i="18" s="1"/>
  <c r="D1030" i="18"/>
  <c r="E1030" i="18" s="1"/>
  <c r="D1042" i="18"/>
  <c r="E1042" i="18" s="1"/>
  <c r="D1051" i="18"/>
  <c r="E1051" i="18" s="1"/>
  <c r="D1062" i="18"/>
  <c r="E1062" i="18" s="1"/>
  <c r="D1074" i="18"/>
  <c r="E1074" i="18" s="1"/>
  <c r="D1083" i="18"/>
  <c r="E1083" i="18" s="1"/>
  <c r="D1094" i="18"/>
  <c r="E1094" i="18" s="1"/>
  <c r="D1106" i="18"/>
  <c r="E1106" i="18" s="1"/>
  <c r="D1115" i="18"/>
  <c r="E1115" i="18" s="1"/>
  <c r="D1126" i="18"/>
  <c r="E1126" i="18" s="1"/>
  <c r="D1138" i="18"/>
  <c r="E1138" i="18" s="1"/>
  <c r="D1147" i="18"/>
  <c r="E1147" i="18" s="1"/>
  <c r="D1158" i="18"/>
  <c r="E1158" i="18" s="1"/>
  <c r="D1170" i="18"/>
  <c r="E1170" i="18" s="1"/>
  <c r="D49" i="18"/>
  <c r="E49" i="18" s="1"/>
  <c r="D89" i="18"/>
  <c r="E89" i="18" s="1"/>
  <c r="D129" i="18"/>
  <c r="E129" i="18" s="1"/>
  <c r="D177" i="18"/>
  <c r="E177" i="18" s="1"/>
  <c r="D211" i="18"/>
  <c r="E211" i="18" s="1"/>
  <c r="D235" i="18"/>
  <c r="E235" i="18" s="1"/>
  <c r="D259" i="18"/>
  <c r="E259" i="18" s="1"/>
  <c r="D279" i="18"/>
  <c r="E279" i="18" s="1"/>
  <c r="D299" i="18"/>
  <c r="E299" i="18" s="1"/>
  <c r="D323" i="18"/>
  <c r="E323" i="18" s="1"/>
  <c r="D343" i="18"/>
  <c r="E343" i="18" s="1"/>
  <c r="D363" i="18"/>
  <c r="E363" i="18" s="1"/>
  <c r="D387" i="18"/>
  <c r="E387" i="18" s="1"/>
  <c r="D407" i="18"/>
  <c r="E407" i="18" s="1"/>
  <c r="D17" i="18"/>
  <c r="E17" i="18" s="1"/>
  <c r="D57" i="18"/>
  <c r="E57" i="18" s="1"/>
  <c r="D97" i="18"/>
  <c r="E97" i="18" s="1"/>
  <c r="D145" i="18"/>
  <c r="E145" i="18" s="1"/>
  <c r="D185" i="18"/>
  <c r="E185" i="18" s="1"/>
  <c r="D216" i="18"/>
  <c r="E216" i="18" s="1"/>
  <c r="D243" i="18"/>
  <c r="E243" i="18" s="1"/>
  <c r="D263" i="18"/>
  <c r="E263" i="18" s="1"/>
  <c r="D283" i="18"/>
  <c r="E283" i="18" s="1"/>
  <c r="D307" i="18"/>
  <c r="E307" i="18" s="1"/>
  <c r="D327" i="18"/>
  <c r="E327" i="18" s="1"/>
  <c r="D347" i="18"/>
  <c r="E347" i="18" s="1"/>
  <c r="D371" i="18"/>
  <c r="E371" i="18" s="1"/>
  <c r="D391" i="18"/>
  <c r="E391" i="18" s="1"/>
  <c r="D411" i="18"/>
  <c r="E411" i="18" s="1"/>
  <c r="D435" i="18"/>
  <c r="E435" i="18" s="1"/>
  <c r="D455" i="18"/>
  <c r="E455" i="18" s="1"/>
  <c r="D475" i="18"/>
  <c r="E475" i="18" s="1"/>
  <c r="D499" i="18"/>
  <c r="E499" i="18" s="1"/>
  <c r="D519" i="18"/>
  <c r="E519" i="18" s="1"/>
  <c r="D539" i="18"/>
  <c r="E539" i="18" s="1"/>
  <c r="D563" i="18"/>
  <c r="E563" i="18" s="1"/>
  <c r="D583" i="18"/>
  <c r="E583" i="18" s="1"/>
  <c r="D603" i="18"/>
  <c r="E603" i="18" s="1"/>
  <c r="D627" i="18"/>
  <c r="E627" i="18" s="1"/>
  <c r="D647" i="18"/>
  <c r="E647" i="18" s="1"/>
  <c r="D667" i="18"/>
  <c r="E667" i="18" s="1"/>
  <c r="D691" i="18"/>
  <c r="E691" i="18" s="1"/>
  <c r="D711" i="18"/>
  <c r="E711" i="18" s="1"/>
  <c r="D731" i="18"/>
  <c r="E731" i="18" s="1"/>
  <c r="D755" i="18"/>
  <c r="E755" i="18" s="1"/>
  <c r="D775" i="18"/>
  <c r="E775" i="18" s="1"/>
  <c r="D795" i="18"/>
  <c r="E795" i="18" s="1"/>
  <c r="D819" i="18"/>
  <c r="E819" i="18" s="1"/>
  <c r="D839" i="18"/>
  <c r="E839" i="18" s="1"/>
  <c r="D859" i="18"/>
  <c r="E859" i="18" s="1"/>
  <c r="D883" i="18"/>
  <c r="E883" i="18" s="1"/>
  <c r="D903" i="18"/>
  <c r="E903" i="18" s="1"/>
  <c r="D923" i="18"/>
  <c r="E923" i="18" s="1"/>
  <c r="D947" i="18"/>
  <c r="E947" i="18" s="1"/>
  <c r="D967" i="18"/>
  <c r="E967" i="18" s="1"/>
  <c r="D982" i="18"/>
  <c r="E982" i="18" s="1"/>
  <c r="D994" i="18"/>
  <c r="E994" i="18" s="1"/>
  <c r="D1003" i="18"/>
  <c r="E1003" i="18" s="1"/>
  <c r="D1014" i="18"/>
  <c r="E1014" i="18" s="1"/>
  <c r="D1026" i="18"/>
  <c r="E1026" i="18" s="1"/>
  <c r="D1035" i="18"/>
  <c r="E1035" i="18" s="1"/>
  <c r="D1046" i="18"/>
  <c r="E1046" i="18" s="1"/>
  <c r="D1058" i="18"/>
  <c r="E1058" i="18" s="1"/>
  <c r="D1067" i="18"/>
  <c r="E1067" i="18" s="1"/>
  <c r="D1078" i="18"/>
  <c r="E1078" i="18" s="1"/>
  <c r="D1090" i="18"/>
  <c r="E1090" i="18" s="1"/>
  <c r="D1099" i="18"/>
  <c r="E1099" i="18" s="1"/>
  <c r="D1110" i="18"/>
  <c r="E1110" i="18" s="1"/>
  <c r="D1122" i="18"/>
  <c r="E1122" i="18" s="1"/>
  <c r="D1131" i="18"/>
  <c r="E1131" i="18" s="1"/>
  <c r="D1142" i="18"/>
  <c r="E1142" i="18" s="1"/>
  <c r="D1154" i="18"/>
  <c r="E1154" i="18" s="1"/>
  <c r="D1163" i="18"/>
  <c r="E1163" i="18" s="1"/>
  <c r="D1118" i="18"/>
  <c r="E1118" i="18" s="1"/>
  <c r="D1034" i="18"/>
  <c r="E1034" i="18" s="1"/>
  <c r="D963" i="18"/>
  <c r="E963" i="18" s="1"/>
  <c r="D875" i="18"/>
  <c r="E875" i="18" s="1"/>
  <c r="D747" i="18"/>
  <c r="E747" i="18" s="1"/>
  <c r="D619" i="18"/>
  <c r="E619" i="18" s="1"/>
  <c r="D491" i="18"/>
  <c r="E491" i="18" s="1"/>
  <c r="D311" i="18"/>
  <c r="E311" i="18" s="1"/>
  <c r="D65" i="18"/>
  <c r="E65" i="18" s="1"/>
  <c r="D1155" i="18"/>
  <c r="E1155" i="18" s="1"/>
  <c r="D1134" i="18"/>
  <c r="E1134" i="18" s="1"/>
  <c r="D1114" i="18"/>
  <c r="E1114" i="18" s="1"/>
  <c r="D1091" i="18"/>
  <c r="E1091" i="18" s="1"/>
  <c r="D1070" i="18"/>
  <c r="E1070" i="18" s="1"/>
  <c r="D1050" i="18"/>
  <c r="E1050" i="18" s="1"/>
  <c r="D1027" i="18"/>
  <c r="E1027" i="18" s="1"/>
  <c r="D1006" i="18"/>
  <c r="E1006" i="18" s="1"/>
  <c r="D986" i="18"/>
  <c r="E986" i="18" s="1"/>
  <c r="D951" i="18"/>
  <c r="E951" i="18" s="1"/>
  <c r="D907" i="18"/>
  <c r="E907" i="18" s="1"/>
  <c r="D867" i="18"/>
  <c r="E867" i="18" s="1"/>
  <c r="D823" i="18"/>
  <c r="E823" i="18" s="1"/>
  <c r="D779" i="18"/>
  <c r="E779" i="18" s="1"/>
  <c r="D739" i="18"/>
  <c r="E739" i="18" s="1"/>
  <c r="D695" i="18"/>
  <c r="E695" i="18" s="1"/>
  <c r="D651" i="18"/>
  <c r="E651" i="18" s="1"/>
  <c r="D611" i="18"/>
  <c r="E611" i="18" s="1"/>
  <c r="D567" i="18"/>
  <c r="E567" i="18" s="1"/>
  <c r="D523" i="18"/>
  <c r="E523" i="18" s="1"/>
  <c r="D483" i="18"/>
  <c r="E483" i="18" s="1"/>
  <c r="D439" i="18"/>
  <c r="E439" i="18" s="1"/>
  <c r="D375" i="18"/>
  <c r="E375" i="18" s="1"/>
  <c r="D291" i="18"/>
  <c r="E291" i="18" s="1"/>
  <c r="D193" i="18"/>
  <c r="E193" i="18" s="1"/>
  <c r="D25" i="18"/>
  <c r="E25" i="18" s="1"/>
  <c r="D1139" i="18"/>
  <c r="E1139" i="18" s="1"/>
  <c r="D1075" i="18"/>
  <c r="E1075" i="18" s="1"/>
  <c r="D1011" i="18"/>
  <c r="E1011" i="18" s="1"/>
  <c r="D919" i="18"/>
  <c r="E919" i="18" s="1"/>
  <c r="D791" i="18"/>
  <c r="E791" i="18" s="1"/>
  <c r="D663" i="18"/>
  <c r="E663" i="18" s="1"/>
  <c r="D535" i="18"/>
  <c r="E535" i="18" s="1"/>
  <c r="D395" i="18"/>
  <c r="E395" i="18" s="1"/>
  <c r="D1171" i="18"/>
  <c r="E1171" i="18" s="1"/>
  <c r="D1150" i="18"/>
  <c r="E1150" i="18" s="1"/>
  <c r="D1130" i="18"/>
  <c r="E1130" i="18" s="1"/>
  <c r="D1107" i="18"/>
  <c r="E1107" i="18" s="1"/>
  <c r="D1086" i="18"/>
  <c r="E1086" i="18" s="1"/>
  <c r="D1066" i="18"/>
  <c r="E1066" i="18" s="1"/>
  <c r="D1043" i="18"/>
  <c r="E1043" i="18" s="1"/>
  <c r="D1022" i="18"/>
  <c r="E1022" i="18" s="1"/>
  <c r="D1002" i="18"/>
  <c r="E1002" i="18" s="1"/>
  <c r="D979" i="18"/>
  <c r="E979" i="18" s="1"/>
  <c r="D939" i="18"/>
  <c r="E939" i="18" s="1"/>
  <c r="D899" i="18"/>
  <c r="E899" i="18" s="1"/>
  <c r="D855" i="18"/>
  <c r="E855" i="18" s="1"/>
  <c r="D811" i="18"/>
  <c r="E811" i="18" s="1"/>
  <c r="D771" i="18"/>
  <c r="E771" i="18" s="1"/>
  <c r="D727" i="18"/>
  <c r="E727" i="18" s="1"/>
  <c r="D683" i="18"/>
  <c r="E683" i="18" s="1"/>
  <c r="D643" i="18"/>
  <c r="E643" i="18" s="1"/>
  <c r="D599" i="18"/>
  <c r="E599" i="18" s="1"/>
  <c r="D555" i="18"/>
  <c r="E555" i="18" s="1"/>
  <c r="D515" i="18"/>
  <c r="E515" i="18" s="1"/>
  <c r="D471" i="18"/>
  <c r="E471" i="18" s="1"/>
  <c r="D427" i="18"/>
  <c r="E427" i="18" s="1"/>
  <c r="D355" i="18"/>
  <c r="E355" i="18" s="1"/>
  <c r="D267" i="18"/>
  <c r="E267" i="18" s="1"/>
  <c r="D153" i="18"/>
  <c r="E153" i="18" s="1"/>
  <c r="D1162" i="18"/>
  <c r="E1162" i="18" s="1"/>
  <c r="D1098" i="18"/>
  <c r="E1098" i="18" s="1"/>
  <c r="D1054" i="18"/>
  <c r="E1054" i="18" s="1"/>
  <c r="D990" i="18"/>
  <c r="E990" i="18" s="1"/>
  <c r="D835" i="18"/>
  <c r="E835" i="18" s="1"/>
  <c r="D707" i="18"/>
  <c r="E707" i="18" s="1"/>
  <c r="D579" i="18"/>
  <c r="E579" i="18" s="1"/>
  <c r="D451" i="18"/>
  <c r="E451" i="18" s="1"/>
  <c r="D227" i="18"/>
  <c r="E227" i="18" s="1"/>
  <c r="D1166" i="18"/>
  <c r="E1166" i="18" s="1"/>
  <c r="D1146" i="18"/>
  <c r="E1146" i="18" s="1"/>
  <c r="D1123" i="18"/>
  <c r="E1123" i="18" s="1"/>
  <c r="D1102" i="18"/>
  <c r="E1102" i="18" s="1"/>
  <c r="D1082" i="18"/>
  <c r="E1082" i="18" s="1"/>
  <c r="D1059" i="18"/>
  <c r="E1059" i="18" s="1"/>
  <c r="D1038" i="18"/>
  <c r="E1038" i="18" s="1"/>
  <c r="D1018" i="18"/>
  <c r="E1018" i="18" s="1"/>
  <c r="D995" i="18"/>
  <c r="E995" i="18" s="1"/>
  <c r="D971" i="18"/>
  <c r="E971" i="18" s="1"/>
  <c r="D931" i="18"/>
  <c r="E931" i="18" s="1"/>
  <c r="D887" i="18"/>
  <c r="E887" i="18" s="1"/>
  <c r="D843" i="18"/>
  <c r="E843" i="18" s="1"/>
  <c r="D803" i="18"/>
  <c r="E803" i="18" s="1"/>
  <c r="D759" i="18"/>
  <c r="E759" i="18" s="1"/>
  <c r="D715" i="18"/>
  <c r="E715" i="18" s="1"/>
  <c r="D675" i="18"/>
  <c r="E675" i="18" s="1"/>
  <c r="D631" i="18"/>
  <c r="E631" i="18" s="1"/>
  <c r="D587" i="18"/>
  <c r="E587" i="18" s="1"/>
  <c r="D547" i="18"/>
  <c r="E547" i="18" s="1"/>
  <c r="D503" i="18"/>
  <c r="E503" i="18" s="1"/>
  <c r="D459" i="18"/>
  <c r="E459" i="18" s="1"/>
  <c r="D419" i="18"/>
  <c r="E419" i="18" s="1"/>
  <c r="D331" i="18"/>
  <c r="E331" i="18" s="1"/>
  <c r="D247" i="18"/>
  <c r="E247" i="18" s="1"/>
  <c r="D113" i="18"/>
  <c r="E113" i="18" s="1"/>
  <c r="D439" i="19"/>
  <c r="E439" i="19" s="1"/>
  <c r="D6" i="18"/>
  <c r="E6" i="18" s="1"/>
  <c r="D10" i="18"/>
  <c r="E10" i="18" s="1"/>
  <c r="D14" i="18"/>
  <c r="E14" i="18" s="1"/>
  <c r="D18" i="18"/>
  <c r="E18" i="18" s="1"/>
  <c r="D22" i="18"/>
  <c r="E22" i="18" s="1"/>
  <c r="D26" i="18"/>
  <c r="E26" i="18" s="1"/>
  <c r="D30" i="18"/>
  <c r="E30" i="18" s="1"/>
  <c r="D34" i="18"/>
  <c r="E34" i="18" s="1"/>
  <c r="D38" i="18"/>
  <c r="E38" i="18" s="1"/>
  <c r="D42" i="18"/>
  <c r="E42" i="18" s="1"/>
  <c r="D46" i="18"/>
  <c r="E46" i="18" s="1"/>
  <c r="D50" i="18"/>
  <c r="E50" i="18" s="1"/>
  <c r="D54" i="18"/>
  <c r="E54" i="18" s="1"/>
  <c r="D58" i="18"/>
  <c r="E58" i="18" s="1"/>
  <c r="D62" i="18"/>
  <c r="E62" i="18" s="1"/>
  <c r="D66" i="18"/>
  <c r="E66" i="18" s="1"/>
  <c r="D70" i="18"/>
  <c r="E70" i="18" s="1"/>
  <c r="D74" i="18"/>
  <c r="E74" i="18" s="1"/>
  <c r="D78" i="18"/>
  <c r="E78" i="18" s="1"/>
  <c r="D82" i="18"/>
  <c r="E82" i="18" s="1"/>
  <c r="D86" i="18"/>
  <c r="E86" i="18" s="1"/>
  <c r="D90" i="18"/>
  <c r="E90" i="18" s="1"/>
  <c r="D94" i="18"/>
  <c r="E94" i="18" s="1"/>
  <c r="D98" i="18"/>
  <c r="E98" i="18" s="1"/>
  <c r="D102" i="18"/>
  <c r="E102" i="18" s="1"/>
  <c r="D106" i="18"/>
  <c r="E106" i="18" s="1"/>
  <c r="D110" i="18"/>
  <c r="E110" i="18" s="1"/>
  <c r="D114" i="18"/>
  <c r="E114" i="18" s="1"/>
  <c r="D118" i="18"/>
  <c r="E118" i="18" s="1"/>
  <c r="D122" i="18"/>
  <c r="E122" i="18" s="1"/>
  <c r="D126" i="18"/>
  <c r="E126" i="18" s="1"/>
  <c r="D130" i="18"/>
  <c r="E130" i="18" s="1"/>
  <c r="D134" i="18"/>
  <c r="E134" i="18" s="1"/>
  <c r="D138" i="18"/>
  <c r="E138" i="18" s="1"/>
  <c r="D142" i="18"/>
  <c r="E142" i="18" s="1"/>
  <c r="D146" i="18"/>
  <c r="E146" i="18" s="1"/>
  <c r="D150" i="18"/>
  <c r="E150" i="18" s="1"/>
  <c r="D154" i="18"/>
  <c r="E154" i="18" s="1"/>
  <c r="D158" i="18"/>
  <c r="E158" i="18" s="1"/>
  <c r="D162" i="18"/>
  <c r="E162" i="18" s="1"/>
  <c r="D166" i="18"/>
  <c r="E166" i="18" s="1"/>
  <c r="D170" i="18"/>
  <c r="E170" i="18" s="1"/>
  <c r="D174" i="18"/>
  <c r="E174" i="18" s="1"/>
  <c r="D178" i="18"/>
  <c r="E178" i="18" s="1"/>
  <c r="D182" i="18"/>
  <c r="E182" i="18" s="1"/>
  <c r="D186" i="18"/>
  <c r="E186" i="18" s="1"/>
  <c r="D190" i="18"/>
  <c r="E190" i="18" s="1"/>
  <c r="D194" i="18"/>
  <c r="E194" i="18" s="1"/>
  <c r="D198" i="18"/>
  <c r="E198" i="18" s="1"/>
  <c r="D202" i="18"/>
  <c r="E202" i="18" s="1"/>
  <c r="D206" i="18"/>
  <c r="E206" i="18" s="1"/>
  <c r="D210" i="18"/>
  <c r="E210" i="18" s="1"/>
  <c r="D214" i="18"/>
  <c r="E214" i="18" s="1"/>
  <c r="D218" i="18"/>
  <c r="E218" i="18" s="1"/>
  <c r="D222" i="18"/>
  <c r="E222" i="18" s="1"/>
  <c r="D226" i="18"/>
  <c r="E226" i="18" s="1"/>
  <c r="D3" i="18"/>
  <c r="E3" i="18" s="1"/>
  <c r="D7" i="18"/>
  <c r="E7" i="18" s="1"/>
  <c r="D11" i="18"/>
  <c r="E11" i="18" s="1"/>
  <c r="D15" i="18"/>
  <c r="E15" i="18" s="1"/>
  <c r="D19" i="18"/>
  <c r="E19" i="18" s="1"/>
  <c r="D23" i="18"/>
  <c r="E23" i="18" s="1"/>
  <c r="D27" i="18"/>
  <c r="E27" i="18" s="1"/>
  <c r="D31" i="18"/>
  <c r="E31" i="18" s="1"/>
  <c r="D35" i="18"/>
  <c r="E35" i="18" s="1"/>
  <c r="D39" i="18"/>
  <c r="E39" i="18" s="1"/>
  <c r="D43" i="18"/>
  <c r="E43" i="18" s="1"/>
  <c r="D47" i="18"/>
  <c r="E47" i="18" s="1"/>
  <c r="D51" i="18"/>
  <c r="E51" i="18" s="1"/>
  <c r="D55" i="18"/>
  <c r="E55" i="18" s="1"/>
  <c r="D59" i="18"/>
  <c r="E59" i="18" s="1"/>
  <c r="D63" i="18"/>
  <c r="E63" i="18" s="1"/>
  <c r="D67" i="18"/>
  <c r="E67" i="18" s="1"/>
  <c r="D71" i="18"/>
  <c r="E71" i="18" s="1"/>
  <c r="D75" i="18"/>
  <c r="E75" i="18" s="1"/>
  <c r="D79" i="18"/>
  <c r="E79" i="18" s="1"/>
  <c r="D83" i="18"/>
  <c r="E83" i="18" s="1"/>
  <c r="D87" i="18"/>
  <c r="E87" i="18" s="1"/>
  <c r="D91" i="18"/>
  <c r="E91" i="18" s="1"/>
  <c r="D95" i="18"/>
  <c r="E95" i="18" s="1"/>
  <c r="D99" i="18"/>
  <c r="E99" i="18" s="1"/>
  <c r="D103" i="18"/>
  <c r="E103" i="18" s="1"/>
  <c r="D107" i="18"/>
  <c r="E107" i="18" s="1"/>
  <c r="D111" i="18"/>
  <c r="E111" i="18" s="1"/>
  <c r="D115" i="18"/>
  <c r="E115" i="18" s="1"/>
  <c r="D119" i="18"/>
  <c r="E119" i="18" s="1"/>
  <c r="D123" i="18"/>
  <c r="E123" i="18" s="1"/>
  <c r="D127" i="18"/>
  <c r="E127" i="18" s="1"/>
  <c r="D131" i="18"/>
  <c r="E131" i="18" s="1"/>
  <c r="D135" i="18"/>
  <c r="E135" i="18" s="1"/>
  <c r="D139" i="18"/>
  <c r="E139" i="18" s="1"/>
  <c r="D143" i="18"/>
  <c r="E143" i="18" s="1"/>
  <c r="D147" i="18"/>
  <c r="E147" i="18" s="1"/>
  <c r="D151" i="18"/>
  <c r="E151" i="18" s="1"/>
  <c r="D155" i="18"/>
  <c r="E155" i="18" s="1"/>
  <c r="D159" i="18"/>
  <c r="E159" i="18" s="1"/>
  <c r="D163" i="18"/>
  <c r="E163" i="18" s="1"/>
  <c r="D167" i="18"/>
  <c r="E167" i="18" s="1"/>
  <c r="D171" i="18"/>
  <c r="E171" i="18" s="1"/>
  <c r="D175" i="18"/>
  <c r="E175" i="18" s="1"/>
  <c r="D179" i="18"/>
  <c r="E179" i="18" s="1"/>
  <c r="D183" i="18"/>
  <c r="E183" i="18" s="1"/>
  <c r="D187" i="18"/>
  <c r="E187" i="18" s="1"/>
  <c r="D191" i="18"/>
  <c r="E191" i="18" s="1"/>
  <c r="D195" i="18"/>
  <c r="E195" i="18" s="1"/>
  <c r="D4" i="18"/>
  <c r="E4" i="18" s="1"/>
  <c r="D12" i="18"/>
  <c r="E12" i="18" s="1"/>
  <c r="D20" i="18"/>
  <c r="E20" i="18" s="1"/>
  <c r="D28" i="18"/>
  <c r="E28" i="18" s="1"/>
  <c r="D36" i="18"/>
  <c r="E36" i="18" s="1"/>
  <c r="D44" i="18"/>
  <c r="E44" i="18" s="1"/>
  <c r="D52" i="18"/>
  <c r="E52" i="18" s="1"/>
  <c r="D60" i="18"/>
  <c r="E60" i="18" s="1"/>
  <c r="D68" i="18"/>
  <c r="E68" i="18" s="1"/>
  <c r="D76" i="18"/>
  <c r="E76" i="18" s="1"/>
  <c r="D84" i="18"/>
  <c r="E84" i="18" s="1"/>
  <c r="D92" i="18"/>
  <c r="E92" i="18" s="1"/>
  <c r="D100" i="18"/>
  <c r="E100" i="18" s="1"/>
  <c r="D108" i="18"/>
  <c r="E108" i="18" s="1"/>
  <c r="D116" i="18"/>
  <c r="E116" i="18" s="1"/>
  <c r="D124" i="18"/>
  <c r="E124" i="18" s="1"/>
  <c r="D132" i="18"/>
  <c r="E132" i="18" s="1"/>
  <c r="D140" i="18"/>
  <c r="E140" i="18" s="1"/>
  <c r="D148" i="18"/>
  <c r="E148" i="18" s="1"/>
  <c r="D156" i="18"/>
  <c r="E156" i="18" s="1"/>
  <c r="D164" i="18"/>
  <c r="E164" i="18" s="1"/>
  <c r="D172" i="18"/>
  <c r="E172" i="18" s="1"/>
  <c r="D180" i="18"/>
  <c r="E180" i="18" s="1"/>
  <c r="D188" i="18"/>
  <c r="E188" i="18" s="1"/>
  <c r="D196" i="18"/>
  <c r="E196" i="18" s="1"/>
  <c r="D201" i="18"/>
  <c r="E201" i="18" s="1"/>
  <c r="D207" i="18"/>
  <c r="E207" i="18" s="1"/>
  <c r="D212" i="18"/>
  <c r="E212" i="18" s="1"/>
  <c r="D217" i="18"/>
  <c r="E217" i="18" s="1"/>
  <c r="D223" i="18"/>
  <c r="E223" i="18" s="1"/>
  <c r="D228" i="18"/>
  <c r="E228" i="18" s="1"/>
  <c r="D232" i="18"/>
  <c r="E232" i="18" s="1"/>
  <c r="D236" i="18"/>
  <c r="E236" i="18" s="1"/>
  <c r="D240" i="18"/>
  <c r="E240" i="18" s="1"/>
  <c r="D244" i="18"/>
  <c r="E244" i="18" s="1"/>
  <c r="D248" i="18"/>
  <c r="E248" i="18" s="1"/>
  <c r="D252" i="18"/>
  <c r="E252" i="18" s="1"/>
  <c r="D256" i="18"/>
  <c r="E256" i="18" s="1"/>
  <c r="D260" i="18"/>
  <c r="E260" i="18" s="1"/>
  <c r="D264" i="18"/>
  <c r="E264" i="18" s="1"/>
  <c r="D268" i="18"/>
  <c r="E268" i="18" s="1"/>
  <c r="D272" i="18"/>
  <c r="E272" i="18" s="1"/>
  <c r="D276" i="18"/>
  <c r="E276" i="18" s="1"/>
  <c r="D280" i="18"/>
  <c r="E280" i="18" s="1"/>
  <c r="D284" i="18"/>
  <c r="E284" i="18" s="1"/>
  <c r="D288" i="18"/>
  <c r="E288" i="18" s="1"/>
  <c r="D292" i="18"/>
  <c r="E292" i="18" s="1"/>
  <c r="D296" i="18"/>
  <c r="E296" i="18" s="1"/>
  <c r="D300" i="18"/>
  <c r="E300" i="18" s="1"/>
  <c r="D304" i="18"/>
  <c r="E304" i="18" s="1"/>
  <c r="D308" i="18"/>
  <c r="E308" i="18" s="1"/>
  <c r="D312" i="18"/>
  <c r="E312" i="18" s="1"/>
  <c r="D316" i="18"/>
  <c r="E316" i="18" s="1"/>
  <c r="D320" i="18"/>
  <c r="E320" i="18" s="1"/>
  <c r="D324" i="18"/>
  <c r="E324" i="18" s="1"/>
  <c r="D328" i="18"/>
  <c r="E328" i="18" s="1"/>
  <c r="D332" i="18"/>
  <c r="E332" i="18" s="1"/>
  <c r="D336" i="18"/>
  <c r="E336" i="18" s="1"/>
  <c r="D340" i="18"/>
  <c r="E340" i="18" s="1"/>
  <c r="D344" i="18"/>
  <c r="E344" i="18" s="1"/>
  <c r="D348" i="18"/>
  <c r="E348" i="18" s="1"/>
  <c r="D352" i="18"/>
  <c r="E352" i="18" s="1"/>
  <c r="D356" i="18"/>
  <c r="E356" i="18" s="1"/>
  <c r="D360" i="18"/>
  <c r="E360" i="18" s="1"/>
  <c r="D364" i="18"/>
  <c r="E364" i="18" s="1"/>
  <c r="D368" i="18"/>
  <c r="E368" i="18" s="1"/>
  <c r="D372" i="18"/>
  <c r="E372" i="18" s="1"/>
  <c r="D376" i="18"/>
  <c r="E376" i="18" s="1"/>
  <c r="D380" i="18"/>
  <c r="E380" i="18" s="1"/>
  <c r="D384" i="18"/>
  <c r="E384" i="18" s="1"/>
  <c r="D388" i="18"/>
  <c r="E388" i="18" s="1"/>
  <c r="D392" i="18"/>
  <c r="E392" i="18" s="1"/>
  <c r="D396" i="18"/>
  <c r="E396" i="18" s="1"/>
  <c r="D400" i="18"/>
  <c r="E400" i="18" s="1"/>
  <c r="D404" i="18"/>
  <c r="E404" i="18" s="1"/>
  <c r="D408" i="18"/>
  <c r="E408" i="18" s="1"/>
  <c r="D412" i="18"/>
  <c r="E412" i="18" s="1"/>
  <c r="D416" i="18"/>
  <c r="E416" i="18" s="1"/>
  <c r="D420" i="18"/>
  <c r="E420" i="18" s="1"/>
  <c r="D424" i="18"/>
  <c r="E424" i="18" s="1"/>
  <c r="D428" i="18"/>
  <c r="E428" i="18" s="1"/>
  <c r="D432" i="18"/>
  <c r="E432" i="18" s="1"/>
  <c r="D436" i="18"/>
  <c r="E436" i="18" s="1"/>
  <c r="D440" i="18"/>
  <c r="E440" i="18" s="1"/>
  <c r="D444" i="18"/>
  <c r="E444" i="18" s="1"/>
  <c r="D448" i="18"/>
  <c r="E448" i="18" s="1"/>
  <c r="D452" i="18"/>
  <c r="E452" i="18" s="1"/>
  <c r="D456" i="18"/>
  <c r="E456" i="18" s="1"/>
  <c r="D460" i="18"/>
  <c r="E460" i="18" s="1"/>
  <c r="D464" i="18"/>
  <c r="E464" i="18" s="1"/>
  <c r="D468" i="18"/>
  <c r="E468" i="18" s="1"/>
  <c r="D472" i="18"/>
  <c r="E472" i="18" s="1"/>
  <c r="D476" i="18"/>
  <c r="E476" i="18" s="1"/>
  <c r="D480" i="18"/>
  <c r="E480" i="18" s="1"/>
  <c r="D484" i="18"/>
  <c r="E484" i="18" s="1"/>
  <c r="D488" i="18"/>
  <c r="E488" i="18" s="1"/>
  <c r="D492" i="18"/>
  <c r="E492" i="18" s="1"/>
  <c r="D496" i="18"/>
  <c r="E496" i="18" s="1"/>
  <c r="D500" i="18"/>
  <c r="E500" i="18" s="1"/>
  <c r="D504" i="18"/>
  <c r="E504" i="18" s="1"/>
  <c r="D508" i="18"/>
  <c r="E508" i="18" s="1"/>
  <c r="D512" i="18"/>
  <c r="E512" i="18" s="1"/>
  <c r="D516" i="18"/>
  <c r="E516" i="18" s="1"/>
  <c r="D520" i="18"/>
  <c r="E520" i="18" s="1"/>
  <c r="D524" i="18"/>
  <c r="E524" i="18" s="1"/>
  <c r="D528" i="18"/>
  <c r="E528" i="18" s="1"/>
  <c r="D532" i="18"/>
  <c r="E532" i="18" s="1"/>
  <c r="D536" i="18"/>
  <c r="E536" i="18" s="1"/>
  <c r="D540" i="18"/>
  <c r="E540" i="18" s="1"/>
  <c r="D544" i="18"/>
  <c r="E544" i="18" s="1"/>
  <c r="D548" i="18"/>
  <c r="E548" i="18" s="1"/>
  <c r="D552" i="18"/>
  <c r="E552" i="18" s="1"/>
  <c r="D556" i="18"/>
  <c r="E556" i="18" s="1"/>
  <c r="D560" i="18"/>
  <c r="E560" i="18" s="1"/>
  <c r="D564" i="18"/>
  <c r="E564" i="18" s="1"/>
  <c r="D568" i="18"/>
  <c r="E568" i="18" s="1"/>
  <c r="D572" i="18"/>
  <c r="E572" i="18" s="1"/>
  <c r="D576" i="18"/>
  <c r="E576" i="18" s="1"/>
  <c r="D580" i="18"/>
  <c r="E580" i="18" s="1"/>
  <c r="D584" i="18"/>
  <c r="E584" i="18" s="1"/>
  <c r="D588" i="18"/>
  <c r="E588" i="18" s="1"/>
  <c r="D592" i="18"/>
  <c r="E592" i="18" s="1"/>
  <c r="D596" i="18"/>
  <c r="E596" i="18" s="1"/>
  <c r="D600" i="18"/>
  <c r="E600" i="18" s="1"/>
  <c r="D604" i="18"/>
  <c r="E604" i="18" s="1"/>
  <c r="D608" i="18"/>
  <c r="E608" i="18" s="1"/>
  <c r="D612" i="18"/>
  <c r="E612" i="18" s="1"/>
  <c r="D616" i="18"/>
  <c r="E616" i="18" s="1"/>
  <c r="D620" i="18"/>
  <c r="E620" i="18" s="1"/>
  <c r="D624" i="18"/>
  <c r="E624" i="18" s="1"/>
  <c r="D628" i="18"/>
  <c r="E628" i="18" s="1"/>
  <c r="D632" i="18"/>
  <c r="E632" i="18" s="1"/>
  <c r="D636" i="18"/>
  <c r="E636" i="18" s="1"/>
  <c r="D640" i="18"/>
  <c r="E640" i="18" s="1"/>
  <c r="D644" i="18"/>
  <c r="E644" i="18" s="1"/>
  <c r="D648" i="18"/>
  <c r="E648" i="18" s="1"/>
  <c r="D652" i="18"/>
  <c r="E652" i="18" s="1"/>
  <c r="D656" i="18"/>
  <c r="E656" i="18" s="1"/>
  <c r="D660" i="18"/>
  <c r="E660" i="18" s="1"/>
  <c r="D664" i="18"/>
  <c r="E664" i="18" s="1"/>
  <c r="D668" i="18"/>
  <c r="E668" i="18" s="1"/>
  <c r="D672" i="18"/>
  <c r="E672" i="18" s="1"/>
  <c r="D676" i="18"/>
  <c r="E676" i="18" s="1"/>
  <c r="D680" i="18"/>
  <c r="E680" i="18" s="1"/>
  <c r="D684" i="18"/>
  <c r="E684" i="18" s="1"/>
  <c r="D688" i="18"/>
  <c r="E688" i="18" s="1"/>
  <c r="D692" i="18"/>
  <c r="E692" i="18" s="1"/>
  <c r="D696" i="18"/>
  <c r="E696" i="18" s="1"/>
  <c r="D700" i="18"/>
  <c r="E700" i="18" s="1"/>
  <c r="D704" i="18"/>
  <c r="E704" i="18" s="1"/>
  <c r="D708" i="18"/>
  <c r="E708" i="18" s="1"/>
  <c r="D712" i="18"/>
  <c r="E712" i="18" s="1"/>
  <c r="D716" i="18"/>
  <c r="E716" i="18" s="1"/>
  <c r="D720" i="18"/>
  <c r="E720" i="18" s="1"/>
  <c r="D724" i="18"/>
  <c r="E724" i="18" s="1"/>
  <c r="D728" i="18"/>
  <c r="E728" i="18" s="1"/>
  <c r="D732" i="18"/>
  <c r="E732" i="18" s="1"/>
  <c r="D736" i="18"/>
  <c r="E736" i="18" s="1"/>
  <c r="D740" i="18"/>
  <c r="E740" i="18" s="1"/>
  <c r="D744" i="18"/>
  <c r="E744" i="18" s="1"/>
  <c r="D748" i="18"/>
  <c r="E748" i="18" s="1"/>
  <c r="D752" i="18"/>
  <c r="E752" i="18" s="1"/>
  <c r="D756" i="18"/>
  <c r="E756" i="18" s="1"/>
  <c r="D760" i="18"/>
  <c r="E760" i="18" s="1"/>
  <c r="D764" i="18"/>
  <c r="E764" i="18" s="1"/>
  <c r="D768" i="18"/>
  <c r="E768" i="18" s="1"/>
  <c r="D772" i="18"/>
  <c r="E772" i="18" s="1"/>
  <c r="D776" i="18"/>
  <c r="E776" i="18" s="1"/>
  <c r="D780" i="18"/>
  <c r="E780" i="18" s="1"/>
  <c r="D784" i="18"/>
  <c r="E784" i="18" s="1"/>
  <c r="D788" i="18"/>
  <c r="E788" i="18" s="1"/>
  <c r="D792" i="18"/>
  <c r="E792" i="18" s="1"/>
  <c r="D796" i="18"/>
  <c r="E796" i="18" s="1"/>
  <c r="D800" i="18"/>
  <c r="E800" i="18" s="1"/>
  <c r="D804" i="18"/>
  <c r="E804" i="18" s="1"/>
  <c r="D808" i="18"/>
  <c r="E808" i="18" s="1"/>
  <c r="D812" i="18"/>
  <c r="E812" i="18" s="1"/>
  <c r="D816" i="18"/>
  <c r="E816" i="18" s="1"/>
  <c r="D820" i="18"/>
  <c r="E820" i="18" s="1"/>
  <c r="D824" i="18"/>
  <c r="E824" i="18" s="1"/>
  <c r="D828" i="18"/>
  <c r="E828" i="18" s="1"/>
  <c r="D832" i="18"/>
  <c r="E832" i="18" s="1"/>
  <c r="D836" i="18"/>
  <c r="E836" i="18" s="1"/>
  <c r="D840" i="18"/>
  <c r="E840" i="18" s="1"/>
  <c r="D844" i="18"/>
  <c r="E844" i="18" s="1"/>
  <c r="D848" i="18"/>
  <c r="E848" i="18" s="1"/>
  <c r="D852" i="18"/>
  <c r="E852" i="18" s="1"/>
  <c r="D856" i="18"/>
  <c r="E856" i="18" s="1"/>
  <c r="D860" i="18"/>
  <c r="E860" i="18" s="1"/>
  <c r="D864" i="18"/>
  <c r="E864" i="18" s="1"/>
  <c r="D868" i="18"/>
  <c r="E868" i="18" s="1"/>
  <c r="D872" i="18"/>
  <c r="E872" i="18" s="1"/>
  <c r="D876" i="18"/>
  <c r="E876" i="18" s="1"/>
  <c r="D880" i="18"/>
  <c r="E880" i="18" s="1"/>
  <c r="D884" i="18"/>
  <c r="E884" i="18" s="1"/>
  <c r="D888" i="18"/>
  <c r="E888" i="18" s="1"/>
  <c r="D892" i="18"/>
  <c r="E892" i="18" s="1"/>
  <c r="D896" i="18"/>
  <c r="E896" i="18" s="1"/>
  <c r="D900" i="18"/>
  <c r="E900" i="18" s="1"/>
  <c r="D904" i="18"/>
  <c r="E904" i="18" s="1"/>
  <c r="D908" i="18"/>
  <c r="E908" i="18" s="1"/>
  <c r="D912" i="18"/>
  <c r="E912" i="18" s="1"/>
  <c r="D916" i="18"/>
  <c r="E916" i="18" s="1"/>
  <c r="D920" i="18"/>
  <c r="E920" i="18" s="1"/>
  <c r="D924" i="18"/>
  <c r="E924" i="18" s="1"/>
  <c r="D928" i="18"/>
  <c r="E928" i="18" s="1"/>
  <c r="D932" i="18"/>
  <c r="E932" i="18" s="1"/>
  <c r="D936" i="18"/>
  <c r="E936" i="18" s="1"/>
  <c r="D940" i="18"/>
  <c r="E940" i="18" s="1"/>
  <c r="D944" i="18"/>
  <c r="E944" i="18" s="1"/>
  <c r="D948" i="18"/>
  <c r="E948" i="18" s="1"/>
  <c r="D952" i="18"/>
  <c r="E952" i="18" s="1"/>
  <c r="D956" i="18"/>
  <c r="E956" i="18" s="1"/>
  <c r="D960" i="18"/>
  <c r="E960" i="18" s="1"/>
  <c r="D964" i="18"/>
  <c r="E964" i="18" s="1"/>
  <c r="D968" i="18"/>
  <c r="E968" i="18" s="1"/>
  <c r="D972" i="18"/>
  <c r="E972" i="18" s="1"/>
  <c r="D976" i="18"/>
  <c r="E976" i="18" s="1"/>
  <c r="D980" i="18"/>
  <c r="E980" i="18" s="1"/>
  <c r="D984" i="18"/>
  <c r="E984" i="18" s="1"/>
  <c r="D988" i="18"/>
  <c r="E988" i="18" s="1"/>
  <c r="D992" i="18"/>
  <c r="E992" i="18" s="1"/>
  <c r="D996" i="18"/>
  <c r="E996" i="18" s="1"/>
  <c r="D1000" i="18"/>
  <c r="E1000" i="18" s="1"/>
  <c r="D1004" i="18"/>
  <c r="E1004" i="18" s="1"/>
  <c r="D1008" i="18"/>
  <c r="E1008" i="18" s="1"/>
  <c r="D1012" i="18"/>
  <c r="E1012" i="18" s="1"/>
  <c r="D1016" i="18"/>
  <c r="E1016" i="18" s="1"/>
  <c r="D1020" i="18"/>
  <c r="E1020" i="18" s="1"/>
  <c r="D1024" i="18"/>
  <c r="E1024" i="18" s="1"/>
  <c r="D1028" i="18"/>
  <c r="E1028" i="18" s="1"/>
  <c r="D1032" i="18"/>
  <c r="E1032" i="18" s="1"/>
  <c r="D1036" i="18"/>
  <c r="E1036" i="18" s="1"/>
  <c r="D1040" i="18"/>
  <c r="E1040" i="18" s="1"/>
  <c r="D1044" i="18"/>
  <c r="E1044" i="18" s="1"/>
  <c r="D1048" i="18"/>
  <c r="E1048" i="18" s="1"/>
  <c r="D1052" i="18"/>
  <c r="E1052" i="18" s="1"/>
  <c r="D1056" i="18"/>
  <c r="E1056" i="18" s="1"/>
  <c r="D1060" i="18"/>
  <c r="E1060" i="18" s="1"/>
  <c r="D1064" i="18"/>
  <c r="E1064" i="18" s="1"/>
  <c r="D1068" i="18"/>
  <c r="E1068" i="18" s="1"/>
  <c r="D1072" i="18"/>
  <c r="E1072" i="18" s="1"/>
  <c r="D1076" i="18"/>
  <c r="E1076" i="18" s="1"/>
  <c r="D1080" i="18"/>
  <c r="E1080" i="18" s="1"/>
  <c r="D1084" i="18"/>
  <c r="E1084" i="18" s="1"/>
  <c r="D1088" i="18"/>
  <c r="E1088" i="18" s="1"/>
  <c r="D1092" i="18"/>
  <c r="E1092" i="18" s="1"/>
  <c r="D1096" i="18"/>
  <c r="E1096" i="18" s="1"/>
  <c r="D1100" i="18"/>
  <c r="E1100" i="18" s="1"/>
  <c r="D1104" i="18"/>
  <c r="E1104" i="18" s="1"/>
  <c r="D1108" i="18"/>
  <c r="E1108" i="18" s="1"/>
  <c r="D1112" i="18"/>
  <c r="E1112" i="18" s="1"/>
  <c r="D1116" i="18"/>
  <c r="E1116" i="18" s="1"/>
  <c r="D1120" i="18"/>
  <c r="E1120" i="18" s="1"/>
  <c r="D1124" i="18"/>
  <c r="E1124" i="18" s="1"/>
  <c r="D1128" i="18"/>
  <c r="E1128" i="18" s="1"/>
  <c r="D1132" i="18"/>
  <c r="E1132" i="18" s="1"/>
  <c r="D1136" i="18"/>
  <c r="E1136" i="18" s="1"/>
  <c r="D1140" i="18"/>
  <c r="E1140" i="18" s="1"/>
  <c r="D1144" i="18"/>
  <c r="E1144" i="18" s="1"/>
  <c r="D1148" i="18"/>
  <c r="E1148" i="18" s="1"/>
  <c r="D1152" i="18"/>
  <c r="E1152" i="18" s="1"/>
  <c r="D1156" i="18"/>
  <c r="E1156" i="18" s="1"/>
  <c r="D1160" i="18"/>
  <c r="E1160" i="18" s="1"/>
  <c r="D1164" i="18"/>
  <c r="E1164" i="18" s="1"/>
  <c r="D1168" i="18"/>
  <c r="E1168" i="18" s="1"/>
  <c r="D2" i="18"/>
  <c r="E2" i="18" s="1"/>
  <c r="D8" i="18"/>
  <c r="E8" i="18" s="1"/>
  <c r="D16" i="18"/>
  <c r="E16" i="18" s="1"/>
  <c r="D24" i="18"/>
  <c r="E24" i="18" s="1"/>
  <c r="D32" i="18"/>
  <c r="E32" i="18" s="1"/>
  <c r="D40" i="18"/>
  <c r="E40" i="18" s="1"/>
  <c r="D48" i="18"/>
  <c r="E48" i="18" s="1"/>
  <c r="D56" i="18"/>
  <c r="E56" i="18" s="1"/>
  <c r="D64" i="18"/>
  <c r="E64" i="18" s="1"/>
  <c r="D72" i="18"/>
  <c r="E72" i="18" s="1"/>
  <c r="D80" i="18"/>
  <c r="E80" i="18" s="1"/>
  <c r="D88" i="18"/>
  <c r="E88" i="18" s="1"/>
  <c r="D96" i="18"/>
  <c r="E96" i="18" s="1"/>
  <c r="D104" i="18"/>
  <c r="E104" i="18" s="1"/>
  <c r="D112" i="18"/>
  <c r="E112" i="18" s="1"/>
  <c r="D120" i="18"/>
  <c r="E120" i="18" s="1"/>
  <c r="D128" i="18"/>
  <c r="E128" i="18" s="1"/>
  <c r="D136" i="18"/>
  <c r="E136" i="18" s="1"/>
  <c r="D144" i="18"/>
  <c r="E144" i="18" s="1"/>
  <c r="D152" i="18"/>
  <c r="E152" i="18" s="1"/>
  <c r="D160" i="18"/>
  <c r="E160" i="18" s="1"/>
  <c r="D168" i="18"/>
  <c r="E168" i="18" s="1"/>
  <c r="D176" i="18"/>
  <c r="E176" i="18" s="1"/>
  <c r="D184" i="18"/>
  <c r="E184" i="18" s="1"/>
  <c r="D192" i="18"/>
  <c r="E192" i="18" s="1"/>
  <c r="D199" i="18"/>
  <c r="E199" i="18" s="1"/>
  <c r="D204" i="18"/>
  <c r="E204" i="18" s="1"/>
  <c r="D209" i="18"/>
  <c r="E209" i="18" s="1"/>
  <c r="D215" i="18"/>
  <c r="E215" i="18" s="1"/>
  <c r="D220" i="18"/>
  <c r="E220" i="18" s="1"/>
  <c r="D225" i="18"/>
  <c r="E225" i="18" s="1"/>
  <c r="D230" i="18"/>
  <c r="E230" i="18" s="1"/>
  <c r="D234" i="18"/>
  <c r="E234" i="18" s="1"/>
  <c r="D238" i="18"/>
  <c r="E238" i="18" s="1"/>
  <c r="D242" i="18"/>
  <c r="E242" i="18" s="1"/>
  <c r="D246" i="18"/>
  <c r="E246" i="18" s="1"/>
  <c r="D250" i="18"/>
  <c r="E250" i="18" s="1"/>
  <c r="D254" i="18"/>
  <c r="E254" i="18" s="1"/>
  <c r="D258" i="18"/>
  <c r="E258" i="18" s="1"/>
  <c r="D262" i="18"/>
  <c r="E262" i="18" s="1"/>
  <c r="D266" i="18"/>
  <c r="E266" i="18" s="1"/>
  <c r="D270" i="18"/>
  <c r="E270" i="18" s="1"/>
  <c r="D274" i="18"/>
  <c r="E274" i="18" s="1"/>
  <c r="D278" i="18"/>
  <c r="E278" i="18" s="1"/>
  <c r="D282" i="18"/>
  <c r="E282" i="18" s="1"/>
  <c r="D286" i="18"/>
  <c r="E286" i="18" s="1"/>
  <c r="D290" i="18"/>
  <c r="E290" i="18" s="1"/>
  <c r="D294" i="18"/>
  <c r="E294" i="18" s="1"/>
  <c r="D298" i="18"/>
  <c r="E298" i="18" s="1"/>
  <c r="D302" i="18"/>
  <c r="E302" i="18" s="1"/>
  <c r="D306" i="18"/>
  <c r="E306" i="18" s="1"/>
  <c r="D310" i="18"/>
  <c r="E310" i="18" s="1"/>
  <c r="D314" i="18"/>
  <c r="E314" i="18" s="1"/>
  <c r="D318" i="18"/>
  <c r="E318" i="18" s="1"/>
  <c r="D322" i="18"/>
  <c r="E322" i="18" s="1"/>
  <c r="D326" i="18"/>
  <c r="E326" i="18" s="1"/>
  <c r="D330" i="18"/>
  <c r="E330" i="18" s="1"/>
  <c r="D334" i="18"/>
  <c r="E334" i="18" s="1"/>
  <c r="D338" i="18"/>
  <c r="E338" i="18" s="1"/>
  <c r="D342" i="18"/>
  <c r="E342" i="18" s="1"/>
  <c r="D346" i="18"/>
  <c r="E346" i="18" s="1"/>
  <c r="D350" i="18"/>
  <c r="E350" i="18" s="1"/>
  <c r="D354" i="18"/>
  <c r="E354" i="18" s="1"/>
  <c r="D362" i="18"/>
  <c r="E362" i="18" s="1"/>
  <c r="D366" i="18"/>
  <c r="E366" i="18" s="1"/>
  <c r="D370" i="18"/>
  <c r="E370" i="18" s="1"/>
  <c r="D374" i="18"/>
  <c r="E374" i="18" s="1"/>
  <c r="D378" i="18"/>
  <c r="E378" i="18" s="1"/>
  <c r="D382" i="18"/>
  <c r="E382" i="18" s="1"/>
  <c r="D386" i="18"/>
  <c r="E386" i="18" s="1"/>
  <c r="D390" i="18"/>
  <c r="E390" i="18" s="1"/>
  <c r="D394" i="18"/>
  <c r="E394" i="18" s="1"/>
  <c r="D398" i="18"/>
  <c r="E398" i="18" s="1"/>
  <c r="D402" i="18"/>
  <c r="E402" i="18" s="1"/>
  <c r="D406" i="18"/>
  <c r="E406" i="18" s="1"/>
  <c r="D410" i="18"/>
  <c r="E410" i="18" s="1"/>
  <c r="D414" i="18"/>
  <c r="E414" i="18" s="1"/>
  <c r="D418" i="18"/>
  <c r="E418" i="18" s="1"/>
  <c r="D422" i="18"/>
  <c r="E422" i="18" s="1"/>
  <c r="D426" i="18"/>
  <c r="E426" i="18" s="1"/>
  <c r="D430" i="18"/>
  <c r="E430" i="18" s="1"/>
  <c r="D434" i="18"/>
  <c r="E434" i="18" s="1"/>
  <c r="D438" i="18"/>
  <c r="E438" i="18" s="1"/>
  <c r="D442" i="18"/>
  <c r="E442" i="18" s="1"/>
  <c r="D446" i="18"/>
  <c r="E446" i="18" s="1"/>
  <c r="D450" i="18"/>
  <c r="E450" i="18" s="1"/>
  <c r="D454" i="18"/>
  <c r="E454" i="18" s="1"/>
  <c r="D458" i="18"/>
  <c r="E458" i="18" s="1"/>
  <c r="D466" i="18"/>
  <c r="E466" i="18" s="1"/>
  <c r="D470" i="18"/>
  <c r="E470" i="18" s="1"/>
  <c r="D478" i="18"/>
  <c r="E478" i="18" s="1"/>
  <c r="D486" i="18"/>
  <c r="E486" i="18" s="1"/>
  <c r="D494" i="18"/>
  <c r="E494" i="18" s="1"/>
  <c r="D502" i="18"/>
  <c r="E502" i="18" s="1"/>
  <c r="D510" i="18"/>
  <c r="E510" i="18" s="1"/>
  <c r="D518" i="18"/>
  <c r="E518" i="18" s="1"/>
  <c r="D526" i="18"/>
  <c r="E526" i="18" s="1"/>
  <c r="D534" i="18"/>
  <c r="E534" i="18" s="1"/>
  <c r="D542" i="18"/>
  <c r="E542" i="18" s="1"/>
  <c r="D550" i="18"/>
  <c r="E550" i="18" s="1"/>
  <c r="D558" i="18"/>
  <c r="E558" i="18" s="1"/>
  <c r="D566" i="18"/>
  <c r="E566" i="18" s="1"/>
  <c r="D574" i="18"/>
  <c r="E574" i="18" s="1"/>
  <c r="D582" i="18"/>
  <c r="E582" i="18" s="1"/>
  <c r="D590" i="18"/>
  <c r="E590" i="18" s="1"/>
  <c r="D598" i="18"/>
  <c r="E598" i="18" s="1"/>
  <c r="D606" i="18"/>
  <c r="E606" i="18" s="1"/>
  <c r="D614" i="18"/>
  <c r="E614" i="18" s="1"/>
  <c r="D622" i="18"/>
  <c r="E622" i="18" s="1"/>
  <c r="D630" i="18"/>
  <c r="E630" i="18" s="1"/>
  <c r="D638" i="18"/>
  <c r="E638" i="18" s="1"/>
  <c r="D646" i="18"/>
  <c r="E646" i="18" s="1"/>
  <c r="D654" i="18"/>
  <c r="E654" i="18" s="1"/>
  <c r="D662" i="18"/>
  <c r="E662" i="18" s="1"/>
  <c r="D670" i="18"/>
  <c r="E670" i="18" s="1"/>
  <c r="D678" i="18"/>
  <c r="E678" i="18" s="1"/>
  <c r="D686" i="18"/>
  <c r="E686" i="18" s="1"/>
  <c r="D694" i="18"/>
  <c r="E694" i="18" s="1"/>
  <c r="D702" i="18"/>
  <c r="E702" i="18" s="1"/>
  <c r="D710" i="18"/>
  <c r="E710" i="18" s="1"/>
  <c r="D718" i="18"/>
  <c r="E718" i="18" s="1"/>
  <c r="D726" i="18"/>
  <c r="E726" i="18" s="1"/>
  <c r="D734" i="18"/>
  <c r="E734" i="18" s="1"/>
  <c r="D742" i="18"/>
  <c r="E742" i="18" s="1"/>
  <c r="D750" i="18"/>
  <c r="E750" i="18" s="1"/>
  <c r="D758" i="18"/>
  <c r="E758" i="18" s="1"/>
  <c r="D766" i="18"/>
  <c r="E766" i="18" s="1"/>
  <c r="D774" i="18"/>
  <c r="E774" i="18" s="1"/>
  <c r="D782" i="18"/>
  <c r="E782" i="18" s="1"/>
  <c r="D790" i="18"/>
  <c r="E790" i="18" s="1"/>
  <c r="D798" i="18"/>
  <c r="E798" i="18" s="1"/>
  <c r="D806" i="18"/>
  <c r="E806" i="18" s="1"/>
  <c r="D818" i="18"/>
  <c r="E818" i="18" s="1"/>
  <c r="D826" i="18"/>
  <c r="E826" i="18" s="1"/>
  <c r="D834" i="18"/>
  <c r="E834" i="18" s="1"/>
  <c r="D842" i="18"/>
  <c r="E842" i="18" s="1"/>
  <c r="D850" i="18"/>
  <c r="E850" i="18" s="1"/>
  <c r="D858" i="18"/>
  <c r="E858" i="18" s="1"/>
  <c r="D862" i="18"/>
  <c r="E862" i="18" s="1"/>
  <c r="D870" i="18"/>
  <c r="E870" i="18" s="1"/>
  <c r="D878" i="18"/>
  <c r="E878" i="18" s="1"/>
  <c r="D886" i="18"/>
  <c r="E886" i="18" s="1"/>
  <c r="D894" i="18"/>
  <c r="E894" i="18" s="1"/>
  <c r="D902" i="18"/>
  <c r="E902" i="18" s="1"/>
  <c r="D910" i="18"/>
  <c r="E910" i="18" s="1"/>
  <c r="D918" i="18"/>
  <c r="E918" i="18" s="1"/>
  <c r="D926" i="18"/>
  <c r="E926" i="18" s="1"/>
  <c r="D934" i="18"/>
  <c r="E934" i="18" s="1"/>
  <c r="D942" i="18"/>
  <c r="E942" i="18" s="1"/>
  <c r="D950" i="18"/>
  <c r="E950" i="18" s="1"/>
  <c r="D958" i="18"/>
  <c r="E958" i="18" s="1"/>
  <c r="D966" i="18"/>
  <c r="E966" i="18" s="1"/>
  <c r="D5" i="18"/>
  <c r="E5" i="18" s="1"/>
  <c r="D13" i="18"/>
  <c r="E13" i="18" s="1"/>
  <c r="D21" i="18"/>
  <c r="E21" i="18" s="1"/>
  <c r="D29" i="18"/>
  <c r="E29" i="18" s="1"/>
  <c r="D37" i="18"/>
  <c r="E37" i="18" s="1"/>
  <c r="D45" i="18"/>
  <c r="E45" i="18" s="1"/>
  <c r="D53" i="18"/>
  <c r="E53" i="18" s="1"/>
  <c r="D61" i="18"/>
  <c r="E61" i="18" s="1"/>
  <c r="D69" i="18"/>
  <c r="E69" i="18" s="1"/>
  <c r="D77" i="18"/>
  <c r="E77" i="18" s="1"/>
  <c r="D85" i="18"/>
  <c r="E85" i="18" s="1"/>
  <c r="D93" i="18"/>
  <c r="E93" i="18" s="1"/>
  <c r="D101" i="18"/>
  <c r="E101" i="18" s="1"/>
  <c r="D109" i="18"/>
  <c r="E109" i="18" s="1"/>
  <c r="D117" i="18"/>
  <c r="E117" i="18" s="1"/>
  <c r="D125" i="18"/>
  <c r="E125" i="18" s="1"/>
  <c r="D133" i="18"/>
  <c r="E133" i="18" s="1"/>
  <c r="D141" i="18"/>
  <c r="E141" i="18" s="1"/>
  <c r="D149" i="18"/>
  <c r="E149" i="18" s="1"/>
  <c r="D157" i="18"/>
  <c r="E157" i="18" s="1"/>
  <c r="D165" i="18"/>
  <c r="E165" i="18" s="1"/>
  <c r="D173" i="18"/>
  <c r="E173" i="18" s="1"/>
  <c r="D181" i="18"/>
  <c r="E181" i="18" s="1"/>
  <c r="D189" i="18"/>
  <c r="E189" i="18" s="1"/>
  <c r="D197" i="18"/>
  <c r="E197" i="18" s="1"/>
  <c r="D203" i="18"/>
  <c r="E203" i="18" s="1"/>
  <c r="D208" i="18"/>
  <c r="E208" i="18" s="1"/>
  <c r="D213" i="18"/>
  <c r="E213" i="18" s="1"/>
  <c r="D219" i="18"/>
  <c r="E219" i="18" s="1"/>
  <c r="D224" i="18"/>
  <c r="E224" i="18" s="1"/>
  <c r="D229" i="18"/>
  <c r="E229" i="18" s="1"/>
  <c r="D233" i="18"/>
  <c r="E233" i="18" s="1"/>
  <c r="D237" i="18"/>
  <c r="E237" i="18" s="1"/>
  <c r="D241" i="18"/>
  <c r="E241" i="18" s="1"/>
  <c r="D245" i="18"/>
  <c r="E245" i="18" s="1"/>
  <c r="D249" i="18"/>
  <c r="E249" i="18" s="1"/>
  <c r="D253" i="18"/>
  <c r="E253" i="18" s="1"/>
  <c r="D257" i="18"/>
  <c r="E257" i="18" s="1"/>
  <c r="D261" i="18"/>
  <c r="E261" i="18" s="1"/>
  <c r="D265" i="18"/>
  <c r="E265" i="18" s="1"/>
  <c r="D269" i="18"/>
  <c r="E269" i="18" s="1"/>
  <c r="D273" i="18"/>
  <c r="E273" i="18" s="1"/>
  <c r="D277" i="18"/>
  <c r="E277" i="18" s="1"/>
  <c r="D281" i="18"/>
  <c r="E281" i="18" s="1"/>
  <c r="D285" i="18"/>
  <c r="E285" i="18" s="1"/>
  <c r="D289" i="18"/>
  <c r="E289" i="18" s="1"/>
  <c r="D293" i="18"/>
  <c r="E293" i="18" s="1"/>
  <c r="D297" i="18"/>
  <c r="E297" i="18" s="1"/>
  <c r="D301" i="18"/>
  <c r="E301" i="18" s="1"/>
  <c r="D305" i="18"/>
  <c r="E305" i="18" s="1"/>
  <c r="D309" i="18"/>
  <c r="E309" i="18" s="1"/>
  <c r="D313" i="18"/>
  <c r="E313" i="18" s="1"/>
  <c r="D317" i="18"/>
  <c r="E317" i="18" s="1"/>
  <c r="D321" i="18"/>
  <c r="E321" i="18" s="1"/>
  <c r="D325" i="18"/>
  <c r="E325" i="18" s="1"/>
  <c r="D329" i="18"/>
  <c r="E329" i="18" s="1"/>
  <c r="D333" i="18"/>
  <c r="E333" i="18" s="1"/>
  <c r="D337" i="18"/>
  <c r="E337" i="18" s="1"/>
  <c r="D341" i="18"/>
  <c r="E341" i="18" s="1"/>
  <c r="D345" i="18"/>
  <c r="E345" i="18" s="1"/>
  <c r="D349" i="18"/>
  <c r="E349" i="18" s="1"/>
  <c r="D353" i="18"/>
  <c r="E353" i="18" s="1"/>
  <c r="D357" i="18"/>
  <c r="E357" i="18" s="1"/>
  <c r="D361" i="18"/>
  <c r="E361" i="18" s="1"/>
  <c r="D365" i="18"/>
  <c r="E365" i="18" s="1"/>
  <c r="D369" i="18"/>
  <c r="E369" i="18" s="1"/>
  <c r="D373" i="18"/>
  <c r="E373" i="18" s="1"/>
  <c r="D377" i="18"/>
  <c r="E377" i="18" s="1"/>
  <c r="D381" i="18"/>
  <c r="E381" i="18" s="1"/>
  <c r="D385" i="18"/>
  <c r="E385" i="18" s="1"/>
  <c r="D389" i="18"/>
  <c r="E389" i="18" s="1"/>
  <c r="D393" i="18"/>
  <c r="E393" i="18" s="1"/>
  <c r="D397" i="18"/>
  <c r="E397" i="18" s="1"/>
  <c r="D401" i="18"/>
  <c r="E401" i="18" s="1"/>
  <c r="D405" i="18"/>
  <c r="E405" i="18" s="1"/>
  <c r="D409" i="18"/>
  <c r="E409" i="18" s="1"/>
  <c r="D413" i="18"/>
  <c r="E413" i="18" s="1"/>
  <c r="D417" i="18"/>
  <c r="E417" i="18" s="1"/>
  <c r="D421" i="18"/>
  <c r="E421" i="18" s="1"/>
  <c r="D425" i="18"/>
  <c r="E425" i="18" s="1"/>
  <c r="D429" i="18"/>
  <c r="E429" i="18" s="1"/>
  <c r="D433" i="18"/>
  <c r="E433" i="18" s="1"/>
  <c r="D437" i="18"/>
  <c r="E437" i="18" s="1"/>
  <c r="D441" i="18"/>
  <c r="E441" i="18" s="1"/>
  <c r="D445" i="18"/>
  <c r="E445" i="18" s="1"/>
  <c r="D449" i="18"/>
  <c r="E449" i="18" s="1"/>
  <c r="D453" i="18"/>
  <c r="E453" i="18" s="1"/>
  <c r="D457" i="18"/>
  <c r="E457" i="18" s="1"/>
  <c r="D461" i="18"/>
  <c r="E461" i="18" s="1"/>
  <c r="D465" i="18"/>
  <c r="E465" i="18" s="1"/>
  <c r="D469" i="18"/>
  <c r="E469" i="18" s="1"/>
  <c r="D473" i="18"/>
  <c r="E473" i="18" s="1"/>
  <c r="D477" i="18"/>
  <c r="E477" i="18" s="1"/>
  <c r="D481" i="18"/>
  <c r="E481" i="18" s="1"/>
  <c r="D485" i="18"/>
  <c r="E485" i="18" s="1"/>
  <c r="D489" i="18"/>
  <c r="E489" i="18" s="1"/>
  <c r="D493" i="18"/>
  <c r="E493" i="18" s="1"/>
  <c r="D497" i="18"/>
  <c r="E497" i="18" s="1"/>
  <c r="D501" i="18"/>
  <c r="E501" i="18" s="1"/>
  <c r="D505" i="18"/>
  <c r="E505" i="18" s="1"/>
  <c r="D509" i="18"/>
  <c r="E509" i="18" s="1"/>
  <c r="D513" i="18"/>
  <c r="E513" i="18" s="1"/>
  <c r="D517" i="18"/>
  <c r="E517" i="18" s="1"/>
  <c r="D521" i="18"/>
  <c r="E521" i="18" s="1"/>
  <c r="D525" i="18"/>
  <c r="E525" i="18" s="1"/>
  <c r="D529" i="18"/>
  <c r="E529" i="18" s="1"/>
  <c r="D533" i="18"/>
  <c r="E533" i="18" s="1"/>
  <c r="D537" i="18"/>
  <c r="E537" i="18" s="1"/>
  <c r="D541" i="18"/>
  <c r="E541" i="18" s="1"/>
  <c r="D545" i="18"/>
  <c r="E545" i="18" s="1"/>
  <c r="D549" i="18"/>
  <c r="E549" i="18" s="1"/>
  <c r="D553" i="18"/>
  <c r="E553" i="18" s="1"/>
  <c r="D557" i="18"/>
  <c r="E557" i="18" s="1"/>
  <c r="D561" i="18"/>
  <c r="E561" i="18" s="1"/>
  <c r="D565" i="18"/>
  <c r="E565" i="18" s="1"/>
  <c r="D569" i="18"/>
  <c r="E569" i="18" s="1"/>
  <c r="D573" i="18"/>
  <c r="E573" i="18" s="1"/>
  <c r="D577" i="18"/>
  <c r="E577" i="18" s="1"/>
  <c r="D581" i="18"/>
  <c r="E581" i="18" s="1"/>
  <c r="D585" i="18"/>
  <c r="E585" i="18" s="1"/>
  <c r="D589" i="18"/>
  <c r="E589" i="18" s="1"/>
  <c r="D593" i="18"/>
  <c r="E593" i="18" s="1"/>
  <c r="D597" i="18"/>
  <c r="E597" i="18" s="1"/>
  <c r="D601" i="18"/>
  <c r="E601" i="18" s="1"/>
  <c r="D605" i="18"/>
  <c r="E605" i="18" s="1"/>
  <c r="D609" i="18"/>
  <c r="E609" i="18" s="1"/>
  <c r="D613" i="18"/>
  <c r="E613" i="18" s="1"/>
  <c r="D617" i="18"/>
  <c r="E617" i="18" s="1"/>
  <c r="D621" i="18"/>
  <c r="E621" i="18" s="1"/>
  <c r="D625" i="18"/>
  <c r="E625" i="18" s="1"/>
  <c r="D629" i="18"/>
  <c r="E629" i="18" s="1"/>
  <c r="D633" i="18"/>
  <c r="E633" i="18" s="1"/>
  <c r="D637" i="18"/>
  <c r="E637" i="18" s="1"/>
  <c r="D641" i="18"/>
  <c r="E641" i="18" s="1"/>
  <c r="D645" i="18"/>
  <c r="E645" i="18" s="1"/>
  <c r="D649" i="18"/>
  <c r="E649" i="18" s="1"/>
  <c r="D653" i="18"/>
  <c r="E653" i="18" s="1"/>
  <c r="D657" i="18"/>
  <c r="E657" i="18" s="1"/>
  <c r="D661" i="18"/>
  <c r="E661" i="18" s="1"/>
  <c r="D665" i="18"/>
  <c r="E665" i="18" s="1"/>
  <c r="D669" i="18"/>
  <c r="E669" i="18" s="1"/>
  <c r="D673" i="18"/>
  <c r="E673" i="18" s="1"/>
  <c r="D677" i="18"/>
  <c r="E677" i="18" s="1"/>
  <c r="D681" i="18"/>
  <c r="E681" i="18" s="1"/>
  <c r="D685" i="18"/>
  <c r="E685" i="18" s="1"/>
  <c r="D689" i="18"/>
  <c r="E689" i="18" s="1"/>
  <c r="D693" i="18"/>
  <c r="E693" i="18" s="1"/>
  <c r="D697" i="18"/>
  <c r="E697" i="18" s="1"/>
  <c r="D701" i="18"/>
  <c r="E701" i="18" s="1"/>
  <c r="D705" i="18"/>
  <c r="E705" i="18" s="1"/>
  <c r="D709" i="18"/>
  <c r="E709" i="18" s="1"/>
  <c r="D713" i="18"/>
  <c r="E713" i="18" s="1"/>
  <c r="D717" i="18"/>
  <c r="E717" i="18" s="1"/>
  <c r="D721" i="18"/>
  <c r="E721" i="18" s="1"/>
  <c r="D725" i="18"/>
  <c r="E725" i="18" s="1"/>
  <c r="D729" i="18"/>
  <c r="E729" i="18" s="1"/>
  <c r="D733" i="18"/>
  <c r="E733" i="18" s="1"/>
  <c r="D737" i="18"/>
  <c r="E737" i="18" s="1"/>
  <c r="D741" i="18"/>
  <c r="E741" i="18" s="1"/>
  <c r="D745" i="18"/>
  <c r="E745" i="18" s="1"/>
  <c r="D749" i="18"/>
  <c r="E749" i="18" s="1"/>
  <c r="D753" i="18"/>
  <c r="E753" i="18" s="1"/>
  <c r="D757" i="18"/>
  <c r="E757" i="18" s="1"/>
  <c r="D761" i="18"/>
  <c r="E761" i="18" s="1"/>
  <c r="D765" i="18"/>
  <c r="E765" i="18" s="1"/>
  <c r="D769" i="18"/>
  <c r="E769" i="18" s="1"/>
  <c r="D773" i="18"/>
  <c r="E773" i="18" s="1"/>
  <c r="D777" i="18"/>
  <c r="E777" i="18" s="1"/>
  <c r="D781" i="18"/>
  <c r="E781" i="18" s="1"/>
  <c r="D785" i="18"/>
  <c r="E785" i="18" s="1"/>
  <c r="D789" i="18"/>
  <c r="E789" i="18" s="1"/>
  <c r="D793" i="18"/>
  <c r="E793" i="18" s="1"/>
  <c r="D797" i="18"/>
  <c r="E797" i="18" s="1"/>
  <c r="D801" i="18"/>
  <c r="E801" i="18" s="1"/>
  <c r="D805" i="18"/>
  <c r="E805" i="18" s="1"/>
  <c r="D809" i="18"/>
  <c r="E809" i="18" s="1"/>
  <c r="D813" i="18"/>
  <c r="E813" i="18" s="1"/>
  <c r="D817" i="18"/>
  <c r="E817" i="18" s="1"/>
  <c r="D821" i="18"/>
  <c r="E821" i="18" s="1"/>
  <c r="D825" i="18"/>
  <c r="E825" i="18" s="1"/>
  <c r="D829" i="18"/>
  <c r="E829" i="18" s="1"/>
  <c r="D833" i="18"/>
  <c r="E833" i="18" s="1"/>
  <c r="D837" i="18"/>
  <c r="E837" i="18" s="1"/>
  <c r="D841" i="18"/>
  <c r="E841" i="18" s="1"/>
  <c r="D845" i="18"/>
  <c r="E845" i="18" s="1"/>
  <c r="D849" i="18"/>
  <c r="E849" i="18" s="1"/>
  <c r="D853" i="18"/>
  <c r="E853" i="18" s="1"/>
  <c r="D857" i="18"/>
  <c r="E857" i="18" s="1"/>
  <c r="D861" i="18"/>
  <c r="E861" i="18" s="1"/>
  <c r="D865" i="18"/>
  <c r="E865" i="18" s="1"/>
  <c r="D869" i="18"/>
  <c r="E869" i="18" s="1"/>
  <c r="D873" i="18"/>
  <c r="E873" i="18" s="1"/>
  <c r="D877" i="18"/>
  <c r="E877" i="18" s="1"/>
  <c r="D881" i="18"/>
  <c r="E881" i="18" s="1"/>
  <c r="D885" i="18"/>
  <c r="E885" i="18" s="1"/>
  <c r="D889" i="18"/>
  <c r="E889" i="18" s="1"/>
  <c r="D893" i="18"/>
  <c r="E893" i="18" s="1"/>
  <c r="D897" i="18"/>
  <c r="E897" i="18" s="1"/>
  <c r="D901" i="18"/>
  <c r="E901" i="18" s="1"/>
  <c r="D905" i="18"/>
  <c r="E905" i="18" s="1"/>
  <c r="D909" i="18"/>
  <c r="E909" i="18" s="1"/>
  <c r="D913" i="18"/>
  <c r="E913" i="18" s="1"/>
  <c r="D917" i="18"/>
  <c r="E917" i="18" s="1"/>
  <c r="D921" i="18"/>
  <c r="E921" i="18" s="1"/>
  <c r="D925" i="18"/>
  <c r="E925" i="18" s="1"/>
  <c r="D929" i="18"/>
  <c r="E929" i="18" s="1"/>
  <c r="D933" i="18"/>
  <c r="E933" i="18" s="1"/>
  <c r="D937" i="18"/>
  <c r="E937" i="18" s="1"/>
  <c r="D941" i="18"/>
  <c r="E941" i="18" s="1"/>
  <c r="D945" i="18"/>
  <c r="E945" i="18" s="1"/>
  <c r="D949" i="18"/>
  <c r="E949" i="18" s="1"/>
  <c r="D953" i="18"/>
  <c r="E953" i="18" s="1"/>
  <c r="D957" i="18"/>
  <c r="E957" i="18" s="1"/>
  <c r="D961" i="18"/>
  <c r="E961" i="18" s="1"/>
  <c r="D965" i="18"/>
  <c r="E965" i="18" s="1"/>
  <c r="D969" i="18"/>
  <c r="E969" i="18" s="1"/>
  <c r="D973" i="18"/>
  <c r="E973" i="18" s="1"/>
  <c r="D977" i="18"/>
  <c r="E977" i="18" s="1"/>
  <c r="D981" i="18"/>
  <c r="E981" i="18" s="1"/>
  <c r="D985" i="18"/>
  <c r="E985" i="18" s="1"/>
  <c r="D989" i="18"/>
  <c r="E989" i="18" s="1"/>
  <c r="D993" i="18"/>
  <c r="E993" i="18" s="1"/>
  <c r="D997" i="18"/>
  <c r="E997" i="18" s="1"/>
  <c r="D1001" i="18"/>
  <c r="E1001" i="18" s="1"/>
  <c r="D1005" i="18"/>
  <c r="E1005" i="18" s="1"/>
  <c r="D1009" i="18"/>
  <c r="E1009" i="18" s="1"/>
  <c r="D1013" i="18"/>
  <c r="E1013" i="18" s="1"/>
  <c r="D1017" i="18"/>
  <c r="E1017" i="18" s="1"/>
  <c r="D1021" i="18"/>
  <c r="E1021" i="18" s="1"/>
  <c r="D1025" i="18"/>
  <c r="E1025" i="18" s="1"/>
  <c r="D1029" i="18"/>
  <c r="E1029" i="18" s="1"/>
  <c r="D1033" i="18"/>
  <c r="E1033" i="18" s="1"/>
  <c r="D1037" i="18"/>
  <c r="E1037" i="18" s="1"/>
  <c r="D1041" i="18"/>
  <c r="E1041" i="18" s="1"/>
  <c r="D1045" i="18"/>
  <c r="E1045" i="18" s="1"/>
  <c r="D1049" i="18"/>
  <c r="E1049" i="18" s="1"/>
  <c r="D1053" i="18"/>
  <c r="E1053" i="18" s="1"/>
  <c r="D1057" i="18"/>
  <c r="E1057" i="18" s="1"/>
  <c r="D1061" i="18"/>
  <c r="E1061" i="18" s="1"/>
  <c r="D1065" i="18"/>
  <c r="E1065" i="18" s="1"/>
  <c r="D1069" i="18"/>
  <c r="E1069" i="18" s="1"/>
  <c r="D1073" i="18"/>
  <c r="E1073" i="18" s="1"/>
  <c r="D1077" i="18"/>
  <c r="E1077" i="18" s="1"/>
  <c r="D1081" i="18"/>
  <c r="E1081" i="18" s="1"/>
  <c r="D1085" i="18"/>
  <c r="E1085" i="18" s="1"/>
  <c r="D1089" i="18"/>
  <c r="E1089" i="18" s="1"/>
  <c r="D1093" i="18"/>
  <c r="E1093" i="18" s="1"/>
  <c r="D1097" i="18"/>
  <c r="E1097" i="18" s="1"/>
  <c r="D1101" i="18"/>
  <c r="E1101" i="18" s="1"/>
  <c r="D1105" i="18"/>
  <c r="E1105" i="18" s="1"/>
  <c r="D1109" i="18"/>
  <c r="E1109" i="18" s="1"/>
  <c r="D1113" i="18"/>
  <c r="E1113" i="18" s="1"/>
  <c r="D1117" i="18"/>
  <c r="E1117" i="18" s="1"/>
  <c r="D1121" i="18"/>
  <c r="E1121" i="18" s="1"/>
  <c r="D1125" i="18"/>
  <c r="E1125" i="18" s="1"/>
  <c r="D1129" i="18"/>
  <c r="E1129" i="18" s="1"/>
  <c r="D1133" i="18"/>
  <c r="E1133" i="18" s="1"/>
  <c r="D1137" i="18"/>
  <c r="E1137" i="18" s="1"/>
  <c r="D1141" i="18"/>
  <c r="E1141" i="18" s="1"/>
  <c r="D1145" i="18"/>
  <c r="E1145" i="18" s="1"/>
  <c r="D1149" i="18"/>
  <c r="E1149" i="18" s="1"/>
  <c r="D1153" i="18"/>
  <c r="E1153" i="18" s="1"/>
  <c r="D1157" i="18"/>
  <c r="E1157" i="18" s="1"/>
  <c r="D1161" i="18"/>
  <c r="E1161" i="18" s="1"/>
  <c r="D1165" i="18"/>
  <c r="E1165" i="18" s="1"/>
  <c r="D1169" i="18"/>
  <c r="E1169" i="18" s="1"/>
  <c r="D358" i="18"/>
  <c r="E358" i="18" s="1"/>
  <c r="D462" i="18"/>
  <c r="E462" i="18" s="1"/>
  <c r="D474" i="18"/>
  <c r="E474" i="18" s="1"/>
  <c r="D482" i="18"/>
  <c r="E482" i="18" s="1"/>
  <c r="D490" i="18"/>
  <c r="E490" i="18" s="1"/>
  <c r="D498" i="18"/>
  <c r="E498" i="18" s="1"/>
  <c r="D506" i="18"/>
  <c r="E506" i="18" s="1"/>
  <c r="D514" i="18"/>
  <c r="E514" i="18" s="1"/>
  <c r="D522" i="18"/>
  <c r="E522" i="18" s="1"/>
  <c r="D530" i="18"/>
  <c r="E530" i="18" s="1"/>
  <c r="D538" i="18"/>
  <c r="E538" i="18" s="1"/>
  <c r="D546" i="18"/>
  <c r="E546" i="18" s="1"/>
  <c r="D554" i="18"/>
  <c r="E554" i="18" s="1"/>
  <c r="D562" i="18"/>
  <c r="E562" i="18" s="1"/>
  <c r="D570" i="18"/>
  <c r="E570" i="18" s="1"/>
  <c r="D578" i="18"/>
  <c r="E578" i="18" s="1"/>
  <c r="D586" i="18"/>
  <c r="E586" i="18" s="1"/>
  <c r="D594" i="18"/>
  <c r="E594" i="18" s="1"/>
  <c r="D602" i="18"/>
  <c r="E602" i="18" s="1"/>
  <c r="D610" i="18"/>
  <c r="E610" i="18" s="1"/>
  <c r="D618" i="18"/>
  <c r="E618" i="18" s="1"/>
  <c r="D626" i="18"/>
  <c r="E626" i="18" s="1"/>
  <c r="D634" i="18"/>
  <c r="E634" i="18" s="1"/>
  <c r="D642" i="18"/>
  <c r="E642" i="18" s="1"/>
  <c r="D650" i="18"/>
  <c r="E650" i="18" s="1"/>
  <c r="D658" i="18"/>
  <c r="E658" i="18" s="1"/>
  <c r="D666" i="18"/>
  <c r="E666" i="18" s="1"/>
  <c r="D674" i="18"/>
  <c r="E674" i="18" s="1"/>
  <c r="D682" i="18"/>
  <c r="E682" i="18" s="1"/>
  <c r="D690" i="18"/>
  <c r="E690" i="18" s="1"/>
  <c r="D698" i="18"/>
  <c r="E698" i="18" s="1"/>
  <c r="D706" i="18"/>
  <c r="E706" i="18" s="1"/>
  <c r="D714" i="18"/>
  <c r="E714" i="18" s="1"/>
  <c r="D722" i="18"/>
  <c r="E722" i="18" s="1"/>
  <c r="D730" i="18"/>
  <c r="E730" i="18" s="1"/>
  <c r="D738" i="18"/>
  <c r="E738" i="18" s="1"/>
  <c r="D746" i="18"/>
  <c r="E746" i="18" s="1"/>
  <c r="D754" i="18"/>
  <c r="E754" i="18" s="1"/>
  <c r="D762" i="18"/>
  <c r="E762" i="18" s="1"/>
  <c r="D770" i="18"/>
  <c r="E770" i="18" s="1"/>
  <c r="D778" i="18"/>
  <c r="E778" i="18" s="1"/>
  <c r="D786" i="18"/>
  <c r="E786" i="18" s="1"/>
  <c r="D794" i="18"/>
  <c r="E794" i="18" s="1"/>
  <c r="D802" i="18"/>
  <c r="E802" i="18" s="1"/>
  <c r="D810" i="18"/>
  <c r="E810" i="18" s="1"/>
  <c r="D814" i="18"/>
  <c r="E814" i="18" s="1"/>
  <c r="D822" i="18"/>
  <c r="E822" i="18" s="1"/>
  <c r="D830" i="18"/>
  <c r="E830" i="18" s="1"/>
  <c r="D838" i="18"/>
  <c r="E838" i="18" s="1"/>
  <c r="D846" i="18"/>
  <c r="E846" i="18" s="1"/>
  <c r="D854" i="18"/>
  <c r="E854" i="18" s="1"/>
  <c r="D866" i="18"/>
  <c r="E866" i="18" s="1"/>
  <c r="D874" i="18"/>
  <c r="E874" i="18" s="1"/>
  <c r="D882" i="18"/>
  <c r="E882" i="18" s="1"/>
  <c r="D890" i="18"/>
  <c r="E890" i="18" s="1"/>
  <c r="D898" i="18"/>
  <c r="E898" i="18" s="1"/>
  <c r="D906" i="18"/>
  <c r="E906" i="18" s="1"/>
  <c r="D914" i="18"/>
  <c r="E914" i="18" s="1"/>
  <c r="D922" i="18"/>
  <c r="E922" i="18" s="1"/>
  <c r="D930" i="18"/>
  <c r="E930" i="18" s="1"/>
  <c r="D938" i="18"/>
  <c r="E938" i="18" s="1"/>
  <c r="D946" i="18"/>
  <c r="E946" i="18" s="1"/>
  <c r="D954" i="18"/>
  <c r="E954" i="18" s="1"/>
  <c r="D962" i="18"/>
  <c r="E962" i="18" s="1"/>
  <c r="D970" i="18"/>
  <c r="E970" i="18" s="1"/>
  <c r="D978" i="18"/>
  <c r="E978" i="18" s="1"/>
  <c r="D1167" i="18"/>
  <c r="E1167" i="18" s="1"/>
  <c r="D1159" i="18"/>
  <c r="E1159" i="18" s="1"/>
  <c r="D1151" i="18"/>
  <c r="E1151" i="18" s="1"/>
  <c r="D1143" i="18"/>
  <c r="E1143" i="18" s="1"/>
  <c r="D1135" i="18"/>
  <c r="E1135" i="18" s="1"/>
  <c r="D1127" i="18"/>
  <c r="E1127" i="18" s="1"/>
  <c r="D1119" i="18"/>
  <c r="E1119" i="18" s="1"/>
  <c r="D1111" i="18"/>
  <c r="E1111" i="18" s="1"/>
  <c r="D1103" i="18"/>
  <c r="E1103" i="18" s="1"/>
  <c r="D1095" i="18"/>
  <c r="E1095" i="18" s="1"/>
  <c r="D1087" i="18"/>
  <c r="E1087" i="18" s="1"/>
  <c r="D1079" i="18"/>
  <c r="E1079" i="18" s="1"/>
  <c r="D1071" i="18"/>
  <c r="E1071" i="18" s="1"/>
  <c r="D1063" i="18"/>
  <c r="E1063" i="18" s="1"/>
  <c r="D1055" i="18"/>
  <c r="E1055" i="18" s="1"/>
  <c r="D1047" i="18"/>
  <c r="E1047" i="18" s="1"/>
  <c r="D1039" i="18"/>
  <c r="E1039" i="18" s="1"/>
  <c r="D1031" i="18"/>
  <c r="E1031" i="18" s="1"/>
  <c r="D1023" i="18"/>
  <c r="E1023" i="18" s="1"/>
  <c r="D1015" i="18"/>
  <c r="E1015" i="18" s="1"/>
  <c r="D1007" i="18"/>
  <c r="E1007" i="18" s="1"/>
  <c r="D999" i="18"/>
  <c r="E999" i="18" s="1"/>
  <c r="D991" i="18"/>
  <c r="E991" i="18" s="1"/>
  <c r="D983" i="18"/>
  <c r="E983" i="18" s="1"/>
  <c r="D974" i="18"/>
  <c r="E974" i="18" s="1"/>
  <c r="D959" i="18"/>
  <c r="E959" i="18" s="1"/>
  <c r="D943" i="18"/>
  <c r="E943" i="18" s="1"/>
  <c r="D927" i="18"/>
  <c r="E927" i="18" s="1"/>
  <c r="D911" i="18"/>
  <c r="E911" i="18" s="1"/>
  <c r="D895" i="18"/>
  <c r="E895" i="18" s="1"/>
  <c r="D879" i="18"/>
  <c r="E879" i="18" s="1"/>
  <c r="D863" i="18"/>
  <c r="E863" i="18" s="1"/>
  <c r="D847" i="18"/>
  <c r="E847" i="18" s="1"/>
  <c r="D831" i="18"/>
  <c r="E831" i="18" s="1"/>
  <c r="D815" i="18"/>
  <c r="E815" i="18" s="1"/>
  <c r="D799" i="18"/>
  <c r="E799" i="18" s="1"/>
  <c r="D783" i="18"/>
  <c r="E783" i="18" s="1"/>
  <c r="D767" i="18"/>
  <c r="E767" i="18" s="1"/>
  <c r="D751" i="18"/>
  <c r="E751" i="18" s="1"/>
  <c r="D735" i="18"/>
  <c r="E735" i="18" s="1"/>
  <c r="D719" i="18"/>
  <c r="E719" i="18" s="1"/>
  <c r="D703" i="18"/>
  <c r="E703" i="18" s="1"/>
  <c r="D687" i="18"/>
  <c r="E687" i="18" s="1"/>
  <c r="D671" i="18"/>
  <c r="E671" i="18" s="1"/>
  <c r="D655" i="18"/>
  <c r="E655" i="18" s="1"/>
  <c r="D639" i="18"/>
  <c r="E639" i="18" s="1"/>
  <c r="D623" i="18"/>
  <c r="E623" i="18" s="1"/>
  <c r="D607" i="18"/>
  <c r="E607" i="18" s="1"/>
  <c r="D591" i="18"/>
  <c r="E591" i="18" s="1"/>
  <c r="D575" i="18"/>
  <c r="E575" i="18" s="1"/>
  <c r="D559" i="18"/>
  <c r="E559" i="18" s="1"/>
  <c r="D543" i="18"/>
  <c r="E543" i="18" s="1"/>
  <c r="D527" i="18"/>
  <c r="E527" i="18" s="1"/>
  <c r="D511" i="18"/>
  <c r="E511" i="18" s="1"/>
  <c r="D495" i="18"/>
  <c r="E495" i="18" s="1"/>
  <c r="D479" i="18"/>
  <c r="E479" i="18" s="1"/>
  <c r="D463" i="18"/>
  <c r="E463" i="18" s="1"/>
  <c r="D447" i="18"/>
  <c r="E447" i="18" s="1"/>
  <c r="D431" i="18"/>
  <c r="E431" i="18" s="1"/>
  <c r="D415" i="18"/>
  <c r="E415" i="18" s="1"/>
  <c r="D399" i="18"/>
  <c r="E399" i="18" s="1"/>
  <c r="D383" i="18"/>
  <c r="E383" i="18" s="1"/>
  <c r="D367" i="18"/>
  <c r="E367" i="18" s="1"/>
  <c r="D351" i="18"/>
  <c r="E351" i="18" s="1"/>
  <c r="D335" i="18"/>
  <c r="E335" i="18" s="1"/>
  <c r="D319" i="18"/>
  <c r="E319" i="18" s="1"/>
  <c r="D303" i="18"/>
  <c r="E303" i="18" s="1"/>
  <c r="D287" i="18"/>
  <c r="E287" i="18" s="1"/>
  <c r="D271" i="18"/>
  <c r="E271" i="18" s="1"/>
  <c r="D255" i="18"/>
  <c r="E255" i="18" s="1"/>
  <c r="D239" i="18"/>
  <c r="E239" i="18" s="1"/>
  <c r="D221" i="18"/>
  <c r="E221" i="18" s="1"/>
  <c r="D200" i="18"/>
  <c r="E200" i="18" s="1"/>
  <c r="D169" i="18"/>
  <c r="E169" i="18" s="1"/>
  <c r="D137" i="18"/>
  <c r="E137" i="18" s="1"/>
  <c r="D105" i="18"/>
  <c r="E105" i="18" s="1"/>
  <c r="D73" i="18"/>
  <c r="E73" i="18" s="1"/>
  <c r="D41" i="18"/>
  <c r="E41" i="18" s="1"/>
  <c r="D9" i="18"/>
  <c r="E9" i="18" s="1"/>
  <c r="B12" i="31" a="1"/>
  <c r="B12" i="31" s="1"/>
  <c r="C12" i="31" s="1"/>
  <c r="B9" i="31" a="1"/>
  <c r="B9" i="31" s="1"/>
  <c r="C9" i="31" s="1"/>
  <c r="B3" i="31" a="1"/>
  <c r="B3" i="31" s="1"/>
  <c r="C3" i="31" s="1"/>
  <c r="B2" i="31" a="1"/>
  <c r="B2" i="31" s="1"/>
  <c r="C2" i="31" s="1"/>
  <c r="H2" i="28" a="1"/>
  <c r="H2" i="28" s="1"/>
  <c r="B11" i="31" a="1"/>
  <c r="B11" i="31" s="1"/>
  <c r="C11" i="31" s="1"/>
  <c r="B8" i="31" a="1"/>
  <c r="B8" i="31" s="1"/>
  <c r="C8" i="31" s="1"/>
  <c r="B6" i="31" a="1"/>
  <c r="B6" i="31" s="1"/>
  <c r="C6" i="31" s="1"/>
  <c r="B4" i="31" a="1"/>
  <c r="B4" i="31" s="1"/>
  <c r="C4" i="31" s="1"/>
  <c r="B13" i="31" a="1"/>
  <c r="B13" i="31" s="1"/>
  <c r="C13" i="31" s="1"/>
  <c r="B7" i="31" a="1"/>
  <c r="B7" i="31" s="1"/>
  <c r="C7" i="31" s="1"/>
  <c r="B10" i="31" a="1"/>
  <c r="B10" i="31" s="1"/>
  <c r="C10" i="31" s="1"/>
  <c r="B5" i="31" a="1"/>
  <c r="B5" i="31" s="1"/>
  <c r="C5" i="31" s="1"/>
  <c r="H7" i="28" a="1"/>
  <c r="H7" i="28" s="1"/>
  <c r="H6" i="28" a="1"/>
  <c r="H6" i="28" s="1"/>
  <c r="H12" i="28" a="1"/>
  <c r="H12" i="28" s="1"/>
  <c r="H14" i="28" a="1"/>
  <c r="H14" i="28" s="1"/>
  <c r="H11" i="28" a="1"/>
  <c r="H11" i="28" s="1"/>
  <c r="H4" i="28" a="1"/>
  <c r="H4" i="28" s="1"/>
  <c r="H3" i="28" a="1"/>
  <c r="H3" i="28" s="1"/>
  <c r="H9" i="28" a="1"/>
  <c r="H9" i="28" s="1"/>
  <c r="H8" i="28" a="1"/>
  <c r="H8" i="28" s="1"/>
  <c r="H5" i="28" a="1"/>
  <c r="H5" i="28" s="1"/>
  <c r="H13" i="28" a="1"/>
  <c r="H13" i="28" s="1"/>
  <c r="H10" i="28" a="1"/>
  <c r="H10" i="28" s="1"/>
  <c r="D5" i="19"/>
  <c r="E5" i="19" s="1"/>
  <c r="D16" i="19"/>
  <c r="E16" i="19" s="1"/>
  <c r="D45" i="19"/>
  <c r="E45" i="19" s="1"/>
  <c r="D88" i="19"/>
  <c r="E88" i="19" s="1"/>
  <c r="D120" i="19"/>
  <c r="E120" i="19" s="1"/>
  <c r="D141" i="19"/>
  <c r="E141" i="19" s="1"/>
  <c r="D152" i="19"/>
  <c r="E152" i="19" s="1"/>
  <c r="D186" i="19"/>
  <c r="E186" i="19" s="1"/>
  <c r="D202" i="19"/>
  <c r="E202" i="19" s="1"/>
  <c r="D218" i="19"/>
  <c r="E218" i="19" s="1"/>
  <c r="D234" i="19"/>
  <c r="E234" i="19" s="1"/>
  <c r="D250" i="19"/>
  <c r="E250" i="19" s="1"/>
  <c r="D266" i="19"/>
  <c r="E266" i="19" s="1"/>
  <c r="D282" i="19"/>
  <c r="E282" i="19" s="1"/>
  <c r="D298" i="19"/>
  <c r="E298" i="19" s="1"/>
  <c r="D314" i="19"/>
  <c r="E314" i="19" s="1"/>
  <c r="D330" i="19"/>
  <c r="E330" i="19" s="1"/>
  <c r="D346" i="19"/>
  <c r="E346" i="19" s="1"/>
  <c r="D362" i="19"/>
  <c r="E362" i="19" s="1"/>
  <c r="D378" i="19"/>
  <c r="E378" i="19" s="1"/>
  <c r="D394" i="19"/>
  <c r="E394" i="19" s="1"/>
  <c r="D410" i="19"/>
  <c r="E410" i="19" s="1"/>
  <c r="D428" i="19"/>
  <c r="E428" i="19" s="1"/>
  <c r="D644" i="19"/>
  <c r="E644" i="19" s="1"/>
  <c r="D6" i="19"/>
  <c r="E6" i="19" s="1"/>
  <c r="D37" i="19"/>
  <c r="E37" i="19" s="1"/>
  <c r="D80" i="19"/>
  <c r="E80" i="19" s="1"/>
  <c r="D165" i="19"/>
  <c r="E165" i="19" s="1"/>
  <c r="D8" i="19"/>
  <c r="E8" i="19" s="1"/>
  <c r="D13" i="19"/>
  <c r="E13" i="19" s="1"/>
  <c r="D29" i="19"/>
  <c r="E29" i="19" s="1"/>
  <c r="D40" i="19"/>
  <c r="E40" i="19" s="1"/>
  <c r="D61" i="19"/>
  <c r="E61" i="19" s="1"/>
  <c r="D72" i="19"/>
  <c r="E72" i="19" s="1"/>
  <c r="D93" i="19"/>
  <c r="E93" i="19" s="1"/>
  <c r="D104" i="19"/>
  <c r="E104" i="19" s="1"/>
  <c r="D125" i="19"/>
  <c r="E125" i="19" s="1"/>
  <c r="D136" i="19"/>
  <c r="E136" i="19" s="1"/>
  <c r="D157" i="19"/>
  <c r="E157" i="19" s="1"/>
  <c r="D168" i="19"/>
  <c r="E168" i="19" s="1"/>
  <c r="D194" i="19"/>
  <c r="E194" i="19" s="1"/>
  <c r="D210" i="19"/>
  <c r="E210" i="19" s="1"/>
  <c r="D226" i="19"/>
  <c r="E226" i="19" s="1"/>
  <c r="D242" i="19"/>
  <c r="E242" i="19" s="1"/>
  <c r="D258" i="19"/>
  <c r="E258" i="19" s="1"/>
  <c r="D274" i="19"/>
  <c r="E274" i="19" s="1"/>
  <c r="D290" i="19"/>
  <c r="E290" i="19" s="1"/>
  <c r="D306" i="19"/>
  <c r="E306" i="19" s="1"/>
  <c r="D322" i="19"/>
  <c r="E322" i="19" s="1"/>
  <c r="D338" i="19"/>
  <c r="E338" i="19" s="1"/>
  <c r="D354" i="19"/>
  <c r="E354" i="19" s="1"/>
  <c r="D370" i="19"/>
  <c r="E370" i="19" s="1"/>
  <c r="D386" i="19"/>
  <c r="E386" i="19" s="1"/>
  <c r="D402" i="19"/>
  <c r="E402" i="19" s="1"/>
  <c r="D418" i="19"/>
  <c r="E418" i="19" s="1"/>
  <c r="D1171" i="19"/>
  <c r="E1171" i="19" s="1"/>
  <c r="D1169" i="19"/>
  <c r="E1169" i="19" s="1"/>
  <c r="D1167" i="19"/>
  <c r="E1167" i="19" s="1"/>
  <c r="D1165" i="19"/>
  <c r="E1165" i="19" s="1"/>
  <c r="D1161" i="19"/>
  <c r="E1161" i="19" s="1"/>
  <c r="D1158" i="19"/>
  <c r="E1158" i="19" s="1"/>
  <c r="D1153" i="19"/>
  <c r="E1153" i="19" s="1"/>
  <c r="D1150" i="19"/>
  <c r="E1150" i="19" s="1"/>
  <c r="D1145" i="19"/>
  <c r="E1145" i="19" s="1"/>
  <c r="D1142" i="19"/>
  <c r="E1142" i="19" s="1"/>
  <c r="D1137" i="19"/>
  <c r="E1137" i="19" s="1"/>
  <c r="D1134" i="19"/>
  <c r="E1134" i="19" s="1"/>
  <c r="D1129" i="19"/>
  <c r="E1129" i="19" s="1"/>
  <c r="D1126" i="19"/>
  <c r="E1126" i="19" s="1"/>
  <c r="D1121" i="19"/>
  <c r="E1121" i="19" s="1"/>
  <c r="D1118" i="19"/>
  <c r="E1118" i="19" s="1"/>
  <c r="D1113" i="19"/>
  <c r="E1113" i="19" s="1"/>
  <c r="D1110" i="19"/>
  <c r="E1110" i="19" s="1"/>
  <c r="D1105" i="19"/>
  <c r="E1105" i="19" s="1"/>
  <c r="D1102" i="19"/>
  <c r="E1102" i="19" s="1"/>
  <c r="D1097" i="19"/>
  <c r="E1097" i="19" s="1"/>
  <c r="D1094" i="19"/>
  <c r="E1094" i="19" s="1"/>
  <c r="D1089" i="19"/>
  <c r="E1089" i="19" s="1"/>
  <c r="D1086" i="19"/>
  <c r="E1086" i="19" s="1"/>
  <c r="D1081" i="19"/>
  <c r="E1081" i="19" s="1"/>
  <c r="D1078" i="19"/>
  <c r="E1078" i="19" s="1"/>
  <c r="D1073" i="19"/>
  <c r="E1073" i="19" s="1"/>
  <c r="D1070" i="19"/>
  <c r="E1070" i="19" s="1"/>
  <c r="D1065" i="19"/>
  <c r="E1065" i="19" s="1"/>
  <c r="D1062" i="19"/>
  <c r="E1062" i="19" s="1"/>
  <c r="D1057" i="19"/>
  <c r="E1057" i="19" s="1"/>
  <c r="D1054" i="19"/>
  <c r="E1054" i="19" s="1"/>
  <c r="D1049" i="19"/>
  <c r="E1049" i="19" s="1"/>
  <c r="D1046" i="19"/>
  <c r="E1046" i="19" s="1"/>
  <c r="D1041" i="19"/>
  <c r="E1041" i="19" s="1"/>
  <c r="D1038" i="19"/>
  <c r="E1038" i="19" s="1"/>
  <c r="D1033" i="19"/>
  <c r="E1033" i="19" s="1"/>
  <c r="D1030" i="19"/>
  <c r="E1030" i="19" s="1"/>
  <c r="D1025" i="19"/>
  <c r="E1025" i="19" s="1"/>
  <c r="D1022" i="19"/>
  <c r="E1022" i="19" s="1"/>
  <c r="D1017" i="19"/>
  <c r="E1017" i="19" s="1"/>
  <c r="D1014" i="19"/>
  <c r="E1014" i="19" s="1"/>
  <c r="D1009" i="19"/>
  <c r="E1009" i="19" s="1"/>
  <c r="D1006" i="19"/>
  <c r="E1006" i="19" s="1"/>
  <c r="D1001" i="19"/>
  <c r="E1001" i="19" s="1"/>
  <c r="D999" i="19"/>
  <c r="E999" i="19" s="1"/>
  <c r="D997" i="19"/>
  <c r="E997" i="19" s="1"/>
  <c r="D995" i="19"/>
  <c r="E995" i="19" s="1"/>
  <c r="D993" i="19"/>
  <c r="E993" i="19" s="1"/>
  <c r="D991" i="19"/>
  <c r="E991" i="19" s="1"/>
  <c r="D989" i="19"/>
  <c r="E989" i="19" s="1"/>
  <c r="D987" i="19"/>
  <c r="E987" i="19" s="1"/>
  <c r="D985" i="19"/>
  <c r="E985" i="19" s="1"/>
  <c r="D983" i="19"/>
  <c r="E983" i="19" s="1"/>
  <c r="D981" i="19"/>
  <c r="E981" i="19" s="1"/>
  <c r="D979" i="19"/>
  <c r="E979" i="19" s="1"/>
  <c r="D977" i="19"/>
  <c r="E977" i="19" s="1"/>
  <c r="D975" i="19"/>
  <c r="E975" i="19" s="1"/>
  <c r="D973" i="19"/>
  <c r="E973" i="19" s="1"/>
  <c r="D971" i="19"/>
  <c r="E971" i="19" s="1"/>
  <c r="D1170" i="19"/>
  <c r="E1170" i="19" s="1"/>
  <c r="D1166" i="19"/>
  <c r="E1166" i="19" s="1"/>
  <c r="D1163" i="19"/>
  <c r="E1163" i="19" s="1"/>
  <c r="D1160" i="19"/>
  <c r="E1160" i="19" s="1"/>
  <c r="D1155" i="19"/>
  <c r="E1155" i="19" s="1"/>
  <c r="D1152" i="19"/>
  <c r="E1152" i="19" s="1"/>
  <c r="D1147" i="19"/>
  <c r="E1147" i="19" s="1"/>
  <c r="D1144" i="19"/>
  <c r="E1144" i="19" s="1"/>
  <c r="D1139" i="19"/>
  <c r="E1139" i="19" s="1"/>
  <c r="D1136" i="19"/>
  <c r="E1136" i="19" s="1"/>
  <c r="D1131" i="19"/>
  <c r="E1131" i="19" s="1"/>
  <c r="D1128" i="19"/>
  <c r="E1128" i="19" s="1"/>
  <c r="D1123" i="19"/>
  <c r="E1123" i="19" s="1"/>
  <c r="D1120" i="19"/>
  <c r="E1120" i="19" s="1"/>
  <c r="D1115" i="19"/>
  <c r="E1115" i="19" s="1"/>
  <c r="D1112" i="19"/>
  <c r="E1112" i="19" s="1"/>
  <c r="D1107" i="19"/>
  <c r="E1107" i="19" s="1"/>
  <c r="D1104" i="19"/>
  <c r="E1104" i="19" s="1"/>
  <c r="D1099" i="19"/>
  <c r="E1099" i="19" s="1"/>
  <c r="D1096" i="19"/>
  <c r="E1096" i="19" s="1"/>
  <c r="D1091" i="19"/>
  <c r="E1091" i="19" s="1"/>
  <c r="D1088" i="19"/>
  <c r="E1088" i="19" s="1"/>
  <c r="D1083" i="19"/>
  <c r="E1083" i="19" s="1"/>
  <c r="D1080" i="19"/>
  <c r="E1080" i="19" s="1"/>
  <c r="D1075" i="19"/>
  <c r="E1075" i="19" s="1"/>
  <c r="D1072" i="19"/>
  <c r="E1072" i="19" s="1"/>
  <c r="D1067" i="19"/>
  <c r="E1067" i="19" s="1"/>
  <c r="D1064" i="19"/>
  <c r="E1064" i="19" s="1"/>
  <c r="D1059" i="19"/>
  <c r="E1059" i="19" s="1"/>
  <c r="D1056" i="19"/>
  <c r="E1056" i="19" s="1"/>
  <c r="D1051" i="19"/>
  <c r="E1051" i="19" s="1"/>
  <c r="D1048" i="19"/>
  <c r="E1048" i="19" s="1"/>
  <c r="D1043" i="19"/>
  <c r="E1043" i="19" s="1"/>
  <c r="D1040" i="19"/>
  <c r="E1040" i="19" s="1"/>
  <c r="D1035" i="19"/>
  <c r="E1035" i="19" s="1"/>
  <c r="D1032" i="19"/>
  <c r="E1032" i="19" s="1"/>
  <c r="D1027" i="19"/>
  <c r="E1027" i="19" s="1"/>
  <c r="D1024" i="19"/>
  <c r="E1024" i="19" s="1"/>
  <c r="D1019" i="19"/>
  <c r="E1019" i="19" s="1"/>
  <c r="D1016" i="19"/>
  <c r="E1016" i="19" s="1"/>
  <c r="D1011" i="19"/>
  <c r="E1011" i="19" s="1"/>
  <c r="D1008" i="19"/>
  <c r="E1008" i="19" s="1"/>
  <c r="D1003" i="19"/>
  <c r="E1003" i="19" s="1"/>
  <c r="D1162" i="19"/>
  <c r="E1162" i="19" s="1"/>
  <c r="D1157" i="19"/>
  <c r="E1157" i="19" s="1"/>
  <c r="D1146" i="19"/>
  <c r="E1146" i="19" s="1"/>
  <c r="D1141" i="19"/>
  <c r="E1141" i="19" s="1"/>
  <c r="D1130" i="19"/>
  <c r="E1130" i="19" s="1"/>
  <c r="D1125" i="19"/>
  <c r="E1125" i="19" s="1"/>
  <c r="D1114" i="19"/>
  <c r="E1114" i="19" s="1"/>
  <c r="D1109" i="19"/>
  <c r="E1109" i="19" s="1"/>
  <c r="D1098" i="19"/>
  <c r="E1098" i="19" s="1"/>
  <c r="D1093" i="19"/>
  <c r="E1093" i="19" s="1"/>
  <c r="D1082" i="19"/>
  <c r="E1082" i="19" s="1"/>
  <c r="D1077" i="19"/>
  <c r="E1077" i="19" s="1"/>
  <c r="D1066" i="19"/>
  <c r="E1066" i="19" s="1"/>
  <c r="D1061" i="19"/>
  <c r="E1061" i="19" s="1"/>
  <c r="D1050" i="19"/>
  <c r="E1050" i="19" s="1"/>
  <c r="D1045" i="19"/>
  <c r="E1045" i="19" s="1"/>
  <c r="D1034" i="19"/>
  <c r="E1034" i="19" s="1"/>
  <c r="D1029" i="19"/>
  <c r="E1029" i="19" s="1"/>
  <c r="D1018" i="19"/>
  <c r="E1018" i="19" s="1"/>
  <c r="D1013" i="19"/>
  <c r="E1013" i="19" s="1"/>
  <c r="D1002" i="19"/>
  <c r="E1002" i="19" s="1"/>
  <c r="D998" i="19"/>
  <c r="E998" i="19" s="1"/>
  <c r="D994" i="19"/>
  <c r="E994" i="19" s="1"/>
  <c r="D990" i="19"/>
  <c r="E990" i="19" s="1"/>
  <c r="D986" i="19"/>
  <c r="E986" i="19" s="1"/>
  <c r="D982" i="19"/>
  <c r="E982" i="19" s="1"/>
  <c r="D978" i="19"/>
  <c r="E978" i="19" s="1"/>
  <c r="D974" i="19"/>
  <c r="E974" i="19" s="1"/>
  <c r="D970" i="19"/>
  <c r="E970" i="19" s="1"/>
  <c r="D965" i="19"/>
  <c r="E965" i="19" s="1"/>
  <c r="D962" i="19"/>
  <c r="E962" i="19" s="1"/>
  <c r="D957" i="19"/>
  <c r="E957" i="19" s="1"/>
  <c r="D955" i="19"/>
  <c r="E955" i="19" s="1"/>
  <c r="D953" i="19"/>
  <c r="E953" i="19" s="1"/>
  <c r="D951" i="19"/>
  <c r="E951" i="19" s="1"/>
  <c r="D949" i="19"/>
  <c r="E949" i="19" s="1"/>
  <c r="D947" i="19"/>
  <c r="E947" i="19" s="1"/>
  <c r="D945" i="19"/>
  <c r="E945" i="19" s="1"/>
  <c r="D943" i="19"/>
  <c r="E943" i="19" s="1"/>
  <c r="D941" i="19"/>
  <c r="E941" i="19" s="1"/>
  <c r="D939" i="19"/>
  <c r="E939" i="19" s="1"/>
  <c r="D937" i="19"/>
  <c r="E937" i="19" s="1"/>
  <c r="D935" i="19"/>
  <c r="E935" i="19" s="1"/>
  <c r="D933" i="19"/>
  <c r="E933" i="19" s="1"/>
  <c r="D931" i="19"/>
  <c r="E931" i="19" s="1"/>
  <c r="D929" i="19"/>
  <c r="E929" i="19" s="1"/>
  <c r="D927" i="19"/>
  <c r="E927" i="19" s="1"/>
  <c r="D925" i="19"/>
  <c r="E925" i="19" s="1"/>
  <c r="D923" i="19"/>
  <c r="E923" i="19" s="1"/>
  <c r="D921" i="19"/>
  <c r="E921" i="19" s="1"/>
  <c r="D919" i="19"/>
  <c r="E919" i="19" s="1"/>
  <c r="D917" i="19"/>
  <c r="E917" i="19" s="1"/>
  <c r="D915" i="19"/>
  <c r="E915" i="19" s="1"/>
  <c r="D913" i="19"/>
  <c r="E913" i="19" s="1"/>
  <c r="D911" i="19"/>
  <c r="E911" i="19" s="1"/>
  <c r="D909" i="19"/>
  <c r="E909" i="19" s="1"/>
  <c r="D907" i="19"/>
  <c r="E907" i="19" s="1"/>
  <c r="D905" i="19"/>
  <c r="E905" i="19" s="1"/>
  <c r="D903" i="19"/>
  <c r="E903" i="19" s="1"/>
  <c r="D901" i="19"/>
  <c r="E901" i="19" s="1"/>
  <c r="D899" i="19"/>
  <c r="E899" i="19" s="1"/>
  <c r="D897" i="19"/>
  <c r="E897" i="19" s="1"/>
  <c r="D895" i="19"/>
  <c r="E895" i="19" s="1"/>
  <c r="D893" i="19"/>
  <c r="E893" i="19" s="1"/>
  <c r="D891" i="19"/>
  <c r="E891" i="19" s="1"/>
  <c r="D889" i="19"/>
  <c r="E889" i="19" s="1"/>
  <c r="D887" i="19"/>
  <c r="E887" i="19" s="1"/>
  <c r="D885" i="19"/>
  <c r="E885" i="19" s="1"/>
  <c r="D883" i="19"/>
  <c r="E883" i="19" s="1"/>
  <c r="D881" i="19"/>
  <c r="E881" i="19" s="1"/>
  <c r="D879" i="19"/>
  <c r="E879" i="19" s="1"/>
  <c r="D877" i="19"/>
  <c r="E877" i="19" s="1"/>
  <c r="D1168" i="19"/>
  <c r="E1168" i="19" s="1"/>
  <c r="D1156" i="19"/>
  <c r="E1156" i="19" s="1"/>
  <c r="D1151" i="19"/>
  <c r="E1151" i="19" s="1"/>
  <c r="D1140" i="19"/>
  <c r="E1140" i="19" s="1"/>
  <c r="D1135" i="19"/>
  <c r="E1135" i="19" s="1"/>
  <c r="D1124" i="19"/>
  <c r="E1124" i="19" s="1"/>
  <c r="D1119" i="19"/>
  <c r="E1119" i="19" s="1"/>
  <c r="D1108" i="19"/>
  <c r="E1108" i="19" s="1"/>
  <c r="D1103" i="19"/>
  <c r="E1103" i="19" s="1"/>
  <c r="D1092" i="19"/>
  <c r="E1092" i="19" s="1"/>
  <c r="D1087" i="19"/>
  <c r="E1087" i="19" s="1"/>
  <c r="D1076" i="19"/>
  <c r="E1076" i="19" s="1"/>
  <c r="D1071" i="19"/>
  <c r="E1071" i="19" s="1"/>
  <c r="D1060" i="19"/>
  <c r="E1060" i="19" s="1"/>
  <c r="D1055" i="19"/>
  <c r="E1055" i="19" s="1"/>
  <c r="D1044" i="19"/>
  <c r="E1044" i="19" s="1"/>
  <c r="D1039" i="19"/>
  <c r="E1039" i="19" s="1"/>
  <c r="D1028" i="19"/>
  <c r="E1028" i="19" s="1"/>
  <c r="D1023" i="19"/>
  <c r="E1023" i="19" s="1"/>
  <c r="D1012" i="19"/>
  <c r="E1012" i="19" s="1"/>
  <c r="D1007" i="19"/>
  <c r="E1007" i="19" s="1"/>
  <c r="D967" i="19"/>
  <c r="E967" i="19" s="1"/>
  <c r="D964" i="19"/>
  <c r="E964" i="19" s="1"/>
  <c r="D959" i="19"/>
  <c r="E959" i="19" s="1"/>
  <c r="D1154" i="19"/>
  <c r="E1154" i="19" s="1"/>
  <c r="D1133" i="19"/>
  <c r="E1133" i="19" s="1"/>
  <c r="D1122" i="19"/>
  <c r="E1122" i="19" s="1"/>
  <c r="D1101" i="19"/>
  <c r="E1101" i="19" s="1"/>
  <c r="D1090" i="19"/>
  <c r="E1090" i="19" s="1"/>
  <c r="D1069" i="19"/>
  <c r="E1069" i="19" s="1"/>
  <c r="D1058" i="19"/>
  <c r="E1058" i="19" s="1"/>
  <c r="D1037" i="19"/>
  <c r="E1037" i="19" s="1"/>
  <c r="D1026" i="19"/>
  <c r="E1026" i="19" s="1"/>
  <c r="D1005" i="19"/>
  <c r="E1005" i="19" s="1"/>
  <c r="D996" i="19"/>
  <c r="E996" i="19" s="1"/>
  <c r="D988" i="19"/>
  <c r="E988" i="19" s="1"/>
  <c r="D980" i="19"/>
  <c r="E980" i="19" s="1"/>
  <c r="D972" i="19"/>
  <c r="E972" i="19" s="1"/>
  <c r="D966" i="19"/>
  <c r="E966" i="19" s="1"/>
  <c r="D961" i="19"/>
  <c r="E961" i="19" s="1"/>
  <c r="D956" i="19"/>
  <c r="E956" i="19" s="1"/>
  <c r="D952" i="19"/>
  <c r="E952" i="19" s="1"/>
  <c r="D948" i="19"/>
  <c r="E948" i="19" s="1"/>
  <c r="D944" i="19"/>
  <c r="E944" i="19" s="1"/>
  <c r="D940" i="19"/>
  <c r="E940" i="19" s="1"/>
  <c r="D936" i="19"/>
  <c r="E936" i="19" s="1"/>
  <c r="D932" i="19"/>
  <c r="E932" i="19" s="1"/>
  <c r="D928" i="19"/>
  <c r="E928" i="19" s="1"/>
  <c r="D924" i="19"/>
  <c r="E924" i="19" s="1"/>
  <c r="D920" i="19"/>
  <c r="E920" i="19" s="1"/>
  <c r="D916" i="19"/>
  <c r="E916" i="19" s="1"/>
  <c r="D912" i="19"/>
  <c r="E912" i="19" s="1"/>
  <c r="D908" i="19"/>
  <c r="E908" i="19" s="1"/>
  <c r="D904" i="19"/>
  <c r="E904" i="19" s="1"/>
  <c r="D900" i="19"/>
  <c r="E900" i="19" s="1"/>
  <c r="D896" i="19"/>
  <c r="E896" i="19" s="1"/>
  <c r="D892" i="19"/>
  <c r="E892" i="19" s="1"/>
  <c r="D888" i="19"/>
  <c r="E888" i="19" s="1"/>
  <c r="D884" i="19"/>
  <c r="E884" i="19" s="1"/>
  <c r="D880" i="19"/>
  <c r="E880" i="19" s="1"/>
  <c r="D876" i="19"/>
  <c r="E876" i="19" s="1"/>
  <c r="D871" i="19"/>
  <c r="E871" i="19" s="1"/>
  <c r="D868" i="19"/>
  <c r="E868" i="19" s="1"/>
  <c r="D866" i="19"/>
  <c r="E866" i="19" s="1"/>
  <c r="D864" i="19"/>
  <c r="E864" i="19" s="1"/>
  <c r="D862" i="19"/>
  <c r="E862" i="19" s="1"/>
  <c r="D860" i="19"/>
  <c r="E860" i="19" s="1"/>
  <c r="D858" i="19"/>
  <c r="E858" i="19" s="1"/>
  <c r="D856" i="19"/>
  <c r="E856" i="19" s="1"/>
  <c r="D854" i="19"/>
  <c r="E854" i="19" s="1"/>
  <c r="D852" i="19"/>
  <c r="E852" i="19" s="1"/>
  <c r="D850" i="19"/>
  <c r="E850" i="19" s="1"/>
  <c r="D848" i="19"/>
  <c r="E848" i="19" s="1"/>
  <c r="D846" i="19"/>
  <c r="E846" i="19" s="1"/>
  <c r="D844" i="19"/>
  <c r="E844" i="19" s="1"/>
  <c r="D842" i="19"/>
  <c r="E842" i="19" s="1"/>
  <c r="D840" i="19"/>
  <c r="E840" i="19" s="1"/>
  <c r="D838" i="19"/>
  <c r="E838" i="19" s="1"/>
  <c r="D836" i="19"/>
  <c r="E836" i="19" s="1"/>
  <c r="D834" i="19"/>
  <c r="E834" i="19" s="1"/>
  <c r="D832" i="19"/>
  <c r="E832" i="19" s="1"/>
  <c r="D830" i="19"/>
  <c r="E830" i="19" s="1"/>
  <c r="D828" i="19"/>
  <c r="E828" i="19" s="1"/>
  <c r="D826" i="19"/>
  <c r="E826" i="19" s="1"/>
  <c r="D824" i="19"/>
  <c r="E824" i="19" s="1"/>
  <c r="D822" i="19"/>
  <c r="E822" i="19" s="1"/>
  <c r="D820" i="19"/>
  <c r="E820" i="19" s="1"/>
  <c r="D818" i="19"/>
  <c r="E818" i="19" s="1"/>
  <c r="D816" i="19"/>
  <c r="E816" i="19" s="1"/>
  <c r="D814" i="19"/>
  <c r="E814" i="19" s="1"/>
  <c r="D812" i="19"/>
  <c r="E812" i="19" s="1"/>
  <c r="D810" i="19"/>
  <c r="E810" i="19" s="1"/>
  <c r="D808" i="19"/>
  <c r="E808" i="19" s="1"/>
  <c r="D806" i="19"/>
  <c r="E806" i="19" s="1"/>
  <c r="D804" i="19"/>
  <c r="E804" i="19" s="1"/>
  <c r="D802" i="19"/>
  <c r="E802" i="19" s="1"/>
  <c r="D800" i="19"/>
  <c r="E800" i="19" s="1"/>
  <c r="D798" i="19"/>
  <c r="E798" i="19" s="1"/>
  <c r="D796" i="19"/>
  <c r="E796" i="19" s="1"/>
  <c r="D794" i="19"/>
  <c r="E794" i="19" s="1"/>
  <c r="D792" i="19"/>
  <c r="E792" i="19" s="1"/>
  <c r="D790" i="19"/>
  <c r="E790" i="19" s="1"/>
  <c r="D788" i="19"/>
  <c r="E788" i="19" s="1"/>
  <c r="D786" i="19"/>
  <c r="E786" i="19" s="1"/>
  <c r="D784" i="19"/>
  <c r="E784" i="19" s="1"/>
  <c r="D782" i="19"/>
  <c r="E782" i="19" s="1"/>
  <c r="D780" i="19"/>
  <c r="E780" i="19" s="1"/>
  <c r="D778" i="19"/>
  <c r="E778" i="19" s="1"/>
  <c r="D776" i="19"/>
  <c r="E776" i="19" s="1"/>
  <c r="D774" i="19"/>
  <c r="E774" i="19" s="1"/>
  <c r="D772" i="19"/>
  <c r="E772" i="19" s="1"/>
  <c r="D770" i="19"/>
  <c r="E770" i="19" s="1"/>
  <c r="D768" i="19"/>
  <c r="E768" i="19" s="1"/>
  <c r="D766" i="19"/>
  <c r="E766" i="19" s="1"/>
  <c r="D764" i="19"/>
  <c r="E764" i="19" s="1"/>
  <c r="D762" i="19"/>
  <c r="E762" i="19" s="1"/>
  <c r="D760" i="19"/>
  <c r="E760" i="19" s="1"/>
  <c r="D758" i="19"/>
  <c r="E758" i="19" s="1"/>
  <c r="D756" i="19"/>
  <c r="E756" i="19" s="1"/>
  <c r="D754" i="19"/>
  <c r="E754" i="19" s="1"/>
  <c r="D752" i="19"/>
  <c r="E752" i="19" s="1"/>
  <c r="D750" i="19"/>
  <c r="E750" i="19" s="1"/>
  <c r="D748" i="19"/>
  <c r="E748" i="19" s="1"/>
  <c r="D746" i="19"/>
  <c r="E746" i="19" s="1"/>
  <c r="D744" i="19"/>
  <c r="E744" i="19" s="1"/>
  <c r="D742" i="19"/>
  <c r="E742" i="19" s="1"/>
  <c r="D740" i="19"/>
  <c r="E740" i="19" s="1"/>
  <c r="D738" i="19"/>
  <c r="E738" i="19" s="1"/>
  <c r="D736" i="19"/>
  <c r="E736" i="19" s="1"/>
  <c r="D734" i="19"/>
  <c r="E734" i="19" s="1"/>
  <c r="D732" i="19"/>
  <c r="E732" i="19" s="1"/>
  <c r="D730" i="19"/>
  <c r="E730" i="19" s="1"/>
  <c r="D728" i="19"/>
  <c r="E728" i="19" s="1"/>
  <c r="D726" i="19"/>
  <c r="E726" i="19" s="1"/>
  <c r="D724" i="19"/>
  <c r="E724" i="19" s="1"/>
  <c r="D722" i="19"/>
  <c r="E722" i="19" s="1"/>
  <c r="D720" i="19"/>
  <c r="E720" i="19" s="1"/>
  <c r="D718" i="19"/>
  <c r="E718" i="19" s="1"/>
  <c r="D716" i="19"/>
  <c r="E716" i="19" s="1"/>
  <c r="D714" i="19"/>
  <c r="E714" i="19" s="1"/>
  <c r="D712" i="19"/>
  <c r="E712" i="19" s="1"/>
  <c r="D710" i="19"/>
  <c r="E710" i="19" s="1"/>
  <c r="D708" i="19"/>
  <c r="E708" i="19" s="1"/>
  <c r="D706" i="19"/>
  <c r="E706" i="19" s="1"/>
  <c r="D704" i="19"/>
  <c r="E704" i="19" s="1"/>
  <c r="D702" i="19"/>
  <c r="E702" i="19" s="1"/>
  <c r="D700" i="19"/>
  <c r="E700" i="19" s="1"/>
  <c r="D698" i="19"/>
  <c r="E698" i="19" s="1"/>
  <c r="D696" i="19"/>
  <c r="E696" i="19" s="1"/>
  <c r="D694" i="19"/>
  <c r="E694" i="19" s="1"/>
  <c r="D692" i="19"/>
  <c r="E692" i="19" s="1"/>
  <c r="D690" i="19"/>
  <c r="E690" i="19" s="1"/>
  <c r="D688" i="19"/>
  <c r="E688" i="19" s="1"/>
  <c r="D686" i="19"/>
  <c r="E686" i="19" s="1"/>
  <c r="D684" i="19"/>
  <c r="E684" i="19" s="1"/>
  <c r="D682" i="19"/>
  <c r="E682" i="19" s="1"/>
  <c r="D680" i="19"/>
  <c r="E680" i="19" s="1"/>
  <c r="D678" i="19"/>
  <c r="E678" i="19" s="1"/>
  <c r="D676" i="19"/>
  <c r="E676" i="19" s="1"/>
  <c r="D674" i="19"/>
  <c r="E674" i="19" s="1"/>
  <c r="D672" i="19"/>
  <c r="E672" i="19" s="1"/>
  <c r="D670" i="19"/>
  <c r="E670" i="19" s="1"/>
  <c r="D668" i="19"/>
  <c r="E668" i="19" s="1"/>
  <c r="D666" i="19"/>
  <c r="E666" i="19" s="1"/>
  <c r="D664" i="19"/>
  <c r="E664" i="19" s="1"/>
  <c r="D662" i="19"/>
  <c r="E662" i="19" s="1"/>
  <c r="D660" i="19"/>
  <c r="E660" i="19" s="1"/>
  <c r="D658" i="19"/>
  <c r="E658" i="19" s="1"/>
  <c r="D656" i="19"/>
  <c r="E656" i="19" s="1"/>
  <c r="D1164" i="19"/>
  <c r="E1164" i="19" s="1"/>
  <c r="D1143" i="19"/>
  <c r="E1143" i="19" s="1"/>
  <c r="D1132" i="19"/>
  <c r="E1132" i="19" s="1"/>
  <c r="D1111" i="19"/>
  <c r="E1111" i="19" s="1"/>
  <c r="D1100" i="19"/>
  <c r="E1100" i="19" s="1"/>
  <c r="D1079" i="19"/>
  <c r="E1079" i="19" s="1"/>
  <c r="D1068" i="19"/>
  <c r="E1068" i="19" s="1"/>
  <c r="D1047" i="19"/>
  <c r="E1047" i="19" s="1"/>
  <c r="D1036" i="19"/>
  <c r="E1036" i="19" s="1"/>
  <c r="D1015" i="19"/>
  <c r="E1015" i="19" s="1"/>
  <c r="D1004" i="19"/>
  <c r="E1004" i="19" s="1"/>
  <c r="D960" i="19"/>
  <c r="E960" i="19" s="1"/>
  <c r="D873" i="19"/>
  <c r="E873" i="19" s="1"/>
  <c r="D870" i="19"/>
  <c r="E870" i="19" s="1"/>
  <c r="D1138" i="19"/>
  <c r="E1138" i="19" s="1"/>
  <c r="D1117" i="19"/>
  <c r="E1117" i="19" s="1"/>
  <c r="D1074" i="19"/>
  <c r="E1074" i="19" s="1"/>
  <c r="D1053" i="19"/>
  <c r="E1053" i="19" s="1"/>
  <c r="D1010" i="19"/>
  <c r="E1010" i="19" s="1"/>
  <c r="D992" i="19"/>
  <c r="E992" i="19" s="1"/>
  <c r="D976" i="19"/>
  <c r="E976" i="19" s="1"/>
  <c r="D954" i="19"/>
  <c r="E954" i="19" s="1"/>
  <c r="D946" i="19"/>
  <c r="E946" i="19" s="1"/>
  <c r="D938" i="19"/>
  <c r="E938" i="19" s="1"/>
  <c r="D930" i="19"/>
  <c r="E930" i="19" s="1"/>
  <c r="D922" i="19"/>
  <c r="E922" i="19" s="1"/>
  <c r="D914" i="19"/>
  <c r="E914" i="19" s="1"/>
  <c r="D906" i="19"/>
  <c r="E906" i="19" s="1"/>
  <c r="D898" i="19"/>
  <c r="E898" i="19" s="1"/>
  <c r="D890" i="19"/>
  <c r="E890" i="19" s="1"/>
  <c r="D882" i="19"/>
  <c r="E882" i="19" s="1"/>
  <c r="D875" i="19"/>
  <c r="E875" i="19" s="1"/>
  <c r="D865" i="19"/>
  <c r="E865" i="19" s="1"/>
  <c r="D861" i="19"/>
  <c r="E861" i="19" s="1"/>
  <c r="D857" i="19"/>
  <c r="E857" i="19" s="1"/>
  <c r="D853" i="19"/>
  <c r="E853" i="19" s="1"/>
  <c r="D849" i="19"/>
  <c r="E849" i="19" s="1"/>
  <c r="D845" i="19"/>
  <c r="E845" i="19" s="1"/>
  <c r="D841" i="19"/>
  <c r="E841" i="19" s="1"/>
  <c r="D837" i="19"/>
  <c r="E837" i="19" s="1"/>
  <c r="D833" i="19"/>
  <c r="E833" i="19" s="1"/>
  <c r="D829" i="19"/>
  <c r="E829" i="19" s="1"/>
  <c r="D825" i="19"/>
  <c r="E825" i="19" s="1"/>
  <c r="D821" i="19"/>
  <c r="E821" i="19" s="1"/>
  <c r="D817" i="19"/>
  <c r="E817" i="19" s="1"/>
  <c r="D813" i="19"/>
  <c r="E813" i="19" s="1"/>
  <c r="D809" i="19"/>
  <c r="E809" i="19" s="1"/>
  <c r="D805" i="19"/>
  <c r="E805" i="19" s="1"/>
  <c r="D801" i="19"/>
  <c r="E801" i="19" s="1"/>
  <c r="D797" i="19"/>
  <c r="E797" i="19" s="1"/>
  <c r="D793" i="19"/>
  <c r="E793" i="19" s="1"/>
  <c r="D789" i="19"/>
  <c r="E789" i="19" s="1"/>
  <c r="D785" i="19"/>
  <c r="E785" i="19" s="1"/>
  <c r="D781" i="19"/>
  <c r="E781" i="19" s="1"/>
  <c r="D777" i="19"/>
  <c r="E777" i="19" s="1"/>
  <c r="D773" i="19"/>
  <c r="E773" i="19" s="1"/>
  <c r="D769" i="19"/>
  <c r="E769" i="19" s="1"/>
  <c r="D765" i="19"/>
  <c r="E765" i="19" s="1"/>
  <c r="D761" i="19"/>
  <c r="E761" i="19" s="1"/>
  <c r="D757" i="19"/>
  <c r="E757" i="19" s="1"/>
  <c r="D753" i="19"/>
  <c r="E753" i="19" s="1"/>
  <c r="D749" i="19"/>
  <c r="E749" i="19" s="1"/>
  <c r="D745" i="19"/>
  <c r="E745" i="19" s="1"/>
  <c r="D741" i="19"/>
  <c r="E741" i="19" s="1"/>
  <c r="D737" i="19"/>
  <c r="E737" i="19" s="1"/>
  <c r="D733" i="19"/>
  <c r="E733" i="19" s="1"/>
  <c r="D729" i="19"/>
  <c r="E729" i="19" s="1"/>
  <c r="D725" i="19"/>
  <c r="E725" i="19" s="1"/>
  <c r="D721" i="19"/>
  <c r="E721" i="19" s="1"/>
  <c r="D717" i="19"/>
  <c r="E717" i="19" s="1"/>
  <c r="D713" i="19"/>
  <c r="E713" i="19" s="1"/>
  <c r="D709" i="19"/>
  <c r="E709" i="19" s="1"/>
  <c r="D705" i="19"/>
  <c r="E705" i="19" s="1"/>
  <c r="D701" i="19"/>
  <c r="E701" i="19" s="1"/>
  <c r="D697" i="19"/>
  <c r="E697" i="19" s="1"/>
  <c r="D693" i="19"/>
  <c r="E693" i="19" s="1"/>
  <c r="D689" i="19"/>
  <c r="E689" i="19" s="1"/>
  <c r="D685" i="19"/>
  <c r="E685" i="19" s="1"/>
  <c r="D681" i="19"/>
  <c r="E681" i="19" s="1"/>
  <c r="D677" i="19"/>
  <c r="E677" i="19" s="1"/>
  <c r="D673" i="19"/>
  <c r="E673" i="19" s="1"/>
  <c r="D669" i="19"/>
  <c r="E669" i="19" s="1"/>
  <c r="D665" i="19"/>
  <c r="E665" i="19" s="1"/>
  <c r="D661" i="19"/>
  <c r="E661" i="19" s="1"/>
  <c r="D657" i="19"/>
  <c r="E657" i="19" s="1"/>
  <c r="D654" i="19"/>
  <c r="E654" i="19" s="1"/>
  <c r="D651" i="19"/>
  <c r="E651" i="19" s="1"/>
  <c r="D646" i="19"/>
  <c r="E646" i="19" s="1"/>
  <c r="D643" i="19"/>
  <c r="E643" i="19" s="1"/>
  <c r="D638" i="19"/>
  <c r="E638" i="19" s="1"/>
  <c r="D635" i="19"/>
  <c r="E635" i="19" s="1"/>
  <c r="D630" i="19"/>
  <c r="E630" i="19" s="1"/>
  <c r="D627" i="19"/>
  <c r="E627" i="19" s="1"/>
  <c r="D622" i="19"/>
  <c r="E622" i="19" s="1"/>
  <c r="D619" i="19"/>
  <c r="E619" i="19" s="1"/>
  <c r="D617" i="19"/>
  <c r="E617" i="19" s="1"/>
  <c r="D615" i="19"/>
  <c r="E615" i="19" s="1"/>
  <c r="D613" i="19"/>
  <c r="E613" i="19" s="1"/>
  <c r="D611" i="19"/>
  <c r="E611" i="19" s="1"/>
  <c r="D609" i="19"/>
  <c r="E609" i="19" s="1"/>
  <c r="D607" i="19"/>
  <c r="E607" i="19" s="1"/>
  <c r="D605" i="19"/>
  <c r="E605" i="19" s="1"/>
  <c r="D603" i="19"/>
  <c r="E603" i="19" s="1"/>
  <c r="D601" i="19"/>
  <c r="E601" i="19" s="1"/>
  <c r="D599" i="19"/>
  <c r="E599" i="19" s="1"/>
  <c r="D597" i="19"/>
  <c r="E597" i="19" s="1"/>
  <c r="D595" i="19"/>
  <c r="E595" i="19" s="1"/>
  <c r="D593" i="19"/>
  <c r="E593" i="19" s="1"/>
  <c r="D591" i="19"/>
  <c r="E591" i="19" s="1"/>
  <c r="D589" i="19"/>
  <c r="E589" i="19" s="1"/>
  <c r="D587" i="19"/>
  <c r="E587" i="19" s="1"/>
  <c r="D585" i="19"/>
  <c r="E585" i="19" s="1"/>
  <c r="D583" i="19"/>
  <c r="E583" i="19" s="1"/>
  <c r="D581" i="19"/>
  <c r="E581" i="19" s="1"/>
  <c r="D579" i="19"/>
  <c r="E579" i="19" s="1"/>
  <c r="D577" i="19"/>
  <c r="E577" i="19" s="1"/>
  <c r="D575" i="19"/>
  <c r="E575" i="19" s="1"/>
  <c r="D573" i="19"/>
  <c r="E573" i="19" s="1"/>
  <c r="D571" i="19"/>
  <c r="E571" i="19" s="1"/>
  <c r="D569" i="19"/>
  <c r="E569" i="19" s="1"/>
  <c r="D567" i="19"/>
  <c r="E567" i="19" s="1"/>
  <c r="D565" i="19"/>
  <c r="E565" i="19" s="1"/>
  <c r="D563" i="19"/>
  <c r="E563" i="19" s="1"/>
  <c r="D561" i="19"/>
  <c r="E561" i="19" s="1"/>
  <c r="D559" i="19"/>
  <c r="E559" i="19" s="1"/>
  <c r="D557" i="19"/>
  <c r="E557" i="19" s="1"/>
  <c r="D555" i="19"/>
  <c r="E555" i="19" s="1"/>
  <c r="D553" i="19"/>
  <c r="E553" i="19" s="1"/>
  <c r="D551" i="19"/>
  <c r="E551" i="19" s="1"/>
  <c r="D549" i="19"/>
  <c r="E549" i="19" s="1"/>
  <c r="D547" i="19"/>
  <c r="E547" i="19" s="1"/>
  <c r="D545" i="19"/>
  <c r="E545" i="19" s="1"/>
  <c r="D543" i="19"/>
  <c r="E543" i="19" s="1"/>
  <c r="D541" i="19"/>
  <c r="E541" i="19" s="1"/>
  <c r="D539" i="19"/>
  <c r="E539" i="19" s="1"/>
  <c r="D537" i="19"/>
  <c r="E537" i="19" s="1"/>
  <c r="D535" i="19"/>
  <c r="E535" i="19" s="1"/>
  <c r="D533" i="19"/>
  <c r="E533" i="19" s="1"/>
  <c r="D531" i="19"/>
  <c r="E531" i="19" s="1"/>
  <c r="D529" i="19"/>
  <c r="E529" i="19" s="1"/>
  <c r="D527" i="19"/>
  <c r="E527" i="19" s="1"/>
  <c r="D525" i="19"/>
  <c r="E525" i="19" s="1"/>
  <c r="D523" i="19"/>
  <c r="E523" i="19" s="1"/>
  <c r="D521" i="19"/>
  <c r="E521" i="19" s="1"/>
  <c r="D519" i="19"/>
  <c r="E519" i="19" s="1"/>
  <c r="D517" i="19"/>
  <c r="E517" i="19" s="1"/>
  <c r="D515" i="19"/>
  <c r="E515" i="19" s="1"/>
  <c r="D513" i="19"/>
  <c r="E513" i="19" s="1"/>
  <c r="D511" i="19"/>
  <c r="E511" i="19" s="1"/>
  <c r="D509" i="19"/>
  <c r="E509" i="19" s="1"/>
  <c r="D507" i="19"/>
  <c r="E507" i="19" s="1"/>
  <c r="D505" i="19"/>
  <c r="E505" i="19" s="1"/>
  <c r="D503" i="19"/>
  <c r="E503" i="19" s="1"/>
  <c r="D501" i="19"/>
  <c r="E501" i="19" s="1"/>
  <c r="D499" i="19"/>
  <c r="E499" i="19" s="1"/>
  <c r="D497" i="19"/>
  <c r="E497" i="19" s="1"/>
  <c r="D495" i="19"/>
  <c r="E495" i="19" s="1"/>
  <c r="D493" i="19"/>
  <c r="E493" i="19" s="1"/>
  <c r="D491" i="19"/>
  <c r="E491" i="19" s="1"/>
  <c r="D489" i="19"/>
  <c r="E489" i="19" s="1"/>
  <c r="D487" i="19"/>
  <c r="E487" i="19" s="1"/>
  <c r="D485" i="19"/>
  <c r="E485" i="19" s="1"/>
  <c r="D483" i="19"/>
  <c r="E483" i="19" s="1"/>
  <c r="D481" i="19"/>
  <c r="E481" i="19" s="1"/>
  <c r="D479" i="19"/>
  <c r="E479" i="19" s="1"/>
  <c r="D477" i="19"/>
  <c r="E477" i="19" s="1"/>
  <c r="D475" i="19"/>
  <c r="E475" i="19" s="1"/>
  <c r="D473" i="19"/>
  <c r="E473" i="19" s="1"/>
  <c r="D471" i="19"/>
  <c r="E471" i="19" s="1"/>
  <c r="D469" i="19"/>
  <c r="E469" i="19" s="1"/>
  <c r="D467" i="19"/>
  <c r="E467" i="19" s="1"/>
  <c r="D465" i="19"/>
  <c r="E465" i="19" s="1"/>
  <c r="D463" i="19"/>
  <c r="E463" i="19" s="1"/>
  <c r="D461" i="19"/>
  <c r="E461" i="19" s="1"/>
  <c r="D459" i="19"/>
  <c r="E459" i="19" s="1"/>
  <c r="D1159" i="19"/>
  <c r="E1159" i="19" s="1"/>
  <c r="D1116" i="19"/>
  <c r="E1116" i="19" s="1"/>
  <c r="D1095" i="19"/>
  <c r="E1095" i="19" s="1"/>
  <c r="D1052" i="19"/>
  <c r="E1052" i="19" s="1"/>
  <c r="D1031" i="19"/>
  <c r="E1031" i="19" s="1"/>
  <c r="D963" i="19"/>
  <c r="E963" i="19" s="1"/>
  <c r="D874" i="19"/>
  <c r="E874" i="19" s="1"/>
  <c r="D869" i="19"/>
  <c r="E869" i="19" s="1"/>
  <c r="D653" i="19"/>
  <c r="E653" i="19" s="1"/>
  <c r="D648" i="19"/>
  <c r="E648" i="19" s="1"/>
  <c r="D645" i="19"/>
  <c r="E645" i="19" s="1"/>
  <c r="D640" i="19"/>
  <c r="E640" i="19" s="1"/>
  <c r="D637" i="19"/>
  <c r="E637" i="19" s="1"/>
  <c r="D632" i="19"/>
  <c r="E632" i="19" s="1"/>
  <c r="D629" i="19"/>
  <c r="E629" i="19" s="1"/>
  <c r="D624" i="19"/>
  <c r="E624" i="19" s="1"/>
  <c r="D621" i="19"/>
  <c r="E621" i="19" s="1"/>
  <c r="D1149" i="19"/>
  <c r="E1149" i="19" s="1"/>
  <c r="D1106" i="19"/>
  <c r="E1106" i="19" s="1"/>
  <c r="D1021" i="19"/>
  <c r="E1021" i="19" s="1"/>
  <c r="D984" i="19"/>
  <c r="E984" i="19" s="1"/>
  <c r="D958" i="19"/>
  <c r="E958" i="19" s="1"/>
  <c r="D942" i="19"/>
  <c r="E942" i="19" s="1"/>
  <c r="D926" i="19"/>
  <c r="E926" i="19" s="1"/>
  <c r="D910" i="19"/>
  <c r="E910" i="19" s="1"/>
  <c r="D894" i="19"/>
  <c r="E894" i="19" s="1"/>
  <c r="D878" i="19"/>
  <c r="E878" i="19" s="1"/>
  <c r="D867" i="19"/>
  <c r="E867" i="19" s="1"/>
  <c r="D859" i="19"/>
  <c r="E859" i="19" s="1"/>
  <c r="D851" i="19"/>
  <c r="E851" i="19" s="1"/>
  <c r="D843" i="19"/>
  <c r="E843" i="19" s="1"/>
  <c r="D835" i="19"/>
  <c r="E835" i="19" s="1"/>
  <c r="D827" i="19"/>
  <c r="E827" i="19" s="1"/>
  <c r="D819" i="19"/>
  <c r="E819" i="19" s="1"/>
  <c r="D811" i="19"/>
  <c r="E811" i="19" s="1"/>
  <c r="D803" i="19"/>
  <c r="E803" i="19" s="1"/>
  <c r="D795" i="19"/>
  <c r="E795" i="19" s="1"/>
  <c r="D787" i="19"/>
  <c r="E787" i="19" s="1"/>
  <c r="D779" i="19"/>
  <c r="E779" i="19" s="1"/>
  <c r="D771" i="19"/>
  <c r="E771" i="19" s="1"/>
  <c r="D763" i="19"/>
  <c r="E763" i="19" s="1"/>
  <c r="D755" i="19"/>
  <c r="E755" i="19" s="1"/>
  <c r="D747" i="19"/>
  <c r="E747" i="19" s="1"/>
  <c r="D739" i="19"/>
  <c r="E739" i="19" s="1"/>
  <c r="D731" i="19"/>
  <c r="E731" i="19" s="1"/>
  <c r="D723" i="19"/>
  <c r="E723" i="19" s="1"/>
  <c r="D715" i="19"/>
  <c r="E715" i="19" s="1"/>
  <c r="D707" i="19"/>
  <c r="E707" i="19" s="1"/>
  <c r="D699" i="19"/>
  <c r="E699" i="19" s="1"/>
  <c r="D691" i="19"/>
  <c r="E691" i="19" s="1"/>
  <c r="D683" i="19"/>
  <c r="E683" i="19" s="1"/>
  <c r="D675" i="19"/>
  <c r="E675" i="19" s="1"/>
  <c r="D667" i="19"/>
  <c r="E667" i="19" s="1"/>
  <c r="D659" i="19"/>
  <c r="E659" i="19" s="1"/>
  <c r="D647" i="19"/>
  <c r="E647" i="19" s="1"/>
  <c r="D642" i="19"/>
  <c r="E642" i="19" s="1"/>
  <c r="D631" i="19"/>
  <c r="E631" i="19" s="1"/>
  <c r="D626" i="19"/>
  <c r="E626" i="19" s="1"/>
  <c r="D616" i="19"/>
  <c r="E616" i="19" s="1"/>
  <c r="D612" i="19"/>
  <c r="E612" i="19" s="1"/>
  <c r="D608" i="19"/>
  <c r="E608" i="19" s="1"/>
  <c r="D604" i="19"/>
  <c r="E604" i="19" s="1"/>
  <c r="D600" i="19"/>
  <c r="E600" i="19" s="1"/>
  <c r="D596" i="19"/>
  <c r="E596" i="19" s="1"/>
  <c r="D592" i="19"/>
  <c r="E592" i="19" s="1"/>
  <c r="D588" i="19"/>
  <c r="E588" i="19" s="1"/>
  <c r="D584" i="19"/>
  <c r="E584" i="19" s="1"/>
  <c r="D580" i="19"/>
  <c r="E580" i="19" s="1"/>
  <c r="D576" i="19"/>
  <c r="E576" i="19" s="1"/>
  <c r="D572" i="19"/>
  <c r="E572" i="19" s="1"/>
  <c r="D568" i="19"/>
  <c r="E568" i="19" s="1"/>
  <c r="D564" i="19"/>
  <c r="E564" i="19" s="1"/>
  <c r="D560" i="19"/>
  <c r="E560" i="19" s="1"/>
  <c r="D556" i="19"/>
  <c r="E556" i="19" s="1"/>
  <c r="D552" i="19"/>
  <c r="E552" i="19" s="1"/>
  <c r="D548" i="19"/>
  <c r="E548" i="19" s="1"/>
  <c r="D544" i="19"/>
  <c r="E544" i="19" s="1"/>
  <c r="D540" i="19"/>
  <c r="E540" i="19" s="1"/>
  <c r="D536" i="19"/>
  <c r="E536" i="19" s="1"/>
  <c r="D532" i="19"/>
  <c r="E532" i="19" s="1"/>
  <c r="D528" i="19"/>
  <c r="E528" i="19" s="1"/>
  <c r="D524" i="19"/>
  <c r="E524" i="19" s="1"/>
  <c r="D520" i="19"/>
  <c r="E520" i="19" s="1"/>
  <c r="D516" i="19"/>
  <c r="E516" i="19" s="1"/>
  <c r="D512" i="19"/>
  <c r="E512" i="19" s="1"/>
  <c r="D508" i="19"/>
  <c r="E508" i="19" s="1"/>
  <c r="D504" i="19"/>
  <c r="E504" i="19" s="1"/>
  <c r="D500" i="19"/>
  <c r="E500" i="19" s="1"/>
  <c r="D496" i="19"/>
  <c r="E496" i="19" s="1"/>
  <c r="D492" i="19"/>
  <c r="E492" i="19" s="1"/>
  <c r="D488" i="19"/>
  <c r="E488" i="19" s="1"/>
  <c r="D484" i="19"/>
  <c r="E484" i="19" s="1"/>
  <c r="D480" i="19"/>
  <c r="E480" i="19" s="1"/>
  <c r="D476" i="19"/>
  <c r="E476" i="19" s="1"/>
  <c r="D472" i="19"/>
  <c r="E472" i="19" s="1"/>
  <c r="D468" i="19"/>
  <c r="E468" i="19" s="1"/>
  <c r="D464" i="19"/>
  <c r="E464" i="19" s="1"/>
  <c r="D460" i="19"/>
  <c r="E460" i="19" s="1"/>
  <c r="D457" i="19"/>
  <c r="E457" i="19" s="1"/>
  <c r="D454" i="19"/>
  <c r="E454" i="19" s="1"/>
  <c r="D449" i="19"/>
  <c r="E449" i="19" s="1"/>
  <c r="D446" i="19"/>
  <c r="E446" i="19" s="1"/>
  <c r="D441" i="19"/>
  <c r="E441" i="19" s="1"/>
  <c r="D438" i="19"/>
  <c r="E438" i="19" s="1"/>
  <c r="D433" i="19"/>
  <c r="E433" i="19" s="1"/>
  <c r="D430" i="19"/>
  <c r="E430" i="19" s="1"/>
  <c r="D425" i="19"/>
  <c r="E425" i="19" s="1"/>
  <c r="D422" i="19"/>
  <c r="E422" i="19" s="1"/>
  <c r="D2" i="19"/>
  <c r="E2" i="19" s="1"/>
  <c r="D293" i="19"/>
  <c r="E293" i="19" s="1"/>
  <c r="D241" i="19"/>
  <c r="E241" i="19" s="1"/>
  <c r="D239" i="19"/>
  <c r="E239" i="19" s="1"/>
  <c r="D237" i="19"/>
  <c r="E237" i="19" s="1"/>
  <c r="D235" i="19"/>
  <c r="E235" i="19" s="1"/>
  <c r="D233" i="19"/>
  <c r="E233" i="19" s="1"/>
  <c r="D231" i="19"/>
  <c r="E231" i="19" s="1"/>
  <c r="D229" i="19"/>
  <c r="E229" i="19" s="1"/>
  <c r="D227" i="19"/>
  <c r="E227" i="19" s="1"/>
  <c r="D225" i="19"/>
  <c r="E225" i="19" s="1"/>
  <c r="D223" i="19"/>
  <c r="E223" i="19" s="1"/>
  <c r="D221" i="19"/>
  <c r="E221" i="19" s="1"/>
  <c r="D219" i="19"/>
  <c r="E219" i="19" s="1"/>
  <c r="D217" i="19"/>
  <c r="E217" i="19" s="1"/>
  <c r="D215" i="19"/>
  <c r="E215" i="19" s="1"/>
  <c r="D213" i="19"/>
  <c r="E213" i="19" s="1"/>
  <c r="D211" i="19"/>
  <c r="E211" i="19" s="1"/>
  <c r="D209" i="19"/>
  <c r="E209" i="19" s="1"/>
  <c r="D207" i="19"/>
  <c r="E207" i="19" s="1"/>
  <c r="D205" i="19"/>
  <c r="E205" i="19" s="1"/>
  <c r="D203" i="19"/>
  <c r="E203" i="19" s="1"/>
  <c r="D201" i="19"/>
  <c r="E201" i="19" s="1"/>
  <c r="D199" i="19"/>
  <c r="E199" i="19" s="1"/>
  <c r="D197" i="19"/>
  <c r="E197" i="19" s="1"/>
  <c r="D195" i="19"/>
  <c r="E195" i="19" s="1"/>
  <c r="D193" i="19"/>
  <c r="E193" i="19" s="1"/>
  <c r="D191" i="19"/>
  <c r="E191" i="19" s="1"/>
  <c r="D189" i="19"/>
  <c r="E189" i="19" s="1"/>
  <c r="D187" i="19"/>
  <c r="E187" i="19" s="1"/>
  <c r="D185" i="19"/>
  <c r="E185" i="19" s="1"/>
  <c r="D183" i="19"/>
  <c r="E183" i="19" s="1"/>
  <c r="D181" i="19"/>
  <c r="E181" i="19" s="1"/>
  <c r="D1148" i="19"/>
  <c r="E1148" i="19" s="1"/>
  <c r="D1063" i="19"/>
  <c r="E1063" i="19" s="1"/>
  <c r="D1020" i="19"/>
  <c r="E1020" i="19" s="1"/>
  <c r="D652" i="19"/>
  <c r="E652" i="19" s="1"/>
  <c r="D641" i="19"/>
  <c r="E641" i="19" s="1"/>
  <c r="D636" i="19"/>
  <c r="E636" i="19" s="1"/>
  <c r="D625" i="19"/>
  <c r="E625" i="19" s="1"/>
  <c r="D620" i="19"/>
  <c r="E620" i="19" s="1"/>
  <c r="D456" i="19"/>
  <c r="E456" i="19" s="1"/>
  <c r="D451" i="19"/>
  <c r="E451" i="19" s="1"/>
  <c r="D448" i="19"/>
  <c r="E448" i="19" s="1"/>
  <c r="D443" i="19"/>
  <c r="E443" i="19" s="1"/>
  <c r="D440" i="19"/>
  <c r="E440" i="19" s="1"/>
  <c r="D435" i="19"/>
  <c r="E435" i="19" s="1"/>
  <c r="D432" i="19"/>
  <c r="E432" i="19" s="1"/>
  <c r="D427" i="19"/>
  <c r="E427" i="19" s="1"/>
  <c r="D424" i="19"/>
  <c r="E424" i="19" s="1"/>
  <c r="D419" i="19"/>
  <c r="E419" i="19" s="1"/>
  <c r="D417" i="19"/>
  <c r="E417" i="19" s="1"/>
  <c r="D415" i="19"/>
  <c r="E415" i="19" s="1"/>
  <c r="D413" i="19"/>
  <c r="E413" i="19" s="1"/>
  <c r="D411" i="19"/>
  <c r="E411" i="19" s="1"/>
  <c r="D409" i="19"/>
  <c r="E409" i="19" s="1"/>
  <c r="D407" i="19"/>
  <c r="E407" i="19" s="1"/>
  <c r="D405" i="19"/>
  <c r="E405" i="19" s="1"/>
  <c r="D403" i="19"/>
  <c r="E403" i="19" s="1"/>
  <c r="D401" i="19"/>
  <c r="E401" i="19" s="1"/>
  <c r="D399" i="19"/>
  <c r="E399" i="19" s="1"/>
  <c r="D397" i="19"/>
  <c r="E397" i="19" s="1"/>
  <c r="D395" i="19"/>
  <c r="E395" i="19" s="1"/>
  <c r="D393" i="19"/>
  <c r="E393" i="19" s="1"/>
  <c r="D391" i="19"/>
  <c r="E391" i="19" s="1"/>
  <c r="D389" i="19"/>
  <c r="E389" i="19" s="1"/>
  <c r="D387" i="19"/>
  <c r="E387" i="19" s="1"/>
  <c r="D385" i="19"/>
  <c r="E385" i="19" s="1"/>
  <c r="D383" i="19"/>
  <c r="E383" i="19" s="1"/>
  <c r="D381" i="19"/>
  <c r="E381" i="19" s="1"/>
  <c r="D379" i="19"/>
  <c r="E379" i="19" s="1"/>
  <c r="D377" i="19"/>
  <c r="E377" i="19" s="1"/>
  <c r="D375" i="19"/>
  <c r="E375" i="19" s="1"/>
  <c r="D373" i="19"/>
  <c r="E373" i="19" s="1"/>
  <c r="D371" i="19"/>
  <c r="E371" i="19" s="1"/>
  <c r="D369" i="19"/>
  <c r="E369" i="19" s="1"/>
  <c r="D367" i="19"/>
  <c r="E367" i="19" s="1"/>
  <c r="D365" i="19"/>
  <c r="E365" i="19" s="1"/>
  <c r="D363" i="19"/>
  <c r="E363" i="19" s="1"/>
  <c r="D361" i="19"/>
  <c r="E361" i="19" s="1"/>
  <c r="D359" i="19"/>
  <c r="E359" i="19" s="1"/>
  <c r="D357" i="19"/>
  <c r="E357" i="19" s="1"/>
  <c r="D355" i="19"/>
  <c r="E355" i="19" s="1"/>
  <c r="D353" i="19"/>
  <c r="E353" i="19" s="1"/>
  <c r="D351" i="19"/>
  <c r="E351" i="19" s="1"/>
  <c r="D349" i="19"/>
  <c r="E349" i="19" s="1"/>
  <c r="D347" i="19"/>
  <c r="E347" i="19" s="1"/>
  <c r="D345" i="19"/>
  <c r="E345" i="19" s="1"/>
  <c r="D343" i="19"/>
  <c r="E343" i="19" s="1"/>
  <c r="D341" i="19"/>
  <c r="E341" i="19" s="1"/>
  <c r="D339" i="19"/>
  <c r="E339" i="19" s="1"/>
  <c r="D337" i="19"/>
  <c r="E337" i="19" s="1"/>
  <c r="D335" i="19"/>
  <c r="E335" i="19" s="1"/>
  <c r="D333" i="19"/>
  <c r="E333" i="19" s="1"/>
  <c r="D331" i="19"/>
  <c r="E331" i="19" s="1"/>
  <c r="D329" i="19"/>
  <c r="E329" i="19" s="1"/>
  <c r="D327" i="19"/>
  <c r="E327" i="19" s="1"/>
  <c r="D325" i="19"/>
  <c r="E325" i="19" s="1"/>
  <c r="D323" i="19"/>
  <c r="E323" i="19" s="1"/>
  <c r="D321" i="19"/>
  <c r="E321" i="19" s="1"/>
  <c r="D319" i="19"/>
  <c r="E319" i="19" s="1"/>
  <c r="D317" i="19"/>
  <c r="E317" i="19" s="1"/>
  <c r="D315" i="19"/>
  <c r="E315" i="19" s="1"/>
  <c r="D313" i="19"/>
  <c r="E313" i="19" s="1"/>
  <c r="D311" i="19"/>
  <c r="E311" i="19" s="1"/>
  <c r="D309" i="19"/>
  <c r="E309" i="19" s="1"/>
  <c r="D307" i="19"/>
  <c r="E307" i="19" s="1"/>
  <c r="D305" i="19"/>
  <c r="E305" i="19" s="1"/>
  <c r="D303" i="19"/>
  <c r="E303" i="19" s="1"/>
  <c r="D301" i="19"/>
  <c r="E301" i="19" s="1"/>
  <c r="D299" i="19"/>
  <c r="E299" i="19" s="1"/>
  <c r="D297" i="19"/>
  <c r="E297" i="19" s="1"/>
  <c r="D295" i="19"/>
  <c r="E295" i="19" s="1"/>
  <c r="D291" i="19"/>
  <c r="E291" i="19" s="1"/>
  <c r="D289" i="19"/>
  <c r="E289" i="19" s="1"/>
  <c r="D287" i="19"/>
  <c r="E287" i="19" s="1"/>
  <c r="D285" i="19"/>
  <c r="E285" i="19" s="1"/>
  <c r="D283" i="19"/>
  <c r="E283" i="19" s="1"/>
  <c r="D281" i="19"/>
  <c r="E281" i="19" s="1"/>
  <c r="D279" i="19"/>
  <c r="E279" i="19" s="1"/>
  <c r="D277" i="19"/>
  <c r="E277" i="19" s="1"/>
  <c r="D275" i="19"/>
  <c r="E275" i="19" s="1"/>
  <c r="D273" i="19"/>
  <c r="E273" i="19" s="1"/>
  <c r="D271" i="19"/>
  <c r="E271" i="19" s="1"/>
  <c r="D269" i="19"/>
  <c r="E269" i="19" s="1"/>
  <c r="D267" i="19"/>
  <c r="E267" i="19" s="1"/>
  <c r="D265" i="19"/>
  <c r="E265" i="19" s="1"/>
  <c r="D263" i="19"/>
  <c r="E263" i="19" s="1"/>
  <c r="D261" i="19"/>
  <c r="E261" i="19" s="1"/>
  <c r="D259" i="19"/>
  <c r="E259" i="19" s="1"/>
  <c r="D257" i="19"/>
  <c r="E257" i="19" s="1"/>
  <c r="D255" i="19"/>
  <c r="E255" i="19" s="1"/>
  <c r="D253" i="19"/>
  <c r="E253" i="19" s="1"/>
  <c r="D251" i="19"/>
  <c r="E251" i="19" s="1"/>
  <c r="D249" i="19"/>
  <c r="E249" i="19" s="1"/>
  <c r="D247" i="19"/>
  <c r="E247" i="19" s="1"/>
  <c r="D245" i="19"/>
  <c r="E245" i="19" s="1"/>
  <c r="D243" i="19"/>
  <c r="E243" i="19" s="1"/>
  <c r="D1042" i="19"/>
  <c r="E1042" i="19" s="1"/>
  <c r="D969" i="19"/>
  <c r="E969" i="19" s="1"/>
  <c r="D934" i="19"/>
  <c r="E934" i="19" s="1"/>
  <c r="D902" i="19"/>
  <c r="E902" i="19" s="1"/>
  <c r="D872" i="19"/>
  <c r="E872" i="19" s="1"/>
  <c r="D855" i="19"/>
  <c r="E855" i="19" s="1"/>
  <c r="D839" i="19"/>
  <c r="E839" i="19" s="1"/>
  <c r="D823" i="19"/>
  <c r="E823" i="19" s="1"/>
  <c r="D807" i="19"/>
  <c r="E807" i="19" s="1"/>
  <c r="D791" i="19"/>
  <c r="E791" i="19" s="1"/>
  <c r="D775" i="19"/>
  <c r="E775" i="19" s="1"/>
  <c r="D759" i="19"/>
  <c r="E759" i="19" s="1"/>
  <c r="D743" i="19"/>
  <c r="E743" i="19" s="1"/>
  <c r="D727" i="19"/>
  <c r="E727" i="19" s="1"/>
  <c r="D711" i="19"/>
  <c r="E711" i="19" s="1"/>
  <c r="D695" i="19"/>
  <c r="E695" i="19" s="1"/>
  <c r="D679" i="19"/>
  <c r="E679" i="19" s="1"/>
  <c r="D663" i="19"/>
  <c r="E663" i="19" s="1"/>
  <c r="D650" i="19"/>
  <c r="E650" i="19" s="1"/>
  <c r="D639" i="19"/>
  <c r="E639" i="19" s="1"/>
  <c r="D618" i="19"/>
  <c r="E618" i="19" s="1"/>
  <c r="D610" i="19"/>
  <c r="E610" i="19" s="1"/>
  <c r="D602" i="19"/>
  <c r="E602" i="19" s="1"/>
  <c r="D594" i="19"/>
  <c r="E594" i="19" s="1"/>
  <c r="D586" i="19"/>
  <c r="E586" i="19" s="1"/>
  <c r="D578" i="19"/>
  <c r="E578" i="19" s="1"/>
  <c r="D570" i="19"/>
  <c r="E570" i="19" s="1"/>
  <c r="D562" i="19"/>
  <c r="E562" i="19" s="1"/>
  <c r="D554" i="19"/>
  <c r="E554" i="19" s="1"/>
  <c r="D546" i="19"/>
  <c r="E546" i="19" s="1"/>
  <c r="D538" i="19"/>
  <c r="E538" i="19" s="1"/>
  <c r="D530" i="19"/>
  <c r="E530" i="19" s="1"/>
  <c r="D522" i="19"/>
  <c r="E522" i="19" s="1"/>
  <c r="D514" i="19"/>
  <c r="E514" i="19" s="1"/>
  <c r="D506" i="19"/>
  <c r="E506" i="19" s="1"/>
  <c r="D498" i="19"/>
  <c r="E498" i="19" s="1"/>
  <c r="D490" i="19"/>
  <c r="E490" i="19" s="1"/>
  <c r="D482" i="19"/>
  <c r="E482" i="19" s="1"/>
  <c r="D474" i="19"/>
  <c r="E474" i="19" s="1"/>
  <c r="D466" i="19"/>
  <c r="E466" i="19" s="1"/>
  <c r="D458" i="19"/>
  <c r="E458" i="19" s="1"/>
  <c r="D453" i="19"/>
  <c r="E453" i="19" s="1"/>
  <c r="D442" i="19"/>
  <c r="E442" i="19" s="1"/>
  <c r="D437" i="19"/>
  <c r="E437" i="19" s="1"/>
  <c r="D426" i="19"/>
  <c r="E426" i="19" s="1"/>
  <c r="D421" i="19"/>
  <c r="E421" i="19" s="1"/>
  <c r="D178" i="19"/>
  <c r="E178" i="19" s="1"/>
  <c r="D175" i="19"/>
  <c r="E175" i="19" s="1"/>
  <c r="D170" i="19"/>
  <c r="E170" i="19" s="1"/>
  <c r="D167" i="19"/>
  <c r="E167" i="19" s="1"/>
  <c r="D162" i="19"/>
  <c r="E162" i="19" s="1"/>
  <c r="D159" i="19"/>
  <c r="E159" i="19" s="1"/>
  <c r="D154" i="19"/>
  <c r="E154" i="19" s="1"/>
  <c r="D151" i="19"/>
  <c r="E151" i="19" s="1"/>
  <c r="D146" i="19"/>
  <c r="E146" i="19" s="1"/>
  <c r="D143" i="19"/>
  <c r="E143" i="19" s="1"/>
  <c r="D138" i="19"/>
  <c r="E138" i="19" s="1"/>
  <c r="D135" i="19"/>
  <c r="E135" i="19" s="1"/>
  <c r="D130" i="19"/>
  <c r="E130" i="19" s="1"/>
  <c r="D127" i="19"/>
  <c r="E127" i="19" s="1"/>
  <c r="D122" i="19"/>
  <c r="E122" i="19" s="1"/>
  <c r="D119" i="19"/>
  <c r="E119" i="19" s="1"/>
  <c r="D114" i="19"/>
  <c r="E114" i="19" s="1"/>
  <c r="D111" i="19"/>
  <c r="E111" i="19" s="1"/>
  <c r="D106" i="19"/>
  <c r="E106" i="19" s="1"/>
  <c r="D103" i="19"/>
  <c r="E103" i="19" s="1"/>
  <c r="D98" i="19"/>
  <c r="E98" i="19" s="1"/>
  <c r="D95" i="19"/>
  <c r="E95" i="19" s="1"/>
  <c r="D90" i="19"/>
  <c r="E90" i="19" s="1"/>
  <c r="D87" i="19"/>
  <c r="E87" i="19" s="1"/>
  <c r="D82" i="19"/>
  <c r="E82" i="19" s="1"/>
  <c r="D79" i="19"/>
  <c r="E79" i="19" s="1"/>
  <c r="D74" i="19"/>
  <c r="E74" i="19" s="1"/>
  <c r="D71" i="19"/>
  <c r="E71" i="19" s="1"/>
  <c r="D66" i="19"/>
  <c r="E66" i="19" s="1"/>
  <c r="D63" i="19"/>
  <c r="E63" i="19" s="1"/>
  <c r="D58" i="19"/>
  <c r="E58" i="19" s="1"/>
  <c r="D55" i="19"/>
  <c r="E55" i="19" s="1"/>
  <c r="D50" i="19"/>
  <c r="E50" i="19" s="1"/>
  <c r="D47" i="19"/>
  <c r="E47" i="19" s="1"/>
  <c r="D42" i="19"/>
  <c r="E42" i="19" s="1"/>
  <c r="D39" i="19"/>
  <c r="E39" i="19" s="1"/>
  <c r="D34" i="19"/>
  <c r="E34" i="19" s="1"/>
  <c r="D31" i="19"/>
  <c r="E31" i="19" s="1"/>
  <c r="D26" i="19"/>
  <c r="E26" i="19" s="1"/>
  <c r="D23" i="19"/>
  <c r="E23" i="19" s="1"/>
  <c r="D18" i="19"/>
  <c r="E18" i="19" s="1"/>
  <c r="D15" i="19"/>
  <c r="E15" i="19" s="1"/>
  <c r="D10" i="19"/>
  <c r="E10" i="19" s="1"/>
  <c r="D7" i="19"/>
  <c r="E7" i="19" s="1"/>
  <c r="D1127" i="19"/>
  <c r="E1127" i="19" s="1"/>
  <c r="D968" i="19"/>
  <c r="E968" i="19" s="1"/>
  <c r="D649" i="19"/>
  <c r="E649" i="19" s="1"/>
  <c r="D628" i="19"/>
  <c r="E628" i="19" s="1"/>
  <c r="D452" i="19"/>
  <c r="E452" i="19" s="1"/>
  <c r="D447" i="19"/>
  <c r="E447" i="19" s="1"/>
  <c r="D436" i="19"/>
  <c r="E436" i="19" s="1"/>
  <c r="D431" i="19"/>
  <c r="E431" i="19" s="1"/>
  <c r="D420" i="19"/>
  <c r="E420" i="19" s="1"/>
  <c r="D416" i="19"/>
  <c r="E416" i="19" s="1"/>
  <c r="D412" i="19"/>
  <c r="E412" i="19" s="1"/>
  <c r="D408" i="19"/>
  <c r="E408" i="19" s="1"/>
  <c r="D404" i="19"/>
  <c r="E404" i="19" s="1"/>
  <c r="D400" i="19"/>
  <c r="E400" i="19" s="1"/>
  <c r="D396" i="19"/>
  <c r="E396" i="19" s="1"/>
  <c r="D392" i="19"/>
  <c r="E392" i="19" s="1"/>
  <c r="D388" i="19"/>
  <c r="E388" i="19" s="1"/>
  <c r="D384" i="19"/>
  <c r="E384" i="19" s="1"/>
  <c r="D380" i="19"/>
  <c r="E380" i="19" s="1"/>
  <c r="D376" i="19"/>
  <c r="E376" i="19" s="1"/>
  <c r="D372" i="19"/>
  <c r="E372" i="19" s="1"/>
  <c r="D368" i="19"/>
  <c r="E368" i="19" s="1"/>
  <c r="D364" i="19"/>
  <c r="E364" i="19" s="1"/>
  <c r="D360" i="19"/>
  <c r="E360" i="19" s="1"/>
  <c r="D356" i="19"/>
  <c r="E356" i="19" s="1"/>
  <c r="D352" i="19"/>
  <c r="E352" i="19" s="1"/>
  <c r="D348" i="19"/>
  <c r="E348" i="19" s="1"/>
  <c r="D344" i="19"/>
  <c r="E344" i="19" s="1"/>
  <c r="D340" i="19"/>
  <c r="E340" i="19" s="1"/>
  <c r="D336" i="19"/>
  <c r="E336" i="19" s="1"/>
  <c r="D332" i="19"/>
  <c r="E332" i="19" s="1"/>
  <c r="D328" i="19"/>
  <c r="E328" i="19" s="1"/>
  <c r="D324" i="19"/>
  <c r="E324" i="19" s="1"/>
  <c r="D320" i="19"/>
  <c r="E320" i="19" s="1"/>
  <c r="D316" i="19"/>
  <c r="E316" i="19" s="1"/>
  <c r="D312" i="19"/>
  <c r="E312" i="19" s="1"/>
  <c r="D308" i="19"/>
  <c r="E308" i="19" s="1"/>
  <c r="D304" i="19"/>
  <c r="E304" i="19" s="1"/>
  <c r="D300" i="19"/>
  <c r="E300" i="19" s="1"/>
  <c r="D296" i="19"/>
  <c r="E296" i="19" s="1"/>
  <c r="D292" i="19"/>
  <c r="E292" i="19" s="1"/>
  <c r="D288" i="19"/>
  <c r="E288" i="19" s="1"/>
  <c r="D284" i="19"/>
  <c r="E284" i="19" s="1"/>
  <c r="D280" i="19"/>
  <c r="E280" i="19" s="1"/>
  <c r="D276" i="19"/>
  <c r="E276" i="19" s="1"/>
  <c r="D272" i="19"/>
  <c r="E272" i="19" s="1"/>
  <c r="D268" i="19"/>
  <c r="E268" i="19" s="1"/>
  <c r="D264" i="19"/>
  <c r="E264" i="19" s="1"/>
  <c r="D260" i="19"/>
  <c r="E260" i="19" s="1"/>
  <c r="D256" i="19"/>
  <c r="E256" i="19" s="1"/>
  <c r="D252" i="19"/>
  <c r="E252" i="19" s="1"/>
  <c r="D248" i="19"/>
  <c r="E248" i="19" s="1"/>
  <c r="D244" i="19"/>
  <c r="E244" i="19" s="1"/>
  <c r="D240" i="19"/>
  <c r="E240" i="19" s="1"/>
  <c r="D236" i="19"/>
  <c r="E236" i="19" s="1"/>
  <c r="D232" i="19"/>
  <c r="E232" i="19" s="1"/>
  <c r="D228" i="19"/>
  <c r="E228" i="19" s="1"/>
  <c r="D224" i="19"/>
  <c r="E224" i="19" s="1"/>
  <c r="D220" i="19"/>
  <c r="E220" i="19" s="1"/>
  <c r="D216" i="19"/>
  <c r="E216" i="19" s="1"/>
  <c r="D212" i="19"/>
  <c r="E212" i="19" s="1"/>
  <c r="D208" i="19"/>
  <c r="E208" i="19" s="1"/>
  <c r="D204" i="19"/>
  <c r="E204" i="19" s="1"/>
  <c r="D200" i="19"/>
  <c r="E200" i="19" s="1"/>
  <c r="D196" i="19"/>
  <c r="E196" i="19" s="1"/>
  <c r="D192" i="19"/>
  <c r="E192" i="19" s="1"/>
  <c r="D188" i="19"/>
  <c r="E188" i="19" s="1"/>
  <c r="D184" i="19"/>
  <c r="E184" i="19" s="1"/>
  <c r="D180" i="19"/>
  <c r="E180" i="19" s="1"/>
  <c r="D177" i="19"/>
  <c r="E177" i="19" s="1"/>
  <c r="D172" i="19"/>
  <c r="E172" i="19" s="1"/>
  <c r="D169" i="19"/>
  <c r="E169" i="19" s="1"/>
  <c r="D164" i="19"/>
  <c r="E164" i="19" s="1"/>
  <c r="D161" i="19"/>
  <c r="E161" i="19" s="1"/>
  <c r="D156" i="19"/>
  <c r="E156" i="19" s="1"/>
  <c r="D153" i="19"/>
  <c r="E153" i="19" s="1"/>
  <c r="D148" i="19"/>
  <c r="E148" i="19" s="1"/>
  <c r="D145" i="19"/>
  <c r="E145" i="19" s="1"/>
  <c r="D140" i="19"/>
  <c r="E140" i="19" s="1"/>
  <c r="D137" i="19"/>
  <c r="E137" i="19" s="1"/>
  <c r="D132" i="19"/>
  <c r="E132" i="19" s="1"/>
  <c r="D129" i="19"/>
  <c r="E129" i="19" s="1"/>
  <c r="D124" i="19"/>
  <c r="E124" i="19" s="1"/>
  <c r="D121" i="19"/>
  <c r="E121" i="19" s="1"/>
  <c r="D116" i="19"/>
  <c r="E116" i="19" s="1"/>
  <c r="D113" i="19"/>
  <c r="E113" i="19" s="1"/>
  <c r="D108" i="19"/>
  <c r="E108" i="19" s="1"/>
  <c r="D105" i="19"/>
  <c r="E105" i="19" s="1"/>
  <c r="D100" i="19"/>
  <c r="E100" i="19" s="1"/>
  <c r="D97" i="19"/>
  <c r="E97" i="19" s="1"/>
  <c r="D92" i="19"/>
  <c r="E92" i="19" s="1"/>
  <c r="D89" i="19"/>
  <c r="E89" i="19" s="1"/>
  <c r="D84" i="19"/>
  <c r="E84" i="19" s="1"/>
  <c r="D81" i="19"/>
  <c r="E81" i="19" s="1"/>
  <c r="D76" i="19"/>
  <c r="E76" i="19" s="1"/>
  <c r="D73" i="19"/>
  <c r="E73" i="19" s="1"/>
  <c r="D68" i="19"/>
  <c r="E68" i="19" s="1"/>
  <c r="D65" i="19"/>
  <c r="E65" i="19" s="1"/>
  <c r="D60" i="19"/>
  <c r="E60" i="19" s="1"/>
  <c r="D57" i="19"/>
  <c r="E57" i="19" s="1"/>
  <c r="D52" i="19"/>
  <c r="E52" i="19" s="1"/>
  <c r="D49" i="19"/>
  <c r="E49" i="19" s="1"/>
  <c r="D44" i="19"/>
  <c r="E44" i="19" s="1"/>
  <c r="D41" i="19"/>
  <c r="E41" i="19" s="1"/>
  <c r="D36" i="19"/>
  <c r="E36" i="19" s="1"/>
  <c r="D33" i="19"/>
  <c r="E33" i="19" s="1"/>
  <c r="D28" i="19"/>
  <c r="E28" i="19" s="1"/>
  <c r="D25" i="19"/>
  <c r="E25" i="19" s="1"/>
  <c r="D20" i="19"/>
  <c r="E20" i="19" s="1"/>
  <c r="D17" i="19"/>
  <c r="E17" i="19" s="1"/>
  <c r="D12" i="19"/>
  <c r="E12" i="19" s="1"/>
  <c r="D9" i="19"/>
  <c r="E9" i="19" s="1"/>
  <c r="D4" i="19"/>
  <c r="E4" i="19" s="1"/>
  <c r="D1085" i="19"/>
  <c r="E1085" i="19" s="1"/>
  <c r="D1000" i="19"/>
  <c r="E1000" i="19" s="1"/>
  <c r="D950" i="19"/>
  <c r="E950" i="19" s="1"/>
  <c r="D918" i="19"/>
  <c r="E918" i="19" s="1"/>
  <c r="D886" i="19"/>
  <c r="E886" i="19" s="1"/>
  <c r="D863" i="19"/>
  <c r="E863" i="19" s="1"/>
  <c r="D847" i="19"/>
  <c r="E847" i="19" s="1"/>
  <c r="D831" i="19"/>
  <c r="E831" i="19" s="1"/>
  <c r="D815" i="19"/>
  <c r="E815" i="19" s="1"/>
  <c r="D799" i="19"/>
  <c r="E799" i="19" s="1"/>
  <c r="D783" i="19"/>
  <c r="E783" i="19" s="1"/>
  <c r="D767" i="19"/>
  <c r="E767" i="19" s="1"/>
  <c r="D751" i="19"/>
  <c r="E751" i="19" s="1"/>
  <c r="D735" i="19"/>
  <c r="E735" i="19" s="1"/>
  <c r="D719" i="19"/>
  <c r="E719" i="19" s="1"/>
  <c r="D703" i="19"/>
  <c r="E703" i="19" s="1"/>
  <c r="D687" i="19"/>
  <c r="E687" i="19" s="1"/>
  <c r="D671" i="19"/>
  <c r="E671" i="19" s="1"/>
  <c r="D655" i="19"/>
  <c r="E655" i="19" s="1"/>
  <c r="D634" i="19"/>
  <c r="E634" i="19" s="1"/>
  <c r="D623" i="19"/>
  <c r="E623" i="19" s="1"/>
  <c r="D614" i="19"/>
  <c r="E614" i="19" s="1"/>
  <c r="D606" i="19"/>
  <c r="E606" i="19" s="1"/>
  <c r="D598" i="19"/>
  <c r="E598" i="19" s="1"/>
  <c r="D590" i="19"/>
  <c r="E590" i="19" s="1"/>
  <c r="D582" i="19"/>
  <c r="E582" i="19" s="1"/>
  <c r="D574" i="19"/>
  <c r="E574" i="19" s="1"/>
  <c r="D566" i="19"/>
  <c r="E566" i="19" s="1"/>
  <c r="D558" i="19"/>
  <c r="E558" i="19" s="1"/>
  <c r="D550" i="19"/>
  <c r="E550" i="19" s="1"/>
  <c r="D542" i="19"/>
  <c r="E542" i="19" s="1"/>
  <c r="D534" i="19"/>
  <c r="E534" i="19" s="1"/>
  <c r="D526" i="19"/>
  <c r="E526" i="19" s="1"/>
  <c r="D518" i="19"/>
  <c r="E518" i="19" s="1"/>
  <c r="D510" i="19"/>
  <c r="E510" i="19" s="1"/>
  <c r="D502" i="19"/>
  <c r="E502" i="19" s="1"/>
  <c r="D494" i="19"/>
  <c r="E494" i="19" s="1"/>
  <c r="D486" i="19"/>
  <c r="E486" i="19" s="1"/>
  <c r="D478" i="19"/>
  <c r="E478" i="19" s="1"/>
  <c r="D470" i="19"/>
  <c r="E470" i="19" s="1"/>
  <c r="D462" i="19"/>
  <c r="E462" i="19" s="1"/>
  <c r="D450" i="19"/>
  <c r="E450" i="19" s="1"/>
  <c r="D445" i="19"/>
  <c r="E445" i="19" s="1"/>
  <c r="D434" i="19"/>
  <c r="E434" i="19" s="1"/>
  <c r="D429" i="19"/>
  <c r="E429" i="19" s="1"/>
  <c r="D179" i="19"/>
  <c r="E179" i="19" s="1"/>
  <c r="D174" i="19"/>
  <c r="E174" i="19" s="1"/>
  <c r="D171" i="19"/>
  <c r="E171" i="19" s="1"/>
  <c r="D166" i="19"/>
  <c r="E166" i="19" s="1"/>
  <c r="D163" i="19"/>
  <c r="E163" i="19" s="1"/>
  <c r="D158" i="19"/>
  <c r="E158" i="19" s="1"/>
  <c r="D155" i="19"/>
  <c r="E155" i="19" s="1"/>
  <c r="D150" i="19"/>
  <c r="E150" i="19" s="1"/>
  <c r="D147" i="19"/>
  <c r="E147" i="19" s="1"/>
  <c r="D142" i="19"/>
  <c r="E142" i="19" s="1"/>
  <c r="D139" i="19"/>
  <c r="E139" i="19" s="1"/>
  <c r="D134" i="19"/>
  <c r="E134" i="19" s="1"/>
  <c r="D131" i="19"/>
  <c r="E131" i="19" s="1"/>
  <c r="D126" i="19"/>
  <c r="E126" i="19" s="1"/>
  <c r="D123" i="19"/>
  <c r="E123" i="19" s="1"/>
  <c r="D118" i="19"/>
  <c r="E118" i="19" s="1"/>
  <c r="D115" i="19"/>
  <c r="E115" i="19" s="1"/>
  <c r="D110" i="19"/>
  <c r="E110" i="19" s="1"/>
  <c r="D107" i="19"/>
  <c r="E107" i="19" s="1"/>
  <c r="D102" i="19"/>
  <c r="E102" i="19" s="1"/>
  <c r="D99" i="19"/>
  <c r="E99" i="19" s="1"/>
  <c r="D94" i="19"/>
  <c r="E94" i="19" s="1"/>
  <c r="D91" i="19"/>
  <c r="E91" i="19" s="1"/>
  <c r="D86" i="19"/>
  <c r="E86" i="19" s="1"/>
  <c r="D83" i="19"/>
  <c r="E83" i="19" s="1"/>
  <c r="D78" i="19"/>
  <c r="E78" i="19" s="1"/>
  <c r="D75" i="19"/>
  <c r="E75" i="19" s="1"/>
  <c r="D70" i="19"/>
  <c r="E70" i="19" s="1"/>
  <c r="D67" i="19"/>
  <c r="E67" i="19" s="1"/>
  <c r="D62" i="19"/>
  <c r="E62" i="19" s="1"/>
  <c r="D59" i="19"/>
  <c r="E59" i="19" s="1"/>
  <c r="D54" i="19"/>
  <c r="E54" i="19" s="1"/>
  <c r="D51" i="19"/>
  <c r="E51" i="19" s="1"/>
  <c r="D46" i="19"/>
  <c r="E46" i="19" s="1"/>
  <c r="D43" i="19"/>
  <c r="E43" i="19" s="1"/>
  <c r="D38" i="19"/>
  <c r="E38" i="19" s="1"/>
  <c r="D35" i="19"/>
  <c r="E35" i="19" s="1"/>
  <c r="D30" i="19"/>
  <c r="E30" i="19" s="1"/>
  <c r="D27" i="19"/>
  <c r="E27" i="19" s="1"/>
  <c r="D22" i="19"/>
  <c r="E22" i="19" s="1"/>
  <c r="D19" i="19"/>
  <c r="E19" i="19" s="1"/>
  <c r="D24" i="19"/>
  <c r="E24" i="19" s="1"/>
  <c r="D56" i="19"/>
  <c r="E56" i="19" s="1"/>
  <c r="D77" i="19"/>
  <c r="E77" i="19" s="1"/>
  <c r="D109" i="19"/>
  <c r="E109" i="19" s="1"/>
  <c r="D173" i="19"/>
  <c r="E173" i="19" s="1"/>
  <c r="D11" i="19"/>
  <c r="E11" i="19" s="1"/>
  <c r="D48" i="19"/>
  <c r="E48" i="19" s="1"/>
  <c r="D69" i="19"/>
  <c r="E69" i="19" s="1"/>
  <c r="D101" i="19"/>
  <c r="E101" i="19" s="1"/>
  <c r="D112" i="19"/>
  <c r="E112" i="19" s="1"/>
  <c r="D133" i="19"/>
  <c r="E133" i="19" s="1"/>
  <c r="D144" i="19"/>
  <c r="E144" i="19" s="1"/>
  <c r="D176" i="19"/>
  <c r="E176" i="19" s="1"/>
  <c r="D190" i="19"/>
  <c r="E190" i="19" s="1"/>
  <c r="D206" i="19"/>
  <c r="E206" i="19" s="1"/>
  <c r="D222" i="19"/>
  <c r="E222" i="19" s="1"/>
  <c r="D238" i="19"/>
  <c r="E238" i="19" s="1"/>
  <c r="D254" i="19"/>
  <c r="E254" i="19" s="1"/>
  <c r="D270" i="19"/>
  <c r="E270" i="19" s="1"/>
  <c r="D286" i="19"/>
  <c r="E286" i="19" s="1"/>
  <c r="D302" i="19"/>
  <c r="E302" i="19" s="1"/>
  <c r="D318" i="19"/>
  <c r="E318" i="19" s="1"/>
  <c r="D334" i="19"/>
  <c r="E334" i="19" s="1"/>
  <c r="D350" i="19"/>
  <c r="E350" i="19" s="1"/>
  <c r="D366" i="19"/>
  <c r="E366" i="19" s="1"/>
  <c r="D382" i="19"/>
  <c r="E382" i="19" s="1"/>
  <c r="D398" i="19"/>
  <c r="E398" i="19" s="1"/>
  <c r="D414" i="19"/>
  <c r="E414" i="19" s="1"/>
  <c r="D455" i="19"/>
  <c r="E455" i="19" s="1"/>
  <c r="D3" i="19"/>
  <c r="E3" i="19" s="1"/>
  <c r="D14" i="19"/>
  <c r="E14" i="19" s="1"/>
  <c r="D21" i="19"/>
  <c r="E21" i="19" s="1"/>
  <c r="D32" i="19"/>
  <c r="E32" i="19" s="1"/>
  <c r="D53" i="19"/>
  <c r="E53" i="19" s="1"/>
  <c r="D64" i="19"/>
  <c r="E64" i="19" s="1"/>
  <c r="D85" i="19"/>
  <c r="E85" i="19" s="1"/>
  <c r="D96" i="19"/>
  <c r="E96" i="19" s="1"/>
  <c r="D117" i="19"/>
  <c r="E117" i="19" s="1"/>
  <c r="D128" i="19"/>
  <c r="E128" i="19" s="1"/>
  <c r="D149" i="19"/>
  <c r="E149" i="19" s="1"/>
  <c r="D160" i="19"/>
  <c r="E160" i="19" s="1"/>
  <c r="D182" i="19"/>
  <c r="E182" i="19" s="1"/>
  <c r="D198" i="19"/>
  <c r="E198" i="19" s="1"/>
  <c r="D214" i="19"/>
  <c r="E214" i="19" s="1"/>
  <c r="D230" i="19"/>
  <c r="E230" i="19" s="1"/>
  <c r="D246" i="19"/>
  <c r="E246" i="19" s="1"/>
  <c r="D262" i="19"/>
  <c r="E262" i="19" s="1"/>
  <c r="D278" i="19"/>
  <c r="E278" i="19" s="1"/>
  <c r="D294" i="19"/>
  <c r="E294" i="19" s="1"/>
  <c r="D310" i="19"/>
  <c r="E310" i="19" s="1"/>
  <c r="D326" i="19"/>
  <c r="E326" i="19" s="1"/>
  <c r="D342" i="19"/>
  <c r="E342" i="19" s="1"/>
  <c r="D358" i="19"/>
  <c r="E358" i="19" s="1"/>
  <c r="D374" i="19"/>
  <c r="E374" i="19" s="1"/>
  <c r="D390" i="19"/>
  <c r="E390" i="19" s="1"/>
  <c r="D406" i="19"/>
  <c r="E406" i="19" s="1"/>
  <c r="D423" i="19"/>
  <c r="E423" i="19" s="1"/>
  <c r="D444" i="19"/>
  <c r="E444" i="19" s="1"/>
  <c r="D633" i="19"/>
  <c r="E633" i="19" s="1"/>
  <c r="D1084" i="19"/>
  <c r="E1084" i="19" s="1"/>
  <c r="F2" i="19" l="1"/>
  <c r="F2" i="18"/>
  <c r="F9" i="31"/>
  <c r="F10" i="31" s="1"/>
  <c r="H16" i="28"/>
  <c r="B2" i="17"/>
  <c r="C4" i="17" l="1"/>
  <c r="D4" i="17" s="1"/>
  <c r="C8" i="17"/>
  <c r="D8" i="17" s="1"/>
  <c r="C12" i="17"/>
  <c r="D12" i="17" s="1"/>
  <c r="C16" i="17"/>
  <c r="D16" i="17" s="1"/>
  <c r="C20" i="17"/>
  <c r="D20" i="17" s="1"/>
  <c r="C24" i="17"/>
  <c r="D24" i="17" s="1"/>
  <c r="C28" i="17"/>
  <c r="D28" i="17" s="1"/>
  <c r="C32" i="17"/>
  <c r="D32" i="17" s="1"/>
  <c r="C36" i="17"/>
  <c r="D36" i="17" s="1"/>
  <c r="C40" i="17"/>
  <c r="D40" i="17" s="1"/>
  <c r="C44" i="17"/>
  <c r="D44" i="17" s="1"/>
  <c r="C48" i="17"/>
  <c r="D48" i="17" s="1"/>
  <c r="C52" i="17"/>
  <c r="D52" i="17" s="1"/>
  <c r="C56" i="17"/>
  <c r="D56" i="17" s="1"/>
  <c r="C60" i="17"/>
  <c r="D60" i="17" s="1"/>
  <c r="C64" i="17"/>
  <c r="D64" i="17" s="1"/>
  <c r="C68" i="17"/>
  <c r="D68" i="17" s="1"/>
  <c r="C72" i="17"/>
  <c r="D72" i="17" s="1"/>
  <c r="C76" i="17"/>
  <c r="D76" i="17" s="1"/>
  <c r="C80" i="17"/>
  <c r="D80" i="17" s="1"/>
  <c r="C84" i="17"/>
  <c r="D84" i="17" s="1"/>
  <c r="C88" i="17"/>
  <c r="D88" i="17" s="1"/>
  <c r="C92" i="17"/>
  <c r="D92" i="17" s="1"/>
  <c r="C96" i="17"/>
  <c r="D96" i="17" s="1"/>
  <c r="C100" i="17"/>
  <c r="D100" i="17" s="1"/>
  <c r="C104" i="17"/>
  <c r="D104" i="17" s="1"/>
  <c r="C108" i="17"/>
  <c r="D108" i="17" s="1"/>
  <c r="C112" i="17"/>
  <c r="D112" i="17" s="1"/>
  <c r="C116" i="17"/>
  <c r="D116" i="17" s="1"/>
  <c r="C120" i="17"/>
  <c r="D120" i="17" s="1"/>
  <c r="C124" i="17"/>
  <c r="D124" i="17" s="1"/>
  <c r="C128" i="17"/>
  <c r="D128" i="17" s="1"/>
  <c r="C132" i="17"/>
  <c r="D132" i="17" s="1"/>
  <c r="C136" i="17"/>
  <c r="D136" i="17" s="1"/>
  <c r="C140" i="17"/>
  <c r="D140" i="17" s="1"/>
  <c r="C144" i="17"/>
  <c r="D144" i="17" s="1"/>
  <c r="C148" i="17"/>
  <c r="D148" i="17" s="1"/>
  <c r="C152" i="17"/>
  <c r="D152" i="17" s="1"/>
  <c r="C156" i="17"/>
  <c r="D156" i="17" s="1"/>
  <c r="C160" i="17"/>
  <c r="D160" i="17" s="1"/>
  <c r="C164" i="17"/>
  <c r="D164" i="17" s="1"/>
  <c r="C168" i="17"/>
  <c r="D168" i="17" s="1"/>
  <c r="C172" i="17"/>
  <c r="D172" i="17" s="1"/>
  <c r="C176" i="17"/>
  <c r="D176" i="17" s="1"/>
  <c r="C180" i="17"/>
  <c r="D180" i="17" s="1"/>
  <c r="C184" i="17"/>
  <c r="D184" i="17" s="1"/>
  <c r="C188" i="17"/>
  <c r="D188" i="17" s="1"/>
  <c r="C192" i="17"/>
  <c r="D192" i="17" s="1"/>
  <c r="C196" i="17"/>
  <c r="D196" i="17" s="1"/>
  <c r="C200" i="17"/>
  <c r="D200" i="17" s="1"/>
  <c r="C204" i="17"/>
  <c r="D204" i="17" s="1"/>
  <c r="C208" i="17"/>
  <c r="D208" i="17" s="1"/>
  <c r="C212" i="17"/>
  <c r="D212" i="17" s="1"/>
  <c r="C216" i="17"/>
  <c r="D216" i="17" s="1"/>
  <c r="C220" i="17"/>
  <c r="D220" i="17" s="1"/>
  <c r="C224" i="17"/>
  <c r="D224" i="17" s="1"/>
  <c r="C228" i="17"/>
  <c r="D228" i="17" s="1"/>
  <c r="C232" i="17"/>
  <c r="D232" i="17" s="1"/>
  <c r="C236" i="17"/>
  <c r="D236" i="17" s="1"/>
  <c r="C240" i="17"/>
  <c r="D240" i="17" s="1"/>
  <c r="C244" i="17"/>
  <c r="D244" i="17" s="1"/>
  <c r="C248" i="17"/>
  <c r="D248" i="17" s="1"/>
  <c r="C252" i="17"/>
  <c r="D252" i="17" s="1"/>
  <c r="C256" i="17"/>
  <c r="D256" i="17" s="1"/>
  <c r="C260" i="17"/>
  <c r="D260" i="17" s="1"/>
  <c r="C264" i="17"/>
  <c r="D264" i="17" s="1"/>
  <c r="C268" i="17"/>
  <c r="D268" i="17" s="1"/>
  <c r="C272" i="17"/>
  <c r="D272" i="17" s="1"/>
  <c r="C276" i="17"/>
  <c r="D276" i="17" s="1"/>
  <c r="C280" i="17"/>
  <c r="D280" i="17" s="1"/>
  <c r="C284" i="17"/>
  <c r="D284" i="17" s="1"/>
  <c r="C288" i="17"/>
  <c r="D288" i="17" s="1"/>
  <c r="C292" i="17"/>
  <c r="D292" i="17" s="1"/>
  <c r="C296" i="17"/>
  <c r="D296" i="17" s="1"/>
  <c r="C300" i="17"/>
  <c r="D300" i="17" s="1"/>
  <c r="C304" i="17"/>
  <c r="D304" i="17" s="1"/>
  <c r="C308" i="17"/>
  <c r="D308" i="17" s="1"/>
  <c r="C312" i="17"/>
  <c r="D312" i="17" s="1"/>
  <c r="C316" i="17"/>
  <c r="D316" i="17" s="1"/>
  <c r="C320" i="17"/>
  <c r="D320" i="17" s="1"/>
  <c r="C324" i="17"/>
  <c r="D324" i="17" s="1"/>
  <c r="C328" i="17"/>
  <c r="D328" i="17" s="1"/>
  <c r="C332" i="17"/>
  <c r="D332" i="17" s="1"/>
  <c r="C336" i="17"/>
  <c r="D336" i="17" s="1"/>
  <c r="C340" i="17"/>
  <c r="D340" i="17" s="1"/>
  <c r="C5" i="17"/>
  <c r="D5" i="17" s="1"/>
  <c r="C9" i="17"/>
  <c r="D9" i="17" s="1"/>
  <c r="C13" i="17"/>
  <c r="D13" i="17" s="1"/>
  <c r="C17" i="17"/>
  <c r="D17" i="17" s="1"/>
  <c r="C21" i="17"/>
  <c r="D21" i="17" s="1"/>
  <c r="C25" i="17"/>
  <c r="D25" i="17" s="1"/>
  <c r="C29" i="17"/>
  <c r="D29" i="17" s="1"/>
  <c r="C33" i="17"/>
  <c r="D33" i="17" s="1"/>
  <c r="C37" i="17"/>
  <c r="D37" i="17" s="1"/>
  <c r="C41" i="17"/>
  <c r="D41" i="17" s="1"/>
  <c r="C45" i="17"/>
  <c r="D45" i="17" s="1"/>
  <c r="C49" i="17"/>
  <c r="D49" i="17" s="1"/>
  <c r="C53" i="17"/>
  <c r="D53" i="17" s="1"/>
  <c r="C57" i="17"/>
  <c r="D57" i="17" s="1"/>
  <c r="C61" i="17"/>
  <c r="D61" i="17" s="1"/>
  <c r="C65" i="17"/>
  <c r="D65" i="17" s="1"/>
  <c r="C69" i="17"/>
  <c r="D69" i="17" s="1"/>
  <c r="C73" i="17"/>
  <c r="D73" i="17" s="1"/>
  <c r="C77" i="17"/>
  <c r="D77" i="17" s="1"/>
  <c r="C81" i="17"/>
  <c r="D81" i="17" s="1"/>
  <c r="C85" i="17"/>
  <c r="D85" i="17" s="1"/>
  <c r="C89" i="17"/>
  <c r="D89" i="17" s="1"/>
  <c r="C93" i="17"/>
  <c r="D93" i="17" s="1"/>
  <c r="C97" i="17"/>
  <c r="D97" i="17" s="1"/>
  <c r="C101" i="17"/>
  <c r="D101" i="17" s="1"/>
  <c r="C105" i="17"/>
  <c r="D105" i="17" s="1"/>
  <c r="C109" i="17"/>
  <c r="D109" i="17" s="1"/>
  <c r="C113" i="17"/>
  <c r="D113" i="17" s="1"/>
  <c r="C117" i="17"/>
  <c r="D117" i="17" s="1"/>
  <c r="C121" i="17"/>
  <c r="D121" i="17" s="1"/>
  <c r="C125" i="17"/>
  <c r="D125" i="17" s="1"/>
  <c r="C129" i="17"/>
  <c r="D129" i="17" s="1"/>
  <c r="C133" i="17"/>
  <c r="D133" i="17" s="1"/>
  <c r="C137" i="17"/>
  <c r="D137" i="17" s="1"/>
  <c r="C141" i="17"/>
  <c r="D141" i="17" s="1"/>
  <c r="C145" i="17"/>
  <c r="D145" i="17" s="1"/>
  <c r="C149" i="17"/>
  <c r="D149" i="17" s="1"/>
  <c r="C153" i="17"/>
  <c r="D153" i="17" s="1"/>
  <c r="C157" i="17"/>
  <c r="D157" i="17" s="1"/>
  <c r="C161" i="17"/>
  <c r="D161" i="17" s="1"/>
  <c r="C165" i="17"/>
  <c r="D165" i="17" s="1"/>
  <c r="C169" i="17"/>
  <c r="D169" i="17" s="1"/>
  <c r="C173" i="17"/>
  <c r="D173" i="17" s="1"/>
  <c r="C177" i="17"/>
  <c r="D177" i="17" s="1"/>
  <c r="C181" i="17"/>
  <c r="D181" i="17" s="1"/>
  <c r="C185" i="17"/>
  <c r="D185" i="17" s="1"/>
  <c r="C189" i="17"/>
  <c r="D189" i="17" s="1"/>
  <c r="C193" i="17"/>
  <c r="D193" i="17" s="1"/>
  <c r="C197" i="17"/>
  <c r="D197" i="17" s="1"/>
  <c r="C201" i="17"/>
  <c r="D201" i="17" s="1"/>
  <c r="C205" i="17"/>
  <c r="D205" i="17" s="1"/>
  <c r="C209" i="17"/>
  <c r="D209" i="17" s="1"/>
  <c r="C213" i="17"/>
  <c r="D213" i="17" s="1"/>
  <c r="C217" i="17"/>
  <c r="D217" i="17" s="1"/>
  <c r="C221" i="17"/>
  <c r="D221" i="17" s="1"/>
  <c r="C225" i="17"/>
  <c r="D225" i="17" s="1"/>
  <c r="C229" i="17"/>
  <c r="D229" i="17" s="1"/>
  <c r="C233" i="17"/>
  <c r="D233" i="17" s="1"/>
  <c r="C237" i="17"/>
  <c r="D237" i="17" s="1"/>
  <c r="C241" i="17"/>
  <c r="D241" i="17" s="1"/>
  <c r="C245" i="17"/>
  <c r="D245" i="17" s="1"/>
  <c r="C249" i="17"/>
  <c r="D249" i="17" s="1"/>
  <c r="C253" i="17"/>
  <c r="D253" i="17" s="1"/>
  <c r="C257" i="17"/>
  <c r="D257" i="17" s="1"/>
  <c r="C261" i="17"/>
  <c r="D261" i="17" s="1"/>
  <c r="C265" i="17"/>
  <c r="D265" i="17" s="1"/>
  <c r="C269" i="17"/>
  <c r="D269" i="17" s="1"/>
  <c r="C273" i="17"/>
  <c r="D273" i="17" s="1"/>
  <c r="C277" i="17"/>
  <c r="D277" i="17" s="1"/>
  <c r="C281" i="17"/>
  <c r="D281" i="17" s="1"/>
  <c r="C285" i="17"/>
  <c r="D285" i="17" s="1"/>
  <c r="C289" i="17"/>
  <c r="D289" i="17" s="1"/>
  <c r="C293" i="17"/>
  <c r="D293" i="17" s="1"/>
  <c r="C297" i="17"/>
  <c r="D297" i="17" s="1"/>
  <c r="C301" i="17"/>
  <c r="D301" i="17" s="1"/>
  <c r="C305" i="17"/>
  <c r="D305" i="17" s="1"/>
  <c r="C309" i="17"/>
  <c r="D309" i="17" s="1"/>
  <c r="C313" i="17"/>
  <c r="D313" i="17" s="1"/>
  <c r="C317" i="17"/>
  <c r="D317" i="17" s="1"/>
  <c r="C321" i="17"/>
  <c r="D321" i="17" s="1"/>
  <c r="C325" i="17"/>
  <c r="D325" i="17" s="1"/>
  <c r="C329" i="17"/>
  <c r="D329" i="17" s="1"/>
  <c r="C333" i="17"/>
  <c r="D333" i="17" s="1"/>
  <c r="C337" i="17"/>
  <c r="D337" i="17" s="1"/>
  <c r="C341" i="17"/>
  <c r="D341" i="17" s="1"/>
  <c r="C6" i="17"/>
  <c r="D6" i="17" s="1"/>
  <c r="C10" i="17"/>
  <c r="D10" i="17" s="1"/>
  <c r="C14" i="17"/>
  <c r="D14" i="17" s="1"/>
  <c r="C18" i="17"/>
  <c r="D18" i="17" s="1"/>
  <c r="C22" i="17"/>
  <c r="D22" i="17" s="1"/>
  <c r="C26" i="17"/>
  <c r="D26" i="17" s="1"/>
  <c r="C30" i="17"/>
  <c r="D30" i="17" s="1"/>
  <c r="C34" i="17"/>
  <c r="D34" i="17" s="1"/>
  <c r="C38" i="17"/>
  <c r="D38" i="17" s="1"/>
  <c r="C42" i="17"/>
  <c r="D42" i="17" s="1"/>
  <c r="C46" i="17"/>
  <c r="D46" i="17" s="1"/>
  <c r="C50" i="17"/>
  <c r="D50" i="17" s="1"/>
  <c r="C54" i="17"/>
  <c r="D54" i="17" s="1"/>
  <c r="C58" i="17"/>
  <c r="D58" i="17" s="1"/>
  <c r="C62" i="17"/>
  <c r="D62" i="17" s="1"/>
  <c r="C66" i="17"/>
  <c r="D66" i="17" s="1"/>
  <c r="C70" i="17"/>
  <c r="D70" i="17" s="1"/>
  <c r="C74" i="17"/>
  <c r="D74" i="17" s="1"/>
  <c r="C78" i="17"/>
  <c r="D78" i="17" s="1"/>
  <c r="C82" i="17"/>
  <c r="D82" i="17" s="1"/>
  <c r="C86" i="17"/>
  <c r="D86" i="17" s="1"/>
  <c r="C90" i="17"/>
  <c r="D90" i="17" s="1"/>
  <c r="C94" i="17"/>
  <c r="D94" i="17" s="1"/>
  <c r="C98" i="17"/>
  <c r="D98" i="17" s="1"/>
  <c r="C102" i="17"/>
  <c r="D102" i="17" s="1"/>
  <c r="C106" i="17"/>
  <c r="D106" i="17" s="1"/>
  <c r="C110" i="17"/>
  <c r="D110" i="17" s="1"/>
  <c r="C114" i="17"/>
  <c r="D114" i="17" s="1"/>
  <c r="C118" i="17"/>
  <c r="D118" i="17" s="1"/>
  <c r="C122" i="17"/>
  <c r="D122" i="17" s="1"/>
  <c r="C126" i="17"/>
  <c r="D126" i="17" s="1"/>
  <c r="C130" i="17"/>
  <c r="D130" i="17" s="1"/>
  <c r="C134" i="17"/>
  <c r="D134" i="17" s="1"/>
  <c r="C138" i="17"/>
  <c r="D138" i="17" s="1"/>
  <c r="C142" i="17"/>
  <c r="D142" i="17" s="1"/>
  <c r="C146" i="17"/>
  <c r="D146" i="17" s="1"/>
  <c r="C150" i="17"/>
  <c r="D150" i="17" s="1"/>
  <c r="C154" i="17"/>
  <c r="D154" i="17" s="1"/>
  <c r="C158" i="17"/>
  <c r="D158" i="17" s="1"/>
  <c r="C162" i="17"/>
  <c r="D162" i="17" s="1"/>
  <c r="C166" i="17"/>
  <c r="D166" i="17" s="1"/>
  <c r="C170" i="17"/>
  <c r="D170" i="17" s="1"/>
  <c r="C174" i="17"/>
  <c r="D174" i="17" s="1"/>
  <c r="C178" i="17"/>
  <c r="D178" i="17" s="1"/>
  <c r="C182" i="17"/>
  <c r="D182" i="17" s="1"/>
  <c r="C186" i="17"/>
  <c r="D186" i="17" s="1"/>
  <c r="C190" i="17"/>
  <c r="D190" i="17" s="1"/>
  <c r="C194" i="17"/>
  <c r="D194" i="17" s="1"/>
  <c r="C198" i="17"/>
  <c r="D198" i="17" s="1"/>
  <c r="C202" i="17"/>
  <c r="D202" i="17" s="1"/>
  <c r="C206" i="17"/>
  <c r="D206" i="17" s="1"/>
  <c r="C210" i="17"/>
  <c r="D210" i="17" s="1"/>
  <c r="C214" i="17"/>
  <c r="D214" i="17" s="1"/>
  <c r="C218" i="17"/>
  <c r="D218" i="17" s="1"/>
  <c r="C222" i="17"/>
  <c r="D222" i="17" s="1"/>
  <c r="C226" i="17"/>
  <c r="D226" i="17" s="1"/>
  <c r="C230" i="17"/>
  <c r="D230" i="17" s="1"/>
  <c r="C234" i="17"/>
  <c r="D234" i="17" s="1"/>
  <c r="C238" i="17"/>
  <c r="D238" i="17" s="1"/>
  <c r="C242" i="17"/>
  <c r="D242" i="17" s="1"/>
  <c r="C246" i="17"/>
  <c r="D246" i="17" s="1"/>
  <c r="C250" i="17"/>
  <c r="D250" i="17" s="1"/>
  <c r="C254" i="17"/>
  <c r="D254" i="17" s="1"/>
  <c r="C258" i="17"/>
  <c r="D258" i="17" s="1"/>
  <c r="C262" i="17"/>
  <c r="D262" i="17" s="1"/>
  <c r="C266" i="17"/>
  <c r="D266" i="17" s="1"/>
  <c r="C270" i="17"/>
  <c r="D270" i="17" s="1"/>
  <c r="C274" i="17"/>
  <c r="D274" i="17" s="1"/>
  <c r="C278" i="17"/>
  <c r="D278" i="17" s="1"/>
  <c r="C282" i="17"/>
  <c r="D282" i="17" s="1"/>
  <c r="C286" i="17"/>
  <c r="D286" i="17" s="1"/>
  <c r="C290" i="17"/>
  <c r="D290" i="17" s="1"/>
  <c r="C294" i="17"/>
  <c r="D294" i="17" s="1"/>
  <c r="C298" i="17"/>
  <c r="D298" i="17" s="1"/>
  <c r="C302" i="17"/>
  <c r="D302" i="17" s="1"/>
  <c r="C306" i="17"/>
  <c r="D306" i="17" s="1"/>
  <c r="C310" i="17"/>
  <c r="D310" i="17" s="1"/>
  <c r="C314" i="17"/>
  <c r="D314" i="17" s="1"/>
  <c r="C318" i="17"/>
  <c r="D318" i="17" s="1"/>
  <c r="C322" i="17"/>
  <c r="D322" i="17" s="1"/>
  <c r="C326" i="17"/>
  <c r="D326" i="17" s="1"/>
  <c r="C330" i="17"/>
  <c r="D330" i="17" s="1"/>
  <c r="C334" i="17"/>
  <c r="D334" i="17" s="1"/>
  <c r="C338" i="17"/>
  <c r="D338" i="17" s="1"/>
  <c r="C11" i="17"/>
  <c r="D11" i="17" s="1"/>
  <c r="C27" i="17"/>
  <c r="D27" i="17" s="1"/>
  <c r="C43" i="17"/>
  <c r="D43" i="17" s="1"/>
  <c r="C59" i="17"/>
  <c r="D59" i="17" s="1"/>
  <c r="C75" i="17"/>
  <c r="D75" i="17" s="1"/>
  <c r="C91" i="17"/>
  <c r="D91" i="17" s="1"/>
  <c r="C107" i="17"/>
  <c r="D107" i="17" s="1"/>
  <c r="C123" i="17"/>
  <c r="D123" i="17" s="1"/>
  <c r="C139" i="17"/>
  <c r="D139" i="17" s="1"/>
  <c r="C155" i="17"/>
  <c r="D155" i="17" s="1"/>
  <c r="C171" i="17"/>
  <c r="D171" i="17" s="1"/>
  <c r="C187" i="17"/>
  <c r="D187" i="17" s="1"/>
  <c r="C203" i="17"/>
  <c r="D203" i="17" s="1"/>
  <c r="C219" i="17"/>
  <c r="D219" i="17" s="1"/>
  <c r="C235" i="17"/>
  <c r="D235" i="17" s="1"/>
  <c r="C251" i="17"/>
  <c r="D251" i="17" s="1"/>
  <c r="C267" i="17"/>
  <c r="D267" i="17" s="1"/>
  <c r="C283" i="17"/>
  <c r="D283" i="17" s="1"/>
  <c r="C299" i="17"/>
  <c r="D299" i="17" s="1"/>
  <c r="C315" i="17"/>
  <c r="D315" i="17" s="1"/>
  <c r="C331" i="17"/>
  <c r="D331" i="17" s="1"/>
  <c r="C343" i="17"/>
  <c r="D343" i="17" s="1"/>
  <c r="C347" i="17"/>
  <c r="D347" i="17" s="1"/>
  <c r="C351" i="17"/>
  <c r="D351" i="17" s="1"/>
  <c r="C355" i="17"/>
  <c r="D355" i="17" s="1"/>
  <c r="C359" i="17"/>
  <c r="D359" i="17" s="1"/>
  <c r="C363" i="17"/>
  <c r="D363" i="17" s="1"/>
  <c r="C367" i="17"/>
  <c r="D367" i="17" s="1"/>
  <c r="C371" i="17"/>
  <c r="D371" i="17" s="1"/>
  <c r="C375" i="17"/>
  <c r="D375" i="17" s="1"/>
  <c r="C379" i="17"/>
  <c r="D379" i="17" s="1"/>
  <c r="C383" i="17"/>
  <c r="D383" i="17" s="1"/>
  <c r="C387" i="17"/>
  <c r="D387" i="17" s="1"/>
  <c r="C391" i="17"/>
  <c r="D391" i="17" s="1"/>
  <c r="C395" i="17"/>
  <c r="D395" i="17" s="1"/>
  <c r="C399" i="17"/>
  <c r="D399" i="17" s="1"/>
  <c r="C403" i="17"/>
  <c r="D403" i="17" s="1"/>
  <c r="C407" i="17"/>
  <c r="D407" i="17" s="1"/>
  <c r="C411" i="17"/>
  <c r="D411" i="17" s="1"/>
  <c r="C415" i="17"/>
  <c r="D415" i="17" s="1"/>
  <c r="C419" i="17"/>
  <c r="D419" i="17" s="1"/>
  <c r="C423" i="17"/>
  <c r="D423" i="17" s="1"/>
  <c r="C427" i="17"/>
  <c r="D427" i="17" s="1"/>
  <c r="C431" i="17"/>
  <c r="D431" i="17" s="1"/>
  <c r="C435" i="17"/>
  <c r="D435" i="17" s="1"/>
  <c r="C439" i="17"/>
  <c r="D439" i="17" s="1"/>
  <c r="C443" i="17"/>
  <c r="D443" i="17" s="1"/>
  <c r="C447" i="17"/>
  <c r="D447" i="17" s="1"/>
  <c r="C451" i="17"/>
  <c r="D451" i="17" s="1"/>
  <c r="C455" i="17"/>
  <c r="D455" i="17" s="1"/>
  <c r="C459" i="17"/>
  <c r="D459" i="17" s="1"/>
  <c r="C463" i="17"/>
  <c r="D463" i="17" s="1"/>
  <c r="C467" i="17"/>
  <c r="D467" i="17" s="1"/>
  <c r="C471" i="17"/>
  <c r="D471" i="17" s="1"/>
  <c r="C475" i="17"/>
  <c r="D475" i="17" s="1"/>
  <c r="C479" i="17"/>
  <c r="D479" i="17" s="1"/>
  <c r="C483" i="17"/>
  <c r="D483" i="17" s="1"/>
  <c r="C487" i="17"/>
  <c r="D487" i="17" s="1"/>
  <c r="C491" i="17"/>
  <c r="D491" i="17" s="1"/>
  <c r="C495" i="17"/>
  <c r="D495" i="17" s="1"/>
  <c r="C499" i="17"/>
  <c r="D499" i="17" s="1"/>
  <c r="C503" i="17"/>
  <c r="D503" i="17" s="1"/>
  <c r="C507" i="17"/>
  <c r="D507" i="17" s="1"/>
  <c r="C511" i="17"/>
  <c r="D511" i="17" s="1"/>
  <c r="C515" i="17"/>
  <c r="D515" i="17" s="1"/>
  <c r="C519" i="17"/>
  <c r="D519" i="17" s="1"/>
  <c r="C523" i="17"/>
  <c r="D523" i="17" s="1"/>
  <c r="C527" i="17"/>
  <c r="D527" i="17" s="1"/>
  <c r="C531" i="17"/>
  <c r="D531" i="17" s="1"/>
  <c r="C535" i="17"/>
  <c r="D535" i="17" s="1"/>
  <c r="C539" i="17"/>
  <c r="D539" i="17" s="1"/>
  <c r="C543" i="17"/>
  <c r="D543" i="17" s="1"/>
  <c r="C547" i="17"/>
  <c r="D547" i="17" s="1"/>
  <c r="C551" i="17"/>
  <c r="D551" i="17" s="1"/>
  <c r="C555" i="17"/>
  <c r="D555" i="17" s="1"/>
  <c r="C559" i="17"/>
  <c r="D559" i="17" s="1"/>
  <c r="C563" i="17"/>
  <c r="D563" i="17" s="1"/>
  <c r="C567" i="17"/>
  <c r="D567" i="17" s="1"/>
  <c r="C571" i="17"/>
  <c r="D571" i="17" s="1"/>
  <c r="C575" i="17"/>
  <c r="D575" i="17" s="1"/>
  <c r="C579" i="17"/>
  <c r="D579" i="17" s="1"/>
  <c r="C583" i="17"/>
  <c r="D583" i="17" s="1"/>
  <c r="C587" i="17"/>
  <c r="D587" i="17" s="1"/>
  <c r="C591" i="17"/>
  <c r="D591" i="17" s="1"/>
  <c r="C595" i="17"/>
  <c r="D595" i="17" s="1"/>
  <c r="C599" i="17"/>
  <c r="D599" i="17" s="1"/>
  <c r="C15" i="17"/>
  <c r="D15" i="17" s="1"/>
  <c r="C31" i="17"/>
  <c r="D31" i="17" s="1"/>
  <c r="C47" i="17"/>
  <c r="D47" i="17" s="1"/>
  <c r="C63" i="17"/>
  <c r="D63" i="17" s="1"/>
  <c r="C79" i="17"/>
  <c r="D79" i="17" s="1"/>
  <c r="C95" i="17"/>
  <c r="D95" i="17" s="1"/>
  <c r="C111" i="17"/>
  <c r="D111" i="17" s="1"/>
  <c r="C127" i="17"/>
  <c r="D127" i="17" s="1"/>
  <c r="C143" i="17"/>
  <c r="D143" i="17" s="1"/>
  <c r="C159" i="17"/>
  <c r="D159" i="17" s="1"/>
  <c r="C175" i="17"/>
  <c r="D175" i="17" s="1"/>
  <c r="C191" i="17"/>
  <c r="D191" i="17" s="1"/>
  <c r="C207" i="17"/>
  <c r="D207" i="17" s="1"/>
  <c r="C223" i="17"/>
  <c r="D223" i="17" s="1"/>
  <c r="C239" i="17"/>
  <c r="D239" i="17" s="1"/>
  <c r="C255" i="17"/>
  <c r="D255" i="17" s="1"/>
  <c r="C271" i="17"/>
  <c r="D271" i="17" s="1"/>
  <c r="C287" i="17"/>
  <c r="D287" i="17" s="1"/>
  <c r="C303" i="17"/>
  <c r="D303" i="17" s="1"/>
  <c r="C319" i="17"/>
  <c r="D319" i="17" s="1"/>
  <c r="C335" i="17"/>
  <c r="D335" i="17" s="1"/>
  <c r="C344" i="17"/>
  <c r="D344" i="17" s="1"/>
  <c r="C348" i="17"/>
  <c r="D348" i="17" s="1"/>
  <c r="C352" i="17"/>
  <c r="D352" i="17" s="1"/>
  <c r="C356" i="17"/>
  <c r="D356" i="17" s="1"/>
  <c r="C360" i="17"/>
  <c r="D360" i="17" s="1"/>
  <c r="C364" i="17"/>
  <c r="D364" i="17" s="1"/>
  <c r="C368" i="17"/>
  <c r="D368" i="17" s="1"/>
  <c r="C372" i="17"/>
  <c r="D372" i="17" s="1"/>
  <c r="C376" i="17"/>
  <c r="D376" i="17" s="1"/>
  <c r="C380" i="17"/>
  <c r="D380" i="17" s="1"/>
  <c r="C384" i="17"/>
  <c r="D384" i="17" s="1"/>
  <c r="C388" i="17"/>
  <c r="D388" i="17" s="1"/>
  <c r="C392" i="17"/>
  <c r="D392" i="17" s="1"/>
  <c r="C396" i="17"/>
  <c r="D396" i="17" s="1"/>
  <c r="C400" i="17"/>
  <c r="D400" i="17" s="1"/>
  <c r="C404" i="17"/>
  <c r="D404" i="17" s="1"/>
  <c r="C408" i="17"/>
  <c r="D408" i="17" s="1"/>
  <c r="C412" i="17"/>
  <c r="D412" i="17" s="1"/>
  <c r="C416" i="17"/>
  <c r="D416" i="17" s="1"/>
  <c r="C420" i="17"/>
  <c r="D420" i="17" s="1"/>
  <c r="C424" i="17"/>
  <c r="D424" i="17" s="1"/>
  <c r="C428" i="17"/>
  <c r="D428" i="17" s="1"/>
  <c r="C432" i="17"/>
  <c r="D432" i="17" s="1"/>
  <c r="C436" i="17"/>
  <c r="D436" i="17" s="1"/>
  <c r="C440" i="17"/>
  <c r="D440" i="17" s="1"/>
  <c r="C444" i="17"/>
  <c r="D444" i="17" s="1"/>
  <c r="C448" i="17"/>
  <c r="D448" i="17" s="1"/>
  <c r="C452" i="17"/>
  <c r="D452" i="17" s="1"/>
  <c r="C456" i="17"/>
  <c r="D456" i="17" s="1"/>
  <c r="C460" i="17"/>
  <c r="D460" i="17" s="1"/>
  <c r="C464" i="17"/>
  <c r="D464" i="17" s="1"/>
  <c r="C468" i="17"/>
  <c r="D468" i="17" s="1"/>
  <c r="C472" i="17"/>
  <c r="D472" i="17" s="1"/>
  <c r="C476" i="17"/>
  <c r="D476" i="17" s="1"/>
  <c r="C480" i="17"/>
  <c r="D480" i="17" s="1"/>
  <c r="C484" i="17"/>
  <c r="D484" i="17" s="1"/>
  <c r="C488" i="17"/>
  <c r="D488" i="17" s="1"/>
  <c r="C492" i="17"/>
  <c r="D492" i="17" s="1"/>
  <c r="C496" i="17"/>
  <c r="D496" i="17" s="1"/>
  <c r="C500" i="17"/>
  <c r="D500" i="17" s="1"/>
  <c r="C504" i="17"/>
  <c r="D504" i="17" s="1"/>
  <c r="C508" i="17"/>
  <c r="D508" i="17" s="1"/>
  <c r="C512" i="17"/>
  <c r="D512" i="17" s="1"/>
  <c r="C516" i="17"/>
  <c r="D516" i="17" s="1"/>
  <c r="C520" i="17"/>
  <c r="D520" i="17" s="1"/>
  <c r="C524" i="17"/>
  <c r="D524" i="17" s="1"/>
  <c r="C528" i="17"/>
  <c r="D528" i="17" s="1"/>
  <c r="C532" i="17"/>
  <c r="D532" i="17" s="1"/>
  <c r="C536" i="17"/>
  <c r="D536" i="17" s="1"/>
  <c r="C540" i="17"/>
  <c r="D540" i="17" s="1"/>
  <c r="C544" i="17"/>
  <c r="D544" i="17" s="1"/>
  <c r="C548" i="17"/>
  <c r="D548" i="17" s="1"/>
  <c r="C552" i="17"/>
  <c r="D552" i="17" s="1"/>
  <c r="C556" i="17"/>
  <c r="D556" i="17" s="1"/>
  <c r="C560" i="17"/>
  <c r="D560" i="17" s="1"/>
  <c r="C564" i="17"/>
  <c r="D564" i="17" s="1"/>
  <c r="C568" i="17"/>
  <c r="D568" i="17" s="1"/>
  <c r="C572" i="17"/>
  <c r="D572" i="17" s="1"/>
  <c r="C576" i="17"/>
  <c r="D576" i="17" s="1"/>
  <c r="C580" i="17"/>
  <c r="D580" i="17" s="1"/>
  <c r="C584" i="17"/>
  <c r="D584" i="17" s="1"/>
  <c r="C588" i="17"/>
  <c r="D588" i="17" s="1"/>
  <c r="C592" i="17"/>
  <c r="D592" i="17" s="1"/>
  <c r="C596" i="17"/>
  <c r="D596" i="17" s="1"/>
  <c r="C3" i="17"/>
  <c r="D3" i="17" s="1"/>
  <c r="C19" i="17"/>
  <c r="D19" i="17" s="1"/>
  <c r="C35" i="17"/>
  <c r="D35" i="17" s="1"/>
  <c r="C51" i="17"/>
  <c r="D51" i="17" s="1"/>
  <c r="C67" i="17"/>
  <c r="D67" i="17" s="1"/>
  <c r="C83" i="17"/>
  <c r="D83" i="17" s="1"/>
  <c r="C99" i="17"/>
  <c r="D99" i="17" s="1"/>
  <c r="C115" i="17"/>
  <c r="D115" i="17" s="1"/>
  <c r="C131" i="17"/>
  <c r="D131" i="17" s="1"/>
  <c r="C147" i="17"/>
  <c r="D147" i="17" s="1"/>
  <c r="C163" i="17"/>
  <c r="D163" i="17" s="1"/>
  <c r="C179" i="17"/>
  <c r="D179" i="17" s="1"/>
  <c r="C195" i="17"/>
  <c r="D195" i="17" s="1"/>
  <c r="C211" i="17"/>
  <c r="D211" i="17" s="1"/>
  <c r="C227" i="17"/>
  <c r="D227" i="17" s="1"/>
  <c r="C243" i="17"/>
  <c r="D243" i="17" s="1"/>
  <c r="C259" i="17"/>
  <c r="D259" i="17" s="1"/>
  <c r="C275" i="17"/>
  <c r="D275" i="17" s="1"/>
  <c r="C291" i="17"/>
  <c r="D291" i="17" s="1"/>
  <c r="C307" i="17"/>
  <c r="D307" i="17" s="1"/>
  <c r="C323" i="17"/>
  <c r="D323" i="17" s="1"/>
  <c r="C339" i="17"/>
  <c r="D339" i="17" s="1"/>
  <c r="C345" i="17"/>
  <c r="D345" i="17" s="1"/>
  <c r="C349" i="17"/>
  <c r="D349" i="17" s="1"/>
  <c r="C353" i="17"/>
  <c r="D353" i="17" s="1"/>
  <c r="C357" i="17"/>
  <c r="D357" i="17" s="1"/>
  <c r="C361" i="17"/>
  <c r="D361" i="17" s="1"/>
  <c r="C365" i="17"/>
  <c r="D365" i="17" s="1"/>
  <c r="C369" i="17"/>
  <c r="D369" i="17" s="1"/>
  <c r="C373" i="17"/>
  <c r="D373" i="17" s="1"/>
  <c r="C377" i="17"/>
  <c r="D377" i="17" s="1"/>
  <c r="C381" i="17"/>
  <c r="D381" i="17" s="1"/>
  <c r="C385" i="17"/>
  <c r="D385" i="17" s="1"/>
  <c r="C389" i="17"/>
  <c r="D389" i="17" s="1"/>
  <c r="C393" i="17"/>
  <c r="D393" i="17" s="1"/>
  <c r="C397" i="17"/>
  <c r="D397" i="17" s="1"/>
  <c r="C401" i="17"/>
  <c r="D401" i="17" s="1"/>
  <c r="C405" i="17"/>
  <c r="D405" i="17" s="1"/>
  <c r="C409" i="17"/>
  <c r="D409" i="17" s="1"/>
  <c r="C413" i="17"/>
  <c r="D413" i="17" s="1"/>
  <c r="C417" i="17"/>
  <c r="D417" i="17" s="1"/>
  <c r="C421" i="17"/>
  <c r="D421" i="17" s="1"/>
  <c r="C425" i="17"/>
  <c r="D425" i="17" s="1"/>
  <c r="C429" i="17"/>
  <c r="D429" i="17" s="1"/>
  <c r="C433" i="17"/>
  <c r="D433" i="17" s="1"/>
  <c r="C437" i="17"/>
  <c r="D437" i="17" s="1"/>
  <c r="C441" i="17"/>
  <c r="D441" i="17" s="1"/>
  <c r="C445" i="17"/>
  <c r="D445" i="17" s="1"/>
  <c r="C449" i="17"/>
  <c r="D449" i="17" s="1"/>
  <c r="C453" i="17"/>
  <c r="D453" i="17" s="1"/>
  <c r="C457" i="17"/>
  <c r="D457" i="17" s="1"/>
  <c r="C461" i="17"/>
  <c r="D461" i="17" s="1"/>
  <c r="C465" i="17"/>
  <c r="D465" i="17" s="1"/>
  <c r="C469" i="17"/>
  <c r="D469" i="17" s="1"/>
  <c r="C473" i="17"/>
  <c r="D473" i="17" s="1"/>
  <c r="C477" i="17"/>
  <c r="D477" i="17" s="1"/>
  <c r="C481" i="17"/>
  <c r="D481" i="17" s="1"/>
  <c r="C485" i="17"/>
  <c r="D485" i="17" s="1"/>
  <c r="C489" i="17"/>
  <c r="D489" i="17" s="1"/>
  <c r="C493" i="17"/>
  <c r="D493" i="17" s="1"/>
  <c r="C497" i="17"/>
  <c r="D497" i="17" s="1"/>
  <c r="C501" i="17"/>
  <c r="D501" i="17" s="1"/>
  <c r="C505" i="17"/>
  <c r="D505" i="17" s="1"/>
  <c r="C509" i="17"/>
  <c r="D509" i="17" s="1"/>
  <c r="C513" i="17"/>
  <c r="D513" i="17" s="1"/>
  <c r="C517" i="17"/>
  <c r="D517" i="17" s="1"/>
  <c r="C521" i="17"/>
  <c r="D521" i="17" s="1"/>
  <c r="C525" i="17"/>
  <c r="D525" i="17" s="1"/>
  <c r="C529" i="17"/>
  <c r="D529" i="17" s="1"/>
  <c r="C533" i="17"/>
  <c r="D533" i="17" s="1"/>
  <c r="C537" i="17"/>
  <c r="D537" i="17" s="1"/>
  <c r="C541" i="17"/>
  <c r="D541" i="17" s="1"/>
  <c r="C545" i="17"/>
  <c r="D545" i="17" s="1"/>
  <c r="C549" i="17"/>
  <c r="D549" i="17" s="1"/>
  <c r="C553" i="17"/>
  <c r="D553" i="17" s="1"/>
  <c r="C557" i="17"/>
  <c r="D557" i="17" s="1"/>
  <c r="C561" i="17"/>
  <c r="D561" i="17" s="1"/>
  <c r="C565" i="17"/>
  <c r="D565" i="17" s="1"/>
  <c r="C569" i="17"/>
  <c r="D569" i="17" s="1"/>
  <c r="C573" i="17"/>
  <c r="D573" i="17" s="1"/>
  <c r="C577" i="17"/>
  <c r="D577" i="17" s="1"/>
  <c r="C581" i="17"/>
  <c r="D581" i="17" s="1"/>
  <c r="C585" i="17"/>
  <c r="D585" i="17" s="1"/>
  <c r="C589" i="17"/>
  <c r="D589" i="17" s="1"/>
  <c r="C593" i="17"/>
  <c r="D593" i="17" s="1"/>
  <c r="C597" i="17"/>
  <c r="D597" i="17" s="1"/>
  <c r="C39" i="17"/>
  <c r="D39" i="17" s="1"/>
  <c r="C103" i="17"/>
  <c r="D103" i="17" s="1"/>
  <c r="C167" i="17"/>
  <c r="D167" i="17" s="1"/>
  <c r="C231" i="17"/>
  <c r="D231" i="17" s="1"/>
  <c r="C295" i="17"/>
  <c r="D295" i="17" s="1"/>
  <c r="C346" i="17"/>
  <c r="D346" i="17" s="1"/>
  <c r="C362" i="17"/>
  <c r="D362" i="17" s="1"/>
  <c r="C378" i="17"/>
  <c r="D378" i="17" s="1"/>
  <c r="C394" i="17"/>
  <c r="D394" i="17" s="1"/>
  <c r="C410" i="17"/>
  <c r="D410" i="17" s="1"/>
  <c r="C426" i="17"/>
  <c r="D426" i="17" s="1"/>
  <c r="C442" i="17"/>
  <c r="D442" i="17" s="1"/>
  <c r="C458" i="17"/>
  <c r="D458" i="17" s="1"/>
  <c r="C474" i="17"/>
  <c r="D474" i="17" s="1"/>
  <c r="C490" i="17"/>
  <c r="D490" i="17" s="1"/>
  <c r="C506" i="17"/>
  <c r="D506" i="17" s="1"/>
  <c r="C522" i="17"/>
  <c r="D522" i="17" s="1"/>
  <c r="C538" i="17"/>
  <c r="D538" i="17" s="1"/>
  <c r="C554" i="17"/>
  <c r="D554" i="17" s="1"/>
  <c r="C570" i="17"/>
  <c r="D570" i="17" s="1"/>
  <c r="C586" i="17"/>
  <c r="D586" i="17" s="1"/>
  <c r="C600" i="17"/>
  <c r="D600" i="17" s="1"/>
  <c r="C604" i="17"/>
  <c r="D604" i="17" s="1"/>
  <c r="C608" i="17"/>
  <c r="D608" i="17" s="1"/>
  <c r="C612" i="17"/>
  <c r="D612" i="17" s="1"/>
  <c r="C616" i="17"/>
  <c r="D616" i="17" s="1"/>
  <c r="C620" i="17"/>
  <c r="D620" i="17" s="1"/>
  <c r="C624" i="17"/>
  <c r="D624" i="17" s="1"/>
  <c r="C628" i="17"/>
  <c r="D628" i="17" s="1"/>
  <c r="C632" i="17"/>
  <c r="D632" i="17" s="1"/>
  <c r="C636" i="17"/>
  <c r="D636" i="17" s="1"/>
  <c r="C640" i="17"/>
  <c r="D640" i="17" s="1"/>
  <c r="C644" i="17"/>
  <c r="D644" i="17" s="1"/>
  <c r="C648" i="17"/>
  <c r="D648" i="17" s="1"/>
  <c r="C652" i="17"/>
  <c r="D652" i="17" s="1"/>
  <c r="C656" i="17"/>
  <c r="D656" i="17" s="1"/>
  <c r="C660" i="17"/>
  <c r="D660" i="17" s="1"/>
  <c r="C664" i="17"/>
  <c r="D664" i="17" s="1"/>
  <c r="C668" i="17"/>
  <c r="D668" i="17" s="1"/>
  <c r="C672" i="17"/>
  <c r="D672" i="17" s="1"/>
  <c r="C676" i="17"/>
  <c r="D676" i="17" s="1"/>
  <c r="C680" i="17"/>
  <c r="D680" i="17" s="1"/>
  <c r="C684" i="17"/>
  <c r="D684" i="17" s="1"/>
  <c r="C688" i="17"/>
  <c r="D688" i="17" s="1"/>
  <c r="C692" i="17"/>
  <c r="D692" i="17" s="1"/>
  <c r="C696" i="17"/>
  <c r="D696" i="17" s="1"/>
  <c r="C700" i="17"/>
  <c r="D700" i="17" s="1"/>
  <c r="C704" i="17"/>
  <c r="D704" i="17" s="1"/>
  <c r="C708" i="17"/>
  <c r="D708" i="17" s="1"/>
  <c r="C712" i="17"/>
  <c r="D712" i="17" s="1"/>
  <c r="C716" i="17"/>
  <c r="D716" i="17" s="1"/>
  <c r="C720" i="17"/>
  <c r="D720" i="17" s="1"/>
  <c r="C724" i="17"/>
  <c r="D724" i="17" s="1"/>
  <c r="C728" i="17"/>
  <c r="D728" i="17" s="1"/>
  <c r="C732" i="17"/>
  <c r="D732" i="17" s="1"/>
  <c r="C736" i="17"/>
  <c r="D736" i="17" s="1"/>
  <c r="C740" i="17"/>
  <c r="D740" i="17" s="1"/>
  <c r="C744" i="17"/>
  <c r="D744" i="17" s="1"/>
  <c r="C748" i="17"/>
  <c r="D748" i="17" s="1"/>
  <c r="C752" i="17"/>
  <c r="D752" i="17" s="1"/>
  <c r="C756" i="17"/>
  <c r="D756" i="17" s="1"/>
  <c r="C760" i="17"/>
  <c r="D760" i="17" s="1"/>
  <c r="C764" i="17"/>
  <c r="D764" i="17" s="1"/>
  <c r="C768" i="17"/>
  <c r="D768" i="17" s="1"/>
  <c r="C772" i="17"/>
  <c r="D772" i="17" s="1"/>
  <c r="C776" i="17"/>
  <c r="D776" i="17" s="1"/>
  <c r="C780" i="17"/>
  <c r="D780" i="17" s="1"/>
  <c r="C784" i="17"/>
  <c r="D784" i="17" s="1"/>
  <c r="C788" i="17"/>
  <c r="D788" i="17" s="1"/>
  <c r="C792" i="17"/>
  <c r="D792" i="17" s="1"/>
  <c r="C796" i="17"/>
  <c r="D796" i="17" s="1"/>
  <c r="C800" i="17"/>
  <c r="D800" i="17" s="1"/>
  <c r="C804" i="17"/>
  <c r="D804" i="17" s="1"/>
  <c r="C808" i="17"/>
  <c r="D808" i="17" s="1"/>
  <c r="C812" i="17"/>
  <c r="D812" i="17" s="1"/>
  <c r="C816" i="17"/>
  <c r="D816" i="17" s="1"/>
  <c r="C820" i="17"/>
  <c r="D820" i="17" s="1"/>
  <c r="C824" i="17"/>
  <c r="D824" i="17" s="1"/>
  <c r="C828" i="17"/>
  <c r="D828" i="17" s="1"/>
  <c r="C832" i="17"/>
  <c r="D832" i="17" s="1"/>
  <c r="C836" i="17"/>
  <c r="D836" i="17" s="1"/>
  <c r="C840" i="17"/>
  <c r="D840" i="17" s="1"/>
  <c r="C844" i="17"/>
  <c r="D844" i="17" s="1"/>
  <c r="C848" i="17"/>
  <c r="D848" i="17" s="1"/>
  <c r="C852" i="17"/>
  <c r="D852" i="17" s="1"/>
  <c r="C856" i="17"/>
  <c r="D856" i="17" s="1"/>
  <c r="C860" i="17"/>
  <c r="D860" i="17" s="1"/>
  <c r="C864" i="17"/>
  <c r="D864" i="17" s="1"/>
  <c r="C868" i="17"/>
  <c r="D868" i="17" s="1"/>
  <c r="C872" i="17"/>
  <c r="D872" i="17" s="1"/>
  <c r="C876" i="17"/>
  <c r="D876" i="17" s="1"/>
  <c r="C880" i="17"/>
  <c r="D880" i="17" s="1"/>
  <c r="C884" i="17"/>
  <c r="D884" i="17" s="1"/>
  <c r="C888" i="17"/>
  <c r="D888" i="17" s="1"/>
  <c r="C892" i="17"/>
  <c r="D892" i="17" s="1"/>
  <c r="C896" i="17"/>
  <c r="D896" i="17" s="1"/>
  <c r="C900" i="17"/>
  <c r="D900" i="17" s="1"/>
  <c r="C904" i="17"/>
  <c r="D904" i="17" s="1"/>
  <c r="C908" i="17"/>
  <c r="D908" i="17" s="1"/>
  <c r="C912" i="17"/>
  <c r="D912" i="17" s="1"/>
  <c r="C916" i="17"/>
  <c r="D916" i="17" s="1"/>
  <c r="C920" i="17"/>
  <c r="D920" i="17" s="1"/>
  <c r="C924" i="17"/>
  <c r="D924" i="17" s="1"/>
  <c r="C928" i="17"/>
  <c r="D928" i="17" s="1"/>
  <c r="C932" i="17"/>
  <c r="D932" i="17" s="1"/>
  <c r="C936" i="17"/>
  <c r="D936" i="17" s="1"/>
  <c r="C940" i="17"/>
  <c r="D940" i="17" s="1"/>
  <c r="C944" i="17"/>
  <c r="D944" i="17" s="1"/>
  <c r="C948" i="17"/>
  <c r="D948" i="17" s="1"/>
  <c r="C952" i="17"/>
  <c r="D952" i="17" s="1"/>
  <c r="C956" i="17"/>
  <c r="D956" i="17" s="1"/>
  <c r="C960" i="17"/>
  <c r="D960" i="17" s="1"/>
  <c r="C964" i="17"/>
  <c r="D964" i="17" s="1"/>
  <c r="C968" i="17"/>
  <c r="D968" i="17" s="1"/>
  <c r="C972" i="17"/>
  <c r="D972" i="17" s="1"/>
  <c r="C976" i="17"/>
  <c r="D976" i="17" s="1"/>
  <c r="C980" i="17"/>
  <c r="D980" i="17" s="1"/>
  <c r="C984" i="17"/>
  <c r="D984" i="17" s="1"/>
  <c r="C988" i="17"/>
  <c r="D988" i="17" s="1"/>
  <c r="C992" i="17"/>
  <c r="D992" i="17" s="1"/>
  <c r="C996" i="17"/>
  <c r="D996" i="17" s="1"/>
  <c r="C1000" i="17"/>
  <c r="D1000" i="17" s="1"/>
  <c r="C1004" i="17"/>
  <c r="D1004" i="17" s="1"/>
  <c r="C1008" i="17"/>
  <c r="D1008" i="17" s="1"/>
  <c r="C1012" i="17"/>
  <c r="D1012" i="17" s="1"/>
  <c r="C1016" i="17"/>
  <c r="D1016" i="17" s="1"/>
  <c r="C1020" i="17"/>
  <c r="D1020" i="17" s="1"/>
  <c r="C1024" i="17"/>
  <c r="D1024" i="17" s="1"/>
  <c r="C1028" i="17"/>
  <c r="D1028" i="17" s="1"/>
  <c r="C1032" i="17"/>
  <c r="D1032" i="17" s="1"/>
  <c r="C1036" i="17"/>
  <c r="D1036" i="17" s="1"/>
  <c r="C1040" i="17"/>
  <c r="D1040" i="17" s="1"/>
  <c r="C1044" i="17"/>
  <c r="D1044" i="17" s="1"/>
  <c r="C1048" i="17"/>
  <c r="D1048" i="17" s="1"/>
  <c r="C1052" i="17"/>
  <c r="D1052" i="17" s="1"/>
  <c r="C1056" i="17"/>
  <c r="D1056" i="17" s="1"/>
  <c r="C1060" i="17"/>
  <c r="D1060" i="17" s="1"/>
  <c r="C1064" i="17"/>
  <c r="D1064" i="17" s="1"/>
  <c r="C1068" i="17"/>
  <c r="D1068" i="17" s="1"/>
  <c r="C1072" i="17"/>
  <c r="D1072" i="17" s="1"/>
  <c r="C1076" i="17"/>
  <c r="D1076" i="17" s="1"/>
  <c r="C1080" i="17"/>
  <c r="D1080" i="17" s="1"/>
  <c r="C1084" i="17"/>
  <c r="D1084" i="17" s="1"/>
  <c r="C1088" i="17"/>
  <c r="D1088" i="17" s="1"/>
  <c r="C1092" i="17"/>
  <c r="D1092" i="17" s="1"/>
  <c r="C1096" i="17"/>
  <c r="D1096" i="17" s="1"/>
  <c r="C1100" i="17"/>
  <c r="D1100" i="17" s="1"/>
  <c r="C1104" i="17"/>
  <c r="D1104" i="17" s="1"/>
  <c r="C1108" i="17"/>
  <c r="D1108" i="17" s="1"/>
  <c r="C1112" i="17"/>
  <c r="D1112" i="17" s="1"/>
  <c r="C1116" i="17"/>
  <c r="D1116" i="17" s="1"/>
  <c r="C1120" i="17"/>
  <c r="D1120" i="17" s="1"/>
  <c r="C1124" i="17"/>
  <c r="D1124" i="17" s="1"/>
  <c r="C1128" i="17"/>
  <c r="D1128" i="17" s="1"/>
  <c r="C1132" i="17"/>
  <c r="D1132" i="17" s="1"/>
  <c r="C1136" i="17"/>
  <c r="D1136" i="17" s="1"/>
  <c r="C1140" i="17"/>
  <c r="D1140" i="17" s="1"/>
  <c r="C1144" i="17"/>
  <c r="D1144" i="17" s="1"/>
  <c r="C1148" i="17"/>
  <c r="D1148" i="17" s="1"/>
  <c r="C1152" i="17"/>
  <c r="D1152" i="17" s="1"/>
  <c r="C1156" i="17"/>
  <c r="D1156" i="17" s="1"/>
  <c r="C1160" i="17"/>
  <c r="D1160" i="17" s="1"/>
  <c r="C1164" i="17"/>
  <c r="D1164" i="17" s="1"/>
  <c r="C1168" i="17"/>
  <c r="D1168" i="17" s="1"/>
  <c r="C2" i="17"/>
  <c r="D2" i="17" s="1"/>
  <c r="C55" i="17"/>
  <c r="D55" i="17" s="1"/>
  <c r="C119" i="17"/>
  <c r="D119" i="17" s="1"/>
  <c r="C183" i="17"/>
  <c r="D183" i="17" s="1"/>
  <c r="C247" i="17"/>
  <c r="D247" i="17" s="1"/>
  <c r="C311" i="17"/>
  <c r="D311" i="17" s="1"/>
  <c r="C350" i="17"/>
  <c r="D350" i="17" s="1"/>
  <c r="C366" i="17"/>
  <c r="D366" i="17" s="1"/>
  <c r="C382" i="17"/>
  <c r="D382" i="17" s="1"/>
  <c r="C398" i="17"/>
  <c r="D398" i="17" s="1"/>
  <c r="C414" i="17"/>
  <c r="D414" i="17" s="1"/>
  <c r="C430" i="17"/>
  <c r="D430" i="17" s="1"/>
  <c r="C446" i="17"/>
  <c r="D446" i="17" s="1"/>
  <c r="C462" i="17"/>
  <c r="D462" i="17" s="1"/>
  <c r="C478" i="17"/>
  <c r="D478" i="17" s="1"/>
  <c r="C494" i="17"/>
  <c r="D494" i="17" s="1"/>
  <c r="C510" i="17"/>
  <c r="D510" i="17" s="1"/>
  <c r="C526" i="17"/>
  <c r="D526" i="17" s="1"/>
  <c r="C542" i="17"/>
  <c r="D542" i="17" s="1"/>
  <c r="C558" i="17"/>
  <c r="D558" i="17" s="1"/>
  <c r="C574" i="17"/>
  <c r="D574" i="17" s="1"/>
  <c r="C590" i="17"/>
  <c r="D590" i="17" s="1"/>
  <c r="C601" i="17"/>
  <c r="D601" i="17" s="1"/>
  <c r="C605" i="17"/>
  <c r="D605" i="17" s="1"/>
  <c r="C609" i="17"/>
  <c r="D609" i="17" s="1"/>
  <c r="C613" i="17"/>
  <c r="D613" i="17" s="1"/>
  <c r="C617" i="17"/>
  <c r="D617" i="17" s="1"/>
  <c r="C621" i="17"/>
  <c r="D621" i="17" s="1"/>
  <c r="C625" i="17"/>
  <c r="D625" i="17" s="1"/>
  <c r="C629" i="17"/>
  <c r="D629" i="17" s="1"/>
  <c r="C633" i="17"/>
  <c r="D633" i="17" s="1"/>
  <c r="C637" i="17"/>
  <c r="D637" i="17" s="1"/>
  <c r="C641" i="17"/>
  <c r="D641" i="17" s="1"/>
  <c r="C645" i="17"/>
  <c r="D645" i="17" s="1"/>
  <c r="C649" i="17"/>
  <c r="D649" i="17" s="1"/>
  <c r="C653" i="17"/>
  <c r="D653" i="17" s="1"/>
  <c r="C657" i="17"/>
  <c r="D657" i="17" s="1"/>
  <c r="C661" i="17"/>
  <c r="D661" i="17" s="1"/>
  <c r="C665" i="17"/>
  <c r="D665" i="17" s="1"/>
  <c r="C669" i="17"/>
  <c r="D669" i="17" s="1"/>
  <c r="C673" i="17"/>
  <c r="D673" i="17" s="1"/>
  <c r="C677" i="17"/>
  <c r="D677" i="17" s="1"/>
  <c r="C681" i="17"/>
  <c r="D681" i="17" s="1"/>
  <c r="C685" i="17"/>
  <c r="D685" i="17" s="1"/>
  <c r="C689" i="17"/>
  <c r="D689" i="17" s="1"/>
  <c r="C693" i="17"/>
  <c r="D693" i="17" s="1"/>
  <c r="C697" i="17"/>
  <c r="D697" i="17" s="1"/>
  <c r="C701" i="17"/>
  <c r="D701" i="17" s="1"/>
  <c r="C705" i="17"/>
  <c r="D705" i="17" s="1"/>
  <c r="C709" i="17"/>
  <c r="D709" i="17" s="1"/>
  <c r="C713" i="17"/>
  <c r="D713" i="17" s="1"/>
  <c r="C717" i="17"/>
  <c r="D717" i="17" s="1"/>
  <c r="C721" i="17"/>
  <c r="D721" i="17" s="1"/>
  <c r="C725" i="17"/>
  <c r="D725" i="17" s="1"/>
  <c r="C729" i="17"/>
  <c r="D729" i="17" s="1"/>
  <c r="C733" i="17"/>
  <c r="D733" i="17" s="1"/>
  <c r="C737" i="17"/>
  <c r="D737" i="17" s="1"/>
  <c r="C741" i="17"/>
  <c r="D741" i="17" s="1"/>
  <c r="C745" i="17"/>
  <c r="D745" i="17" s="1"/>
  <c r="C749" i="17"/>
  <c r="D749" i="17" s="1"/>
  <c r="C753" i="17"/>
  <c r="D753" i="17" s="1"/>
  <c r="C757" i="17"/>
  <c r="D757" i="17" s="1"/>
  <c r="C761" i="17"/>
  <c r="D761" i="17" s="1"/>
  <c r="C765" i="17"/>
  <c r="D765" i="17" s="1"/>
  <c r="C769" i="17"/>
  <c r="D769" i="17" s="1"/>
  <c r="C773" i="17"/>
  <c r="D773" i="17" s="1"/>
  <c r="C777" i="17"/>
  <c r="D777" i="17" s="1"/>
  <c r="C781" i="17"/>
  <c r="D781" i="17" s="1"/>
  <c r="C785" i="17"/>
  <c r="D785" i="17" s="1"/>
  <c r="C789" i="17"/>
  <c r="D789" i="17" s="1"/>
  <c r="C793" i="17"/>
  <c r="D793" i="17" s="1"/>
  <c r="C797" i="17"/>
  <c r="D797" i="17" s="1"/>
  <c r="C801" i="17"/>
  <c r="D801" i="17" s="1"/>
  <c r="C805" i="17"/>
  <c r="D805" i="17" s="1"/>
  <c r="C809" i="17"/>
  <c r="D809" i="17" s="1"/>
  <c r="C813" i="17"/>
  <c r="D813" i="17" s="1"/>
  <c r="C817" i="17"/>
  <c r="D817" i="17" s="1"/>
  <c r="C821" i="17"/>
  <c r="D821" i="17" s="1"/>
  <c r="C825" i="17"/>
  <c r="D825" i="17" s="1"/>
  <c r="C829" i="17"/>
  <c r="D829" i="17" s="1"/>
  <c r="C833" i="17"/>
  <c r="D833" i="17" s="1"/>
  <c r="C837" i="17"/>
  <c r="D837" i="17" s="1"/>
  <c r="C841" i="17"/>
  <c r="D841" i="17" s="1"/>
  <c r="C845" i="17"/>
  <c r="D845" i="17" s="1"/>
  <c r="C849" i="17"/>
  <c r="D849" i="17" s="1"/>
  <c r="C853" i="17"/>
  <c r="D853" i="17" s="1"/>
  <c r="C857" i="17"/>
  <c r="D857" i="17" s="1"/>
  <c r="C861" i="17"/>
  <c r="D861" i="17" s="1"/>
  <c r="C865" i="17"/>
  <c r="D865" i="17" s="1"/>
  <c r="C869" i="17"/>
  <c r="D869" i="17" s="1"/>
  <c r="C873" i="17"/>
  <c r="D873" i="17" s="1"/>
  <c r="C877" i="17"/>
  <c r="D877" i="17" s="1"/>
  <c r="C881" i="17"/>
  <c r="D881" i="17" s="1"/>
  <c r="C885" i="17"/>
  <c r="D885" i="17" s="1"/>
  <c r="C889" i="17"/>
  <c r="D889" i="17" s="1"/>
  <c r="C893" i="17"/>
  <c r="D893" i="17" s="1"/>
  <c r="C897" i="17"/>
  <c r="D897" i="17" s="1"/>
  <c r="C901" i="17"/>
  <c r="D901" i="17" s="1"/>
  <c r="C905" i="17"/>
  <c r="D905" i="17" s="1"/>
  <c r="C909" i="17"/>
  <c r="D909" i="17" s="1"/>
  <c r="C913" i="17"/>
  <c r="D913" i="17" s="1"/>
  <c r="C917" i="17"/>
  <c r="D917" i="17" s="1"/>
  <c r="C921" i="17"/>
  <c r="D921" i="17" s="1"/>
  <c r="C925" i="17"/>
  <c r="D925" i="17" s="1"/>
  <c r="C929" i="17"/>
  <c r="D929" i="17" s="1"/>
  <c r="C933" i="17"/>
  <c r="D933" i="17" s="1"/>
  <c r="C937" i="17"/>
  <c r="D937" i="17" s="1"/>
  <c r="C941" i="17"/>
  <c r="D941" i="17" s="1"/>
  <c r="C945" i="17"/>
  <c r="D945" i="17" s="1"/>
  <c r="C949" i="17"/>
  <c r="D949" i="17" s="1"/>
  <c r="C953" i="17"/>
  <c r="D953" i="17" s="1"/>
  <c r="C957" i="17"/>
  <c r="D957" i="17" s="1"/>
  <c r="C961" i="17"/>
  <c r="D961" i="17" s="1"/>
  <c r="C965" i="17"/>
  <c r="D965" i="17" s="1"/>
  <c r="C969" i="17"/>
  <c r="D969" i="17" s="1"/>
  <c r="C973" i="17"/>
  <c r="D973" i="17" s="1"/>
  <c r="C977" i="17"/>
  <c r="D977" i="17" s="1"/>
  <c r="C981" i="17"/>
  <c r="D981" i="17" s="1"/>
  <c r="C985" i="17"/>
  <c r="D985" i="17" s="1"/>
  <c r="C989" i="17"/>
  <c r="D989" i="17" s="1"/>
  <c r="C993" i="17"/>
  <c r="D993" i="17" s="1"/>
  <c r="C997" i="17"/>
  <c r="D997" i="17" s="1"/>
  <c r="C1001" i="17"/>
  <c r="D1001" i="17" s="1"/>
  <c r="C1005" i="17"/>
  <c r="D1005" i="17" s="1"/>
  <c r="C1009" i="17"/>
  <c r="D1009" i="17" s="1"/>
  <c r="C1013" i="17"/>
  <c r="D1013" i="17" s="1"/>
  <c r="C1017" i="17"/>
  <c r="D1017" i="17" s="1"/>
  <c r="C1021" i="17"/>
  <c r="D1021" i="17" s="1"/>
  <c r="C1025" i="17"/>
  <c r="D1025" i="17" s="1"/>
  <c r="C1029" i="17"/>
  <c r="D1029" i="17" s="1"/>
  <c r="C1033" i="17"/>
  <c r="D1033" i="17" s="1"/>
  <c r="C1037" i="17"/>
  <c r="D1037" i="17" s="1"/>
  <c r="C1041" i="17"/>
  <c r="D1041" i="17" s="1"/>
  <c r="C1045" i="17"/>
  <c r="D1045" i="17" s="1"/>
  <c r="C1049" i="17"/>
  <c r="D1049" i="17" s="1"/>
  <c r="C1053" i="17"/>
  <c r="D1053" i="17" s="1"/>
  <c r="C1057" i="17"/>
  <c r="D1057" i="17" s="1"/>
  <c r="C1061" i="17"/>
  <c r="D1061" i="17" s="1"/>
  <c r="C1065" i="17"/>
  <c r="D1065" i="17" s="1"/>
  <c r="C1069" i="17"/>
  <c r="D1069" i="17" s="1"/>
  <c r="C1073" i="17"/>
  <c r="D1073" i="17" s="1"/>
  <c r="C1077" i="17"/>
  <c r="D1077" i="17" s="1"/>
  <c r="C1081" i="17"/>
  <c r="D1081" i="17" s="1"/>
  <c r="C1085" i="17"/>
  <c r="D1085" i="17" s="1"/>
  <c r="C1089" i="17"/>
  <c r="D1089" i="17" s="1"/>
  <c r="C1093" i="17"/>
  <c r="D1093" i="17" s="1"/>
  <c r="C1097" i="17"/>
  <c r="D1097" i="17" s="1"/>
  <c r="C1101" i="17"/>
  <c r="D1101" i="17" s="1"/>
  <c r="C1105" i="17"/>
  <c r="D1105" i="17" s="1"/>
  <c r="C1109" i="17"/>
  <c r="D1109" i="17" s="1"/>
  <c r="C1113" i="17"/>
  <c r="D1113" i="17" s="1"/>
  <c r="C1117" i="17"/>
  <c r="D1117" i="17" s="1"/>
  <c r="C1121" i="17"/>
  <c r="D1121" i="17" s="1"/>
  <c r="C1125" i="17"/>
  <c r="D1125" i="17" s="1"/>
  <c r="C1129" i="17"/>
  <c r="D1129" i="17" s="1"/>
  <c r="C1133" i="17"/>
  <c r="D1133" i="17" s="1"/>
  <c r="C1137" i="17"/>
  <c r="D1137" i="17" s="1"/>
  <c r="C1141" i="17"/>
  <c r="D1141" i="17" s="1"/>
  <c r="C1145" i="17"/>
  <c r="D1145" i="17" s="1"/>
  <c r="C1149" i="17"/>
  <c r="D1149" i="17" s="1"/>
  <c r="C1153" i="17"/>
  <c r="D1153" i="17" s="1"/>
  <c r="C1157" i="17"/>
  <c r="D1157" i="17" s="1"/>
  <c r="C1161" i="17"/>
  <c r="D1161" i="17" s="1"/>
  <c r="C1165" i="17"/>
  <c r="D1165" i="17" s="1"/>
  <c r="C1169" i="17"/>
  <c r="D1169" i="17" s="1"/>
  <c r="C7" i="17"/>
  <c r="D7" i="17" s="1"/>
  <c r="C71" i="17"/>
  <c r="D71" i="17" s="1"/>
  <c r="C135" i="17"/>
  <c r="D135" i="17" s="1"/>
  <c r="C199" i="17"/>
  <c r="D199" i="17" s="1"/>
  <c r="C263" i="17"/>
  <c r="D263" i="17" s="1"/>
  <c r="C327" i="17"/>
  <c r="D327" i="17" s="1"/>
  <c r="C354" i="17"/>
  <c r="D354" i="17" s="1"/>
  <c r="C370" i="17"/>
  <c r="D370" i="17" s="1"/>
  <c r="C386" i="17"/>
  <c r="D386" i="17" s="1"/>
  <c r="C402" i="17"/>
  <c r="D402" i="17" s="1"/>
  <c r="C418" i="17"/>
  <c r="D418" i="17" s="1"/>
  <c r="C434" i="17"/>
  <c r="D434" i="17" s="1"/>
  <c r="C450" i="17"/>
  <c r="D450" i="17" s="1"/>
  <c r="C466" i="17"/>
  <c r="D466" i="17" s="1"/>
  <c r="C482" i="17"/>
  <c r="D482" i="17" s="1"/>
  <c r="C498" i="17"/>
  <c r="D498" i="17" s="1"/>
  <c r="C514" i="17"/>
  <c r="D514" i="17" s="1"/>
  <c r="C530" i="17"/>
  <c r="D530" i="17" s="1"/>
  <c r="C546" i="17"/>
  <c r="D546" i="17" s="1"/>
  <c r="C562" i="17"/>
  <c r="D562" i="17" s="1"/>
  <c r="C578" i="17"/>
  <c r="D578" i="17" s="1"/>
  <c r="C594" i="17"/>
  <c r="D594" i="17" s="1"/>
  <c r="C602" i="17"/>
  <c r="D602" i="17" s="1"/>
  <c r="C606" i="17"/>
  <c r="D606" i="17" s="1"/>
  <c r="C610" i="17"/>
  <c r="D610" i="17" s="1"/>
  <c r="C614" i="17"/>
  <c r="D614" i="17" s="1"/>
  <c r="C618" i="17"/>
  <c r="D618" i="17" s="1"/>
  <c r="C622" i="17"/>
  <c r="D622" i="17" s="1"/>
  <c r="C626" i="17"/>
  <c r="D626" i="17" s="1"/>
  <c r="C630" i="17"/>
  <c r="D630" i="17" s="1"/>
  <c r="C634" i="17"/>
  <c r="D634" i="17" s="1"/>
  <c r="C638" i="17"/>
  <c r="D638" i="17" s="1"/>
  <c r="C642" i="17"/>
  <c r="D642" i="17" s="1"/>
  <c r="C646" i="17"/>
  <c r="D646" i="17" s="1"/>
  <c r="C650" i="17"/>
  <c r="D650" i="17" s="1"/>
  <c r="C654" i="17"/>
  <c r="D654" i="17" s="1"/>
  <c r="C658" i="17"/>
  <c r="D658" i="17" s="1"/>
  <c r="C662" i="17"/>
  <c r="D662" i="17" s="1"/>
  <c r="C666" i="17"/>
  <c r="D666" i="17" s="1"/>
  <c r="C670" i="17"/>
  <c r="D670" i="17" s="1"/>
  <c r="C674" i="17"/>
  <c r="D674" i="17" s="1"/>
  <c r="C678" i="17"/>
  <c r="D678" i="17" s="1"/>
  <c r="C682" i="17"/>
  <c r="D682" i="17" s="1"/>
  <c r="C686" i="17"/>
  <c r="D686" i="17" s="1"/>
  <c r="C690" i="17"/>
  <c r="D690" i="17" s="1"/>
  <c r="C694" i="17"/>
  <c r="D694" i="17" s="1"/>
  <c r="C698" i="17"/>
  <c r="D698" i="17" s="1"/>
  <c r="C702" i="17"/>
  <c r="D702" i="17" s="1"/>
  <c r="C706" i="17"/>
  <c r="D706" i="17" s="1"/>
  <c r="C710" i="17"/>
  <c r="D710" i="17" s="1"/>
  <c r="C714" i="17"/>
  <c r="D714" i="17" s="1"/>
  <c r="C718" i="17"/>
  <c r="D718" i="17" s="1"/>
  <c r="C722" i="17"/>
  <c r="D722" i="17" s="1"/>
  <c r="C726" i="17"/>
  <c r="D726" i="17" s="1"/>
  <c r="C730" i="17"/>
  <c r="D730" i="17" s="1"/>
  <c r="C734" i="17"/>
  <c r="D734" i="17" s="1"/>
  <c r="C738" i="17"/>
  <c r="D738" i="17" s="1"/>
  <c r="C742" i="17"/>
  <c r="D742" i="17" s="1"/>
  <c r="C746" i="17"/>
  <c r="D746" i="17" s="1"/>
  <c r="C750" i="17"/>
  <c r="D750" i="17" s="1"/>
  <c r="C754" i="17"/>
  <c r="D754" i="17" s="1"/>
  <c r="C758" i="17"/>
  <c r="D758" i="17" s="1"/>
  <c r="C762" i="17"/>
  <c r="D762" i="17" s="1"/>
  <c r="C766" i="17"/>
  <c r="D766" i="17" s="1"/>
  <c r="C770" i="17"/>
  <c r="D770" i="17" s="1"/>
  <c r="C774" i="17"/>
  <c r="D774" i="17" s="1"/>
  <c r="C778" i="17"/>
  <c r="D778" i="17" s="1"/>
  <c r="C782" i="17"/>
  <c r="D782" i="17" s="1"/>
  <c r="C786" i="17"/>
  <c r="D786" i="17" s="1"/>
  <c r="C790" i="17"/>
  <c r="D790" i="17" s="1"/>
  <c r="C794" i="17"/>
  <c r="D794" i="17" s="1"/>
  <c r="C798" i="17"/>
  <c r="D798" i="17" s="1"/>
  <c r="C802" i="17"/>
  <c r="D802" i="17" s="1"/>
  <c r="C806" i="17"/>
  <c r="D806" i="17" s="1"/>
  <c r="C810" i="17"/>
  <c r="D810" i="17" s="1"/>
  <c r="C814" i="17"/>
  <c r="D814" i="17" s="1"/>
  <c r="C818" i="17"/>
  <c r="D818" i="17" s="1"/>
  <c r="C822" i="17"/>
  <c r="D822" i="17" s="1"/>
  <c r="C826" i="17"/>
  <c r="D826" i="17" s="1"/>
  <c r="C830" i="17"/>
  <c r="D830" i="17" s="1"/>
  <c r="C834" i="17"/>
  <c r="D834" i="17" s="1"/>
  <c r="C838" i="17"/>
  <c r="D838" i="17" s="1"/>
  <c r="C842" i="17"/>
  <c r="D842" i="17" s="1"/>
  <c r="C846" i="17"/>
  <c r="D846" i="17" s="1"/>
  <c r="C850" i="17"/>
  <c r="D850" i="17" s="1"/>
  <c r="C854" i="17"/>
  <c r="D854" i="17" s="1"/>
  <c r="C858" i="17"/>
  <c r="D858" i="17" s="1"/>
  <c r="C862" i="17"/>
  <c r="D862" i="17" s="1"/>
  <c r="C866" i="17"/>
  <c r="D866" i="17" s="1"/>
  <c r="C870" i="17"/>
  <c r="D870" i="17" s="1"/>
  <c r="C874" i="17"/>
  <c r="D874" i="17" s="1"/>
  <c r="C878" i="17"/>
  <c r="D878" i="17" s="1"/>
  <c r="C882" i="17"/>
  <c r="D882" i="17" s="1"/>
  <c r="C886" i="17"/>
  <c r="D886" i="17" s="1"/>
  <c r="C890" i="17"/>
  <c r="D890" i="17" s="1"/>
  <c r="C894" i="17"/>
  <c r="D894" i="17" s="1"/>
  <c r="C898" i="17"/>
  <c r="D898" i="17" s="1"/>
  <c r="C902" i="17"/>
  <c r="D902" i="17" s="1"/>
  <c r="C906" i="17"/>
  <c r="D906" i="17" s="1"/>
  <c r="C910" i="17"/>
  <c r="D910" i="17" s="1"/>
  <c r="C914" i="17"/>
  <c r="D914" i="17" s="1"/>
  <c r="C918" i="17"/>
  <c r="D918" i="17" s="1"/>
  <c r="C922" i="17"/>
  <c r="D922" i="17" s="1"/>
  <c r="C926" i="17"/>
  <c r="D926" i="17" s="1"/>
  <c r="C930" i="17"/>
  <c r="D930" i="17" s="1"/>
  <c r="C934" i="17"/>
  <c r="D934" i="17" s="1"/>
  <c r="C938" i="17"/>
  <c r="D938" i="17" s="1"/>
  <c r="C942" i="17"/>
  <c r="D942" i="17" s="1"/>
  <c r="C946" i="17"/>
  <c r="D946" i="17" s="1"/>
  <c r="C950" i="17"/>
  <c r="D950" i="17" s="1"/>
  <c r="C954" i="17"/>
  <c r="D954" i="17" s="1"/>
  <c r="C958" i="17"/>
  <c r="D958" i="17" s="1"/>
  <c r="C962" i="17"/>
  <c r="D962" i="17" s="1"/>
  <c r="C966" i="17"/>
  <c r="D966" i="17" s="1"/>
  <c r="C970" i="17"/>
  <c r="D970" i="17" s="1"/>
  <c r="C974" i="17"/>
  <c r="D974" i="17" s="1"/>
  <c r="C978" i="17"/>
  <c r="D978" i="17" s="1"/>
  <c r="C982" i="17"/>
  <c r="D982" i="17" s="1"/>
  <c r="C986" i="17"/>
  <c r="D986" i="17" s="1"/>
  <c r="C990" i="17"/>
  <c r="D990" i="17" s="1"/>
  <c r="C994" i="17"/>
  <c r="D994" i="17" s="1"/>
  <c r="C998" i="17"/>
  <c r="D998" i="17" s="1"/>
  <c r="C1002" i="17"/>
  <c r="D1002" i="17" s="1"/>
  <c r="C1006" i="17"/>
  <c r="D1006" i="17" s="1"/>
  <c r="C1010" i="17"/>
  <c r="D1010" i="17" s="1"/>
  <c r="C1014" i="17"/>
  <c r="D1014" i="17" s="1"/>
  <c r="C1018" i="17"/>
  <c r="D1018" i="17" s="1"/>
  <c r="C1022" i="17"/>
  <c r="D1022" i="17" s="1"/>
  <c r="C1026" i="17"/>
  <c r="D1026" i="17" s="1"/>
  <c r="C1030" i="17"/>
  <c r="D1030" i="17" s="1"/>
  <c r="C1034" i="17"/>
  <c r="D1034" i="17" s="1"/>
  <c r="C1038" i="17"/>
  <c r="D1038" i="17" s="1"/>
  <c r="C1042" i="17"/>
  <c r="D1042" i="17" s="1"/>
  <c r="C1046" i="17"/>
  <c r="D1046" i="17" s="1"/>
  <c r="C1050" i="17"/>
  <c r="D1050" i="17" s="1"/>
  <c r="C1054" i="17"/>
  <c r="D1054" i="17" s="1"/>
  <c r="C1058" i="17"/>
  <c r="D1058" i="17" s="1"/>
  <c r="C1062" i="17"/>
  <c r="D1062" i="17" s="1"/>
  <c r="C1066" i="17"/>
  <c r="D1066" i="17" s="1"/>
  <c r="C1070" i="17"/>
  <c r="D1070" i="17" s="1"/>
  <c r="C1074" i="17"/>
  <c r="D1074" i="17" s="1"/>
  <c r="C1078" i="17"/>
  <c r="D1078" i="17" s="1"/>
  <c r="C1082" i="17"/>
  <c r="D1082" i="17" s="1"/>
  <c r="C1086" i="17"/>
  <c r="D1086" i="17" s="1"/>
  <c r="C1090" i="17"/>
  <c r="D1090" i="17" s="1"/>
  <c r="C1094" i="17"/>
  <c r="D1094" i="17" s="1"/>
  <c r="C1098" i="17"/>
  <c r="D1098" i="17" s="1"/>
  <c r="C1102" i="17"/>
  <c r="D1102" i="17" s="1"/>
  <c r="C1106" i="17"/>
  <c r="D1106" i="17" s="1"/>
  <c r="C1110" i="17"/>
  <c r="D1110" i="17" s="1"/>
  <c r="C1114" i="17"/>
  <c r="D1114" i="17" s="1"/>
  <c r="C1118" i="17"/>
  <c r="D1118" i="17" s="1"/>
  <c r="C1122" i="17"/>
  <c r="D1122" i="17" s="1"/>
  <c r="C1126" i="17"/>
  <c r="D1126" i="17" s="1"/>
  <c r="C1130" i="17"/>
  <c r="D1130" i="17" s="1"/>
  <c r="C1134" i="17"/>
  <c r="D1134" i="17" s="1"/>
  <c r="C1138" i="17"/>
  <c r="D1138" i="17" s="1"/>
  <c r="C1142" i="17"/>
  <c r="D1142" i="17" s="1"/>
  <c r="C1146" i="17"/>
  <c r="D1146" i="17" s="1"/>
  <c r="C1150" i="17"/>
  <c r="D1150" i="17" s="1"/>
  <c r="C1154" i="17"/>
  <c r="D1154" i="17" s="1"/>
  <c r="C1158" i="17"/>
  <c r="D1158" i="17" s="1"/>
  <c r="C1162" i="17"/>
  <c r="D1162" i="17" s="1"/>
  <c r="C1166" i="17"/>
  <c r="D1166" i="17" s="1"/>
  <c r="C1170" i="17"/>
  <c r="D1170" i="17" s="1"/>
  <c r="C151" i="17"/>
  <c r="D151" i="17" s="1"/>
  <c r="C358" i="17"/>
  <c r="D358" i="17" s="1"/>
  <c r="C422" i="17"/>
  <c r="D422" i="17" s="1"/>
  <c r="C486" i="17"/>
  <c r="D486" i="17" s="1"/>
  <c r="C550" i="17"/>
  <c r="D550" i="17" s="1"/>
  <c r="C603" i="17"/>
  <c r="D603" i="17" s="1"/>
  <c r="C619" i="17"/>
  <c r="D619" i="17" s="1"/>
  <c r="C635" i="17"/>
  <c r="D635" i="17" s="1"/>
  <c r="C651" i="17"/>
  <c r="D651" i="17" s="1"/>
  <c r="C667" i="17"/>
  <c r="D667" i="17" s="1"/>
  <c r="C683" i="17"/>
  <c r="D683" i="17" s="1"/>
  <c r="C699" i="17"/>
  <c r="D699" i="17" s="1"/>
  <c r="C715" i="17"/>
  <c r="D715" i="17" s="1"/>
  <c r="C731" i="17"/>
  <c r="D731" i="17" s="1"/>
  <c r="C747" i="17"/>
  <c r="D747" i="17" s="1"/>
  <c r="C763" i="17"/>
  <c r="D763" i="17" s="1"/>
  <c r="C779" i="17"/>
  <c r="D779" i="17" s="1"/>
  <c r="C795" i="17"/>
  <c r="D795" i="17" s="1"/>
  <c r="C811" i="17"/>
  <c r="D811" i="17" s="1"/>
  <c r="C827" i="17"/>
  <c r="D827" i="17" s="1"/>
  <c r="C843" i="17"/>
  <c r="D843" i="17" s="1"/>
  <c r="C859" i="17"/>
  <c r="D859" i="17" s="1"/>
  <c r="C875" i="17"/>
  <c r="D875" i="17" s="1"/>
  <c r="C891" i="17"/>
  <c r="D891" i="17" s="1"/>
  <c r="C907" i="17"/>
  <c r="D907" i="17" s="1"/>
  <c r="C923" i="17"/>
  <c r="D923" i="17" s="1"/>
  <c r="C939" i="17"/>
  <c r="D939" i="17" s="1"/>
  <c r="C955" i="17"/>
  <c r="D955" i="17" s="1"/>
  <c r="C971" i="17"/>
  <c r="D971" i="17" s="1"/>
  <c r="C987" i="17"/>
  <c r="D987" i="17" s="1"/>
  <c r="C1003" i="17"/>
  <c r="D1003" i="17" s="1"/>
  <c r="C1019" i="17"/>
  <c r="D1019" i="17" s="1"/>
  <c r="C1035" i="17"/>
  <c r="D1035" i="17" s="1"/>
  <c r="C1051" i="17"/>
  <c r="D1051" i="17" s="1"/>
  <c r="C1067" i="17"/>
  <c r="D1067" i="17" s="1"/>
  <c r="C1083" i="17"/>
  <c r="D1083" i="17" s="1"/>
  <c r="C1099" i="17"/>
  <c r="D1099" i="17" s="1"/>
  <c r="C1115" i="17"/>
  <c r="D1115" i="17" s="1"/>
  <c r="C1131" i="17"/>
  <c r="D1131" i="17" s="1"/>
  <c r="C1147" i="17"/>
  <c r="D1147" i="17" s="1"/>
  <c r="C1163" i="17"/>
  <c r="D1163" i="17" s="1"/>
  <c r="C215" i="17"/>
  <c r="D215" i="17" s="1"/>
  <c r="C374" i="17"/>
  <c r="D374" i="17" s="1"/>
  <c r="C438" i="17"/>
  <c r="D438" i="17" s="1"/>
  <c r="C502" i="17"/>
  <c r="D502" i="17" s="1"/>
  <c r="C566" i="17"/>
  <c r="D566" i="17" s="1"/>
  <c r="C607" i="17"/>
  <c r="D607" i="17" s="1"/>
  <c r="C623" i="17"/>
  <c r="D623" i="17" s="1"/>
  <c r="C639" i="17"/>
  <c r="D639" i="17" s="1"/>
  <c r="C655" i="17"/>
  <c r="D655" i="17" s="1"/>
  <c r="C671" i="17"/>
  <c r="D671" i="17" s="1"/>
  <c r="C687" i="17"/>
  <c r="D687" i="17" s="1"/>
  <c r="C703" i="17"/>
  <c r="D703" i="17" s="1"/>
  <c r="C719" i="17"/>
  <c r="D719" i="17" s="1"/>
  <c r="C735" i="17"/>
  <c r="D735" i="17" s="1"/>
  <c r="C751" i="17"/>
  <c r="D751" i="17" s="1"/>
  <c r="C767" i="17"/>
  <c r="D767" i="17" s="1"/>
  <c r="C783" i="17"/>
  <c r="D783" i="17" s="1"/>
  <c r="C799" i="17"/>
  <c r="D799" i="17" s="1"/>
  <c r="C815" i="17"/>
  <c r="D815" i="17" s="1"/>
  <c r="C831" i="17"/>
  <c r="D831" i="17" s="1"/>
  <c r="C847" i="17"/>
  <c r="D847" i="17" s="1"/>
  <c r="C863" i="17"/>
  <c r="D863" i="17" s="1"/>
  <c r="C879" i="17"/>
  <c r="D879" i="17" s="1"/>
  <c r="C895" i="17"/>
  <c r="D895" i="17" s="1"/>
  <c r="C911" i="17"/>
  <c r="D911" i="17" s="1"/>
  <c r="C927" i="17"/>
  <c r="D927" i="17" s="1"/>
  <c r="C943" i="17"/>
  <c r="D943" i="17" s="1"/>
  <c r="C959" i="17"/>
  <c r="D959" i="17" s="1"/>
  <c r="C975" i="17"/>
  <c r="D975" i="17" s="1"/>
  <c r="C991" i="17"/>
  <c r="D991" i="17" s="1"/>
  <c r="C1007" i="17"/>
  <c r="D1007" i="17" s="1"/>
  <c r="C1023" i="17"/>
  <c r="D1023" i="17" s="1"/>
  <c r="C1039" i="17"/>
  <c r="D1039" i="17" s="1"/>
  <c r="C1055" i="17"/>
  <c r="D1055" i="17" s="1"/>
  <c r="C1071" i="17"/>
  <c r="D1071" i="17" s="1"/>
  <c r="C1087" i="17"/>
  <c r="D1087" i="17" s="1"/>
  <c r="C1103" i="17"/>
  <c r="D1103" i="17" s="1"/>
  <c r="C1119" i="17"/>
  <c r="D1119" i="17" s="1"/>
  <c r="C1135" i="17"/>
  <c r="D1135" i="17" s="1"/>
  <c r="C1151" i="17"/>
  <c r="D1151" i="17" s="1"/>
  <c r="C1167" i="17"/>
  <c r="D1167" i="17" s="1"/>
  <c r="C23" i="17"/>
  <c r="D23" i="17" s="1"/>
  <c r="C279" i="17"/>
  <c r="D279" i="17" s="1"/>
  <c r="C390" i="17"/>
  <c r="D390" i="17" s="1"/>
  <c r="C454" i="17"/>
  <c r="D454" i="17" s="1"/>
  <c r="C518" i="17"/>
  <c r="D518" i="17" s="1"/>
  <c r="C582" i="17"/>
  <c r="D582" i="17" s="1"/>
  <c r="C611" i="17"/>
  <c r="D611" i="17" s="1"/>
  <c r="C627" i="17"/>
  <c r="D627" i="17" s="1"/>
  <c r="C643" i="17"/>
  <c r="D643" i="17" s="1"/>
  <c r="C659" i="17"/>
  <c r="D659" i="17" s="1"/>
  <c r="C675" i="17"/>
  <c r="D675" i="17" s="1"/>
  <c r="C691" i="17"/>
  <c r="D691" i="17" s="1"/>
  <c r="C707" i="17"/>
  <c r="D707" i="17" s="1"/>
  <c r="C723" i="17"/>
  <c r="D723" i="17" s="1"/>
  <c r="C739" i="17"/>
  <c r="D739" i="17" s="1"/>
  <c r="C755" i="17"/>
  <c r="D755" i="17" s="1"/>
  <c r="C771" i="17"/>
  <c r="D771" i="17" s="1"/>
  <c r="C787" i="17"/>
  <c r="D787" i="17" s="1"/>
  <c r="C803" i="17"/>
  <c r="D803" i="17" s="1"/>
  <c r="C819" i="17"/>
  <c r="D819" i="17" s="1"/>
  <c r="C835" i="17"/>
  <c r="D835" i="17" s="1"/>
  <c r="C851" i="17"/>
  <c r="D851" i="17" s="1"/>
  <c r="C867" i="17"/>
  <c r="D867" i="17" s="1"/>
  <c r="C883" i="17"/>
  <c r="D883" i="17" s="1"/>
  <c r="C899" i="17"/>
  <c r="D899" i="17" s="1"/>
  <c r="C915" i="17"/>
  <c r="D915" i="17" s="1"/>
  <c r="C931" i="17"/>
  <c r="D931" i="17" s="1"/>
  <c r="C947" i="17"/>
  <c r="D947" i="17" s="1"/>
  <c r="C963" i="17"/>
  <c r="D963" i="17" s="1"/>
  <c r="C979" i="17"/>
  <c r="D979" i="17" s="1"/>
  <c r="C995" i="17"/>
  <c r="D995" i="17" s="1"/>
  <c r="C1011" i="17"/>
  <c r="D1011" i="17" s="1"/>
  <c r="C1027" i="17"/>
  <c r="D1027" i="17" s="1"/>
  <c r="C1043" i="17"/>
  <c r="D1043" i="17" s="1"/>
  <c r="C1059" i="17"/>
  <c r="D1059" i="17" s="1"/>
  <c r="C1075" i="17"/>
  <c r="D1075" i="17" s="1"/>
  <c r="C1091" i="17"/>
  <c r="D1091" i="17" s="1"/>
  <c r="C1107" i="17"/>
  <c r="D1107" i="17" s="1"/>
  <c r="C1123" i="17"/>
  <c r="D1123" i="17" s="1"/>
  <c r="C1139" i="17"/>
  <c r="D1139" i="17" s="1"/>
  <c r="C1155" i="17"/>
  <c r="D1155" i="17" s="1"/>
  <c r="C1171" i="17"/>
  <c r="D1171" i="17" s="1"/>
  <c r="C406" i="17"/>
  <c r="D406" i="17" s="1"/>
  <c r="C615" i="17"/>
  <c r="D615" i="17" s="1"/>
  <c r="C679" i="17"/>
  <c r="D679" i="17" s="1"/>
  <c r="C743" i="17"/>
  <c r="D743" i="17" s="1"/>
  <c r="C807" i="17"/>
  <c r="D807" i="17" s="1"/>
  <c r="C871" i="17"/>
  <c r="D871" i="17" s="1"/>
  <c r="C935" i="17"/>
  <c r="D935" i="17" s="1"/>
  <c r="C999" i="17"/>
  <c r="D999" i="17" s="1"/>
  <c r="C1063" i="17"/>
  <c r="D1063" i="17" s="1"/>
  <c r="C1127" i="17"/>
  <c r="D1127" i="17" s="1"/>
  <c r="C598" i="17"/>
  <c r="D598" i="17" s="1"/>
  <c r="C470" i="17"/>
  <c r="D470" i="17" s="1"/>
  <c r="C631" i="17"/>
  <c r="D631" i="17" s="1"/>
  <c r="C695" i="17"/>
  <c r="D695" i="17" s="1"/>
  <c r="C759" i="17"/>
  <c r="D759" i="17" s="1"/>
  <c r="C823" i="17"/>
  <c r="D823" i="17" s="1"/>
  <c r="C887" i="17"/>
  <c r="D887" i="17" s="1"/>
  <c r="C951" i="17"/>
  <c r="D951" i="17" s="1"/>
  <c r="C1015" i="17"/>
  <c r="D1015" i="17" s="1"/>
  <c r="C1079" i="17"/>
  <c r="D1079" i="17" s="1"/>
  <c r="C1143" i="17"/>
  <c r="D1143" i="17" s="1"/>
  <c r="C342" i="17"/>
  <c r="D342" i="17" s="1"/>
  <c r="C727" i="17"/>
  <c r="D727" i="17" s="1"/>
  <c r="C791" i="17"/>
  <c r="D791" i="17" s="1"/>
  <c r="C855" i="17"/>
  <c r="D855" i="17" s="1"/>
  <c r="C919" i="17"/>
  <c r="D919" i="17" s="1"/>
  <c r="C983" i="17"/>
  <c r="D983" i="17" s="1"/>
  <c r="C1047" i="17"/>
  <c r="D1047" i="17" s="1"/>
  <c r="C1111" i="17"/>
  <c r="D1111" i="17" s="1"/>
  <c r="C87" i="17"/>
  <c r="D87" i="17" s="1"/>
  <c r="C534" i="17"/>
  <c r="D534" i="17" s="1"/>
  <c r="C647" i="17"/>
  <c r="D647" i="17" s="1"/>
  <c r="C711" i="17"/>
  <c r="D711" i="17" s="1"/>
  <c r="C775" i="17"/>
  <c r="D775" i="17" s="1"/>
  <c r="C839" i="17"/>
  <c r="D839" i="17" s="1"/>
  <c r="C903" i="17"/>
  <c r="D903" i="17" s="1"/>
  <c r="C967" i="17"/>
  <c r="D967" i="17" s="1"/>
  <c r="C1031" i="17"/>
  <c r="D1031" i="17" s="1"/>
  <c r="C1095" i="17"/>
  <c r="D1095" i="17" s="1"/>
  <c r="C1159" i="17"/>
  <c r="D1159" i="17" s="1"/>
  <c r="C663" i="17"/>
  <c r="D663" i="17" s="1"/>
  <c r="F3" i="16"/>
  <c r="E3" i="16"/>
  <c r="F2" i="16"/>
  <c r="E2" i="16"/>
  <c r="G2" i="16" l="1"/>
  <c r="H2" i="16" s="1"/>
  <c r="J3" i="16" s="1"/>
  <c r="E2" i="17"/>
  <c r="G2" i="17" s="1"/>
  <c r="I2" i="16" l="1"/>
  <c r="D13" i="6"/>
  <c r="A16" i="6"/>
  <c r="H13" i="6"/>
  <c r="A13" i="6"/>
</calcChain>
</file>

<file path=xl/sharedStrings.xml><?xml version="1.0" encoding="utf-8"?>
<sst xmlns="http://schemas.openxmlformats.org/spreadsheetml/2006/main" count="9125" uniqueCount="244">
  <si>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</si>
  <si>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</si>
  <si>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</si>
  <si>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</si>
  <si>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</si>
  <si>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</si>
  <si>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</si>
  <si>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</si>
  <si>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</si>
  <si>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</si>
  <si>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</si>
  <si>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</si>
  <si>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</si>
  <si>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Largest(3)</t>
  </si>
  <si>
    <t>Smallest(3)</t>
  </si>
  <si>
    <t>Confidence Level(95.0%)</t>
  </si>
  <si>
    <t>index</t>
  </si>
  <si>
    <t>date</t>
  </si>
  <si>
    <t>week</t>
  </si>
  <si>
    <t>weekday</t>
  </si>
  <si>
    <t>area</t>
  </si>
  <si>
    <t>count</t>
  </si>
  <si>
    <t>rabate</t>
  </si>
  <si>
    <t>operator</t>
  </si>
  <si>
    <t>driver</t>
  </si>
  <si>
    <t>delivery_min</t>
  </si>
  <si>
    <t>temperature</t>
  </si>
  <si>
    <t>wrongpizza</t>
  </si>
  <si>
    <t>quality</t>
  </si>
  <si>
    <t>Camden</t>
  </si>
  <si>
    <t>Rhonda</t>
  </si>
  <si>
    <t>Taylor</t>
  </si>
  <si>
    <t>medium</t>
  </si>
  <si>
    <t>Westminster</t>
  </si>
  <si>
    <t>Butcher</t>
  </si>
  <si>
    <t>high</t>
  </si>
  <si>
    <t>Brent</t>
  </si>
  <si>
    <t>Carter</t>
  </si>
  <si>
    <t>low</t>
  </si>
  <si>
    <t>Miller</t>
  </si>
  <si>
    <t>Farmer</t>
  </si>
  <si>
    <t>Hunter</t>
  </si>
  <si>
    <t>Maria</t>
  </si>
  <si>
    <t>Carpenter</t>
  </si>
  <si>
    <t>MPG</t>
  </si>
  <si>
    <t>IPS</t>
  </si>
  <si>
    <t>Show Data Analysis list box</t>
  </si>
  <si>
    <t>Show Descriptive Statistics dialog box</t>
  </si>
  <si>
    <t>NA</t>
  </si>
  <si>
    <t>Allanah</t>
  </si>
  <si>
    <t>=AVERAGE(A2:A11)</t>
  </si>
  <si>
    <t>=AVERAGE(A2,A3,A4,A6,A7,A8,A9,A10,A11)</t>
  </si>
  <si>
    <t>=CORREL(D2:D11,E2:E11)</t>
  </si>
  <si>
    <t>=CORREL(G2:G10,H2:H10)</t>
  </si>
  <si>
    <t>&gt; library(DescTools)</t>
  </si>
  <si>
    <t>&gt; Desc(d.pizza$temperature)</t>
  </si>
  <si>
    <t xml:space="preserve">------------------------------------------------------------------------------ </t>
  </si>
  <si>
    <t>d.pizza$temperature (numeric)</t>
  </si>
  <si>
    <t xml:space="preserve"> </t>
  </si>
  <si>
    <t>mean</t>
  </si>
  <si>
    <t>meanSE</t>
  </si>
  <si>
    <t>skew</t>
  </si>
  <si>
    <t>kurt</t>
  </si>
  <si>
    <t>length</t>
  </si>
  <si>
    <t>n</t>
  </si>
  <si>
    <t>NAs</t>
  </si>
  <si>
    <t>unique</t>
  </si>
  <si>
    <t>0s</t>
  </si>
  <si>
    <t>median</t>
  </si>
  <si>
    <t>range</t>
  </si>
  <si>
    <t>sd</t>
  </si>
  <si>
    <t>vcoef</t>
  </si>
  <si>
    <t>mad</t>
  </si>
  <si>
    <t>IQR</t>
  </si>
  <si>
    <t xml:space="preserve"> 2.020e+01 (2e+00)</t>
  </si>
  <si>
    <t>lowest :</t>
  </si>
  <si>
    <t>highest:</t>
  </si>
  <si>
    <t>&gt; options(scipen=10)</t>
  </si>
  <si>
    <t xml:space="preserve"> 20.2 (2)</t>
  </si>
  <si>
    <t>1'209</t>
  </si>
  <si>
    <t>1'170</t>
  </si>
  <si>
    <t xml:space="preserve">highest: </t>
  </si>
  <si>
    <t>----------------------------------------------------------------------------------------------------</t>
  </si>
  <si>
    <t>19.3,</t>
  </si>
  <si>
    <t>19.4,</t>
  </si>
  <si>
    <t>20.0,</t>
  </si>
  <si>
    <t>63.8,</t>
  </si>
  <si>
    <t>64.1,</t>
  </si>
  <si>
    <t>64.6,</t>
  </si>
  <si>
    <t>64.7,</t>
  </si>
  <si>
    <t>lowest:</t>
  </si>
  <si>
    <t>&gt;options(fmt.num=structure(list(digits=5,big.mark=","),class="fmt"))</t>
  </si>
  <si>
    <t>&gt;Desc(d.pizza$temperature)</t>
  </si>
  <si>
    <t>d.pizza$temperature(numeric)</t>
  </si>
  <si>
    <t>-----------------------------------------------------------------------------------------------------------------------</t>
  </si>
  <si>
    <t>&gt;options(fmt.abs=structure(list(digits=0,big.mark=","),class="fmt"))</t>
  </si>
  <si>
    <t>20.2 (2),</t>
  </si>
  <si>
    <t>price</t>
  </si>
  <si>
    <t>Percentile</t>
  </si>
  <si>
    <t>Percentile's value</t>
  </si>
  <si>
    <t>Percentile's rank</t>
  </si>
  <si>
    <t>IQR * 1.5</t>
  </si>
  <si>
    <t>Quartile</t>
  </si>
  <si>
    <t>Q1</t>
  </si>
  <si>
    <t>Q3</t>
  </si>
  <si>
    <t>Q1 - (IQR * 1.5)</t>
  </si>
  <si>
    <t>Q3 + (IQR * 1.5)</t>
  </si>
  <si>
    <t>Max value</t>
  </si>
  <si>
    <t>Median temperature</t>
  </si>
  <si>
    <t>Deviations</t>
  </si>
  <si>
    <t>Absolute values of deviations</t>
  </si>
  <si>
    <t>Constant</t>
  </si>
  <si>
    <t>MAD</t>
  </si>
  <si>
    <t>Median Absolute Deviation</t>
  </si>
  <si>
    <t>Mean temperature</t>
  </si>
  <si>
    <t>Zs</t>
  </si>
  <si>
    <t>Cubed z</t>
  </si>
  <si>
    <t>Mean cubed z</t>
  </si>
  <si>
    <t>Z</t>
  </si>
  <si>
    <t>d.pizza$driver</t>
  </si>
  <si>
    <t>(factor)</t>
  </si>
  <si>
    <t>levels</t>
  </si>
  <si>
    <t>dupes</t>
  </si>
  <si>
    <t>y</t>
  </si>
  <si>
    <t>level</t>
  </si>
  <si>
    <t>freq</t>
  </si>
  <si>
    <t>perc</t>
  </si>
  <si>
    <t>cumfreq</t>
  </si>
  <si>
    <t>cumperc</t>
  </si>
  <si>
    <t>&gt; Desc(temperature ~ delivery_min,d.pizza,plotit=TRUE)</t>
  </si>
  <si>
    <t xml:space="preserve">-------------------------------------------------------------------------------------- </t>
  </si>
  <si>
    <t>temperature ~ delivery_min</t>
  </si>
  <si>
    <t xml:space="preserve">Summary: </t>
  </si>
  <si>
    <t>n pairs: 1,209, valid: 1,170 (96.8%), missings: 39 (3.2%)</t>
  </si>
  <si>
    <t>Pearson corr. :</t>
  </si>
  <si>
    <t>Spearman corr.:</t>
  </si>
  <si>
    <t>Kendall corr. :</t>
  </si>
  <si>
    <t>&gt; Desc(temperature ~ area, d.pizza)</t>
  </si>
  <si>
    <t xml:space="preserve">------------------------------------------------------------------------------------------------------------------------------------------------ </t>
  </si>
  <si>
    <t>temperature ~ area</t>
  </si>
  <si>
    <t>n pairs: 1,209, valid: 1,161 (96.0%), missings: 48 (4.0%), groups: 3</t>
  </si>
  <si>
    <t xml:space="preserve">                                             </t>
  </si>
  <si>
    <t>Kruskal-Wallis rank sum test:</t>
  </si>
  <si>
    <t xml:space="preserve">  Kruskal-Wallis chi-squared = 115.83, df = 2, p-value &lt; 2.2e-16</t>
  </si>
  <si>
    <t>Warning:</t>
  </si>
  <si>
    <t xml:space="preserve">  Grouping variable contains 10 NAs (0.827%).</t>
  </si>
  <si>
    <t>np</t>
  </si>
  <si>
    <t>Grand Total</t>
  </si>
  <si>
    <t>Count of temperature</t>
  </si>
  <si>
    <t>Values</t>
  </si>
  <si>
    <t>(Multiple Items)</t>
  </si>
  <si>
    <t>Percent of observations</t>
  </si>
  <si>
    <t>Average of temperature</t>
  </si>
  <si>
    <t>StdDev of temperature</t>
  </si>
  <si>
    <t>H'</t>
  </si>
  <si>
    <t>chisq</t>
  </si>
  <si>
    <t>rank</t>
  </si>
  <si>
    <t>Number of tied ranks</t>
  </si>
  <si>
    <t>Number of instances</t>
  </si>
  <si>
    <t>Unique ranks</t>
  </si>
  <si>
    <t>Count of unique ranks</t>
  </si>
  <si>
    <t>Instances of each number of ties</t>
  </si>
  <si>
    <t>Area</t>
  </si>
  <si>
    <t>Calculation of correction for ties</t>
  </si>
  <si>
    <t>Squared sum of ranks</t>
  </si>
  <si>
    <t>H</t>
  </si>
  <si>
    <t>C</t>
  </si>
  <si>
    <t>Unique count of unique ranks</t>
  </si>
  <si>
    <r>
      <t>χ</t>
    </r>
    <r>
      <rPr>
        <vertAlign val="superscript"/>
        <sz val="14"/>
        <color theme="1"/>
        <rFont val="Calibri"/>
        <family val="2"/>
      </rPr>
      <t>2</t>
    </r>
    <r>
      <rPr>
        <vertAlign val="subscript"/>
        <sz val="14"/>
        <color theme="1"/>
        <rFont val="Calibri"/>
        <family val="2"/>
      </rPr>
      <t>(.05,2)</t>
    </r>
  </si>
  <si>
    <t>Squared sum / n</t>
  </si>
  <si>
    <t>Rank temperature</t>
  </si>
  <si>
    <t>Rank minutes</t>
  </si>
  <si>
    <t>Pearson</t>
  </si>
  <si>
    <t>Spearman</t>
  </si>
  <si>
    <t>Kx</t>
  </si>
  <si>
    <t>Ky</t>
  </si>
  <si>
    <t>n*(n-1)/2</t>
  </si>
  <si>
    <t>S</t>
  </si>
  <si>
    <t>Variable A</t>
  </si>
  <si>
    <t>Variable B</t>
  </si>
  <si>
    <t>Unique Values, Variable A</t>
  </si>
  <si>
    <t>Unique Values, Variable B</t>
  </si>
  <si>
    <t>Count of Ties, Variable A</t>
  </si>
  <si>
    <t>Count of Ties, Variable B</t>
  </si>
  <si>
    <t>Tau</t>
  </si>
  <si>
    <t>Unique delivery_min</t>
  </si>
  <si>
    <t>Unique temperature</t>
  </si>
  <si>
    <t>Count of ties, delivery_min</t>
  </si>
  <si>
    <t>Count of ties, temperature</t>
  </si>
  <si>
    <t>temper- ature</t>
  </si>
  <si>
    <t>delivery_ min</t>
  </si>
  <si>
    <t>Kendall's tau</t>
  </si>
  <si>
    <t>Row Labels</t>
  </si>
  <si>
    <t>Column Labels</t>
  </si>
  <si>
    <t>Percent of total</t>
  </si>
  <si>
    <t>Total Percent of total</t>
  </si>
  <si>
    <t xml:space="preserve">Count </t>
  </si>
  <si>
    <t xml:space="preserve">Total Count </t>
  </si>
  <si>
    <t>Percent of row</t>
  </si>
  <si>
    <t>Total Percent of row</t>
  </si>
  <si>
    <t>Percent of column</t>
  </si>
  <si>
    <t>Total Percent of column</t>
  </si>
  <si>
    <t>&gt; Desc(area ~ driver, d.pizza)</t>
  </si>
  <si>
    <t>area ~ driver</t>
  </si>
  <si>
    <t>n: 1,194, rows: 3, columns: 7</t>
  </si>
  <si>
    <t>Pearson's Chi-squared test:</t>
  </si>
  <si>
    <t xml:space="preserve">  X-squared = 1009.5, df = 12, p-value &lt; 2.2e-16</t>
  </si>
  <si>
    <t>Likelihood Ratio:</t>
  </si>
  <si>
    <t xml:space="preserve">  X-squared = 1020.9, df = 12, p-value &lt; 2.2e-16</t>
  </si>
  <si>
    <t>Mantel-Haenszel Chi-squared:</t>
  </si>
  <si>
    <t xml:space="preserve">  X-squared = 2.6144, df = 1, p-value = 0.1059</t>
  </si>
  <si>
    <t>Phi-Coefficient        0.919</t>
  </si>
  <si>
    <t>Contingency Coeff.     0.677</t>
  </si>
  <si>
    <t>Cramer's V             0.650</t>
  </si>
  <si>
    <t>p.row</t>
  </si>
  <si>
    <t>.</t>
  </si>
  <si>
    <t>p.col</t>
  </si>
  <si>
    <t>df</t>
  </si>
  <si>
    <t>p</t>
  </si>
  <si>
    <t>Pearson chisq</t>
  </si>
  <si>
    <t>Likelihood ratio</t>
  </si>
  <si>
    <t>Cramer's V</t>
  </si>
  <si>
    <t>2 is the smaller of #rows and #cols,  -1</t>
  </si>
  <si>
    <t>Column totals</t>
  </si>
  <si>
    <t>Row totals</t>
  </si>
  <si>
    <t>Observed counts</t>
  </si>
  <si>
    <t>Phi-Coefficient</t>
  </si>
  <si>
    <t>Contingency Coefficient</t>
  </si>
  <si>
    <t>Pearson Chi Square</t>
  </si>
  <si>
    <t>wine _ordered</t>
  </si>
  <si>
    <t>wine _delivered</t>
  </si>
  <si>
    <r>
      <t>z</t>
    </r>
    <r>
      <rPr>
        <b/>
        <vertAlign val="superscript"/>
        <sz val="16"/>
        <color theme="1"/>
        <rFont val="Calibri"/>
        <family val="2"/>
        <scheme val="minor"/>
      </rPr>
      <t>4</t>
    </r>
  </si>
  <si>
    <r>
      <t>Mean z</t>
    </r>
    <r>
      <rPr>
        <b/>
        <vertAlign val="superscript"/>
        <sz val="14"/>
        <color theme="1"/>
        <rFont val="Calibri"/>
        <family val="2"/>
        <scheme val="minor"/>
      </rPr>
      <t xml:space="preserve">4 </t>
    </r>
    <r>
      <rPr>
        <b/>
        <sz val="14"/>
        <color theme="1"/>
        <rFont val="Calibri"/>
        <family val="2"/>
        <scheme val="minor"/>
      </rPr>
      <t>- 3</t>
    </r>
  </si>
  <si>
    <t>Expected counts</t>
  </si>
  <si>
    <t>(Observed - Expected)^2/Expected</t>
  </si>
  <si>
    <t>Observed * LN(Observed / Estimated)</t>
  </si>
  <si>
    <t>Code</t>
  </si>
  <si>
    <t>Coded area</t>
  </si>
  <si>
    <t>Coded driver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</si>
  <si>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Area with Driver</t>
    </r>
  </si>
  <si>
    <t>Mantel-Haenszel</t>
  </si>
  <si>
    <t xml:space="preserve"> Chi-Square</t>
  </si>
  <si>
    <t>Driver</t>
  </si>
  <si>
    <t>(Cell Count)^2/(Column Marginal * Row Marginal)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</si>
</sst>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0000000"/>
    <numFmt numFmtId="165" formatCode="0.000"/>
    <numFmt numFmtId="166" formatCode="0.00000"/>
    <numFmt numFmtId="167" formatCode="_(* #,##0_);_(* \(#,##0\);_(* &quot;-&quot;??_);_(@_)"/>
    <numFmt numFmtId="168" formatCode="0.0000"/>
    <numFmt numFmtId="169" formatCode="0.0"/>
    <numFmt numFmtId="170" formatCode="0.000000E+00"/>
    <numFmt numFmtId="171" formatCode="0.0%"/>
  </numFmts>
  <fonts count="1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vertAlign val="superscript"/>
      <sz val="14"/>
      <color theme="1"/>
      <name val="Calibri"/>
      <family val="2"/>
    </font>
    <font>
      <vertAlign val="subscript"/>
      <sz val="14"/>
      <color theme="1"/>
      <name val="Calibri"/>
      <family val="2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perscript"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3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2" borderId="0" xfId="0" applyFill="1" applyBorder="1"/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 quotePrefix="1"/>
    <xf numFmtId="1" fontId="0" fillId="0" borderId="0" xfId="0" applyNumberFormat="1"/>
    <xf numFmtId="170" fontId="0" fillId="0" borderId="0" xfId="0" applyNumberFormat="1"/>
    <xf numFmtId="0" fontId="3" fillId="0" borderId="0" xfId="0" applyFont="1"/>
    <xf numFmtId="0" fontId="6" fillId="0" borderId="0" xfId="0" applyFont="1" applyAlignment="1">
      <alignment horizontal="left" vertical="center" indent="2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0" fillId="0" borderId="12" xfId="0" applyBorder="1"/>
    <xf numFmtId="0" fontId="0" fillId="0" borderId="13" xfId="0" applyBorder="1"/>
    <xf numFmtId="0" fontId="0" fillId="0" borderId="0" xfId="0" applyFill="1"/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9" xfId="0" applyFont="1" applyBorder="1" applyAlignment="1">
      <alignment horizontal="center"/>
    </xf>
    <xf numFmtId="0" fontId="7" fillId="0" borderId="3" xfId="0" applyFont="1" applyBorder="1"/>
    <xf numFmtId="166" fontId="0" fillId="0" borderId="4" xfId="0" applyNumberFormat="1" applyBorder="1"/>
    <xf numFmtId="0" fontId="7" fillId="0" borderId="5" xfId="0" applyFont="1" applyBorder="1"/>
    <xf numFmtId="0" fontId="7" fillId="0" borderId="7" xfId="0" applyFont="1" applyBorder="1"/>
    <xf numFmtId="0" fontId="0" fillId="0" borderId="0" xfId="0" applyAlignment="1">
      <alignment horizontal="left"/>
    </xf>
    <xf numFmtId="171" fontId="0" fillId="0" borderId="0" xfId="0" applyNumberFormat="1"/>
    <xf numFmtId="0" fontId="0" fillId="0" borderId="0" xfId="0" applyAlignment="1">
      <alignment horizontal="left" indent="1"/>
    </xf>
    <xf numFmtId="0" fontId="0" fillId="0" borderId="14" xfId="0" applyBorder="1"/>
    <xf numFmtId="0" fontId="0" fillId="0" borderId="1" xfId="0" applyBorder="1"/>
    <xf numFmtId="0" fontId="0" fillId="0" borderId="15" xfId="0" applyBorder="1"/>
    <xf numFmtId="0" fontId="0" fillId="0" borderId="0" xfId="0" applyAlignment="1">
      <alignment horizontal="centerContinuous"/>
    </xf>
    <xf numFmtId="0" fontId="7" fillId="0" borderId="0" xfId="0" applyFont="1" applyAlignment="1">
      <alignment horizontal="centerContinuous"/>
    </xf>
    <xf numFmtId="3" fontId="0" fillId="0" borderId="3" xfId="0" applyNumberFormat="1" applyBorder="1"/>
    <xf numFmtId="166" fontId="0" fillId="0" borderId="3" xfId="0" applyNumberFormat="1" applyBorder="1"/>
    <xf numFmtId="166" fontId="0" fillId="0" borderId="14" xfId="0" applyNumberFormat="1" applyBorder="1"/>
    <xf numFmtId="166" fontId="0" fillId="0" borderId="5" xfId="0" applyNumberFormat="1" applyBorder="1"/>
    <xf numFmtId="166" fontId="0" fillId="0" borderId="0" xfId="0" applyNumberFormat="1" applyBorder="1"/>
    <xf numFmtId="166" fontId="0" fillId="0" borderId="6" xfId="0" applyNumberFormat="1" applyBorder="1"/>
    <xf numFmtId="166" fontId="0" fillId="0" borderId="7" xfId="0" applyNumberFormat="1" applyBorder="1"/>
    <xf numFmtId="166" fontId="0" fillId="0" borderId="1" xfId="0" applyNumberFormat="1" applyBorder="1"/>
    <xf numFmtId="166" fontId="0" fillId="0" borderId="8" xfId="0" applyNumberFormat="1" applyBorder="1"/>
    <xf numFmtId="165" fontId="0" fillId="0" borderId="3" xfId="0" applyNumberFormat="1" applyBorder="1"/>
    <xf numFmtId="165" fontId="0" fillId="0" borderId="14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0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1" xfId="0" applyNumberFormat="1" applyBorder="1"/>
    <xf numFmtId="165" fontId="0" fillId="0" borderId="8" xfId="0" applyNumberFormat="1" applyBorder="1"/>
    <xf numFmtId="166" fontId="0" fillId="0" borderId="12" xfId="0" applyNumberFormat="1" applyBorder="1"/>
    <xf numFmtId="166" fontId="0" fillId="0" borderId="0" xfId="0" applyNumberFormat="1"/>
    <xf numFmtId="166" fontId="8" fillId="0" borderId="3" xfId="0" applyNumberFormat="1" applyFont="1" applyBorder="1" applyAlignment="1">
      <alignment vertical="center"/>
    </xf>
    <xf numFmtId="0" fontId="7" fillId="0" borderId="0" xfId="0" applyFont="1"/>
    <xf numFmtId="0" fontId="9" fillId="0" borderId="2" xfId="0" applyFont="1" applyFill="1" applyBorder="1" applyAlignment="1">
      <alignment horizontal="centerContinuous"/>
    </xf>
    <xf numFmtId="0" fontId="9" fillId="0" borderId="2" xfId="0" applyFont="1" applyFill="1" applyBorder="1" applyAlignment="1">
      <alignment horizontal="center"/>
    </xf>
    <xf numFmtId="0" fontId="7" fillId="0" borderId="0" xfId="0" applyFont="1" applyFill="1" applyBorder="1" applyAlignment="1"/>
    <xf numFmtId="2" fontId="7" fillId="0" borderId="0" xfId="0" applyNumberFormat="1" applyFont="1" applyFill="1" applyBorder="1" applyAlignment="1"/>
    <xf numFmtId="0" fontId="7" fillId="0" borderId="1" xfId="0" applyFont="1" applyFill="1" applyBorder="1" applyAlignment="1"/>
    <xf numFmtId="2" fontId="7" fillId="0" borderId="1" xfId="0" applyNumberFormat="1" applyFont="1" applyFill="1" applyBorder="1" applyAlignment="1"/>
    <xf numFmtId="14" fontId="7" fillId="0" borderId="0" xfId="0" applyNumberFormat="1" applyFont="1"/>
    <xf numFmtId="0" fontId="7" fillId="0" borderId="0" xfId="0" applyFont="1" applyBorder="1"/>
    <xf numFmtId="0" fontId="7" fillId="0" borderId="9" xfId="0" applyFont="1" applyBorder="1"/>
    <xf numFmtId="0" fontId="7" fillId="0" borderId="4" xfId="0" applyFont="1" applyBorder="1"/>
    <xf numFmtId="0" fontId="7" fillId="0" borderId="10" xfId="0" applyFont="1" applyBorder="1"/>
    <xf numFmtId="0" fontId="7" fillId="0" borderId="6" xfId="0" applyFont="1" applyBorder="1"/>
    <xf numFmtId="0" fontId="7" fillId="0" borderId="8" xfId="0" applyFont="1" applyBorder="1"/>
    <xf numFmtId="0" fontId="7" fillId="0" borderId="11" xfId="0" applyFont="1" applyBorder="1"/>
    <xf numFmtId="164" fontId="7" fillId="0" borderId="9" xfId="0" applyNumberFormat="1" applyFont="1" applyBorder="1"/>
    <xf numFmtId="164" fontId="7" fillId="0" borderId="3" xfId="0" applyNumberFormat="1" applyFont="1" applyBorder="1"/>
    <xf numFmtId="164" fontId="7" fillId="0" borderId="4" xfId="0" applyNumberFormat="1" applyFont="1" applyBorder="1"/>
    <xf numFmtId="164" fontId="7" fillId="0" borderId="11" xfId="0" quotePrefix="1" applyNumberFormat="1" applyFont="1" applyBorder="1" applyAlignment="1">
      <alignment horizontal="right"/>
    </xf>
    <xf numFmtId="0" fontId="7" fillId="0" borderId="7" xfId="0" quotePrefix="1" applyFont="1" applyBorder="1"/>
    <xf numFmtId="0" fontId="7" fillId="0" borderId="8" xfId="0" quotePrefix="1" applyFont="1" applyBorder="1" applyAlignment="1">
      <alignment horizontal="right"/>
    </xf>
    <xf numFmtId="0" fontId="7" fillId="0" borderId="11" xfId="0" quotePrefix="1" applyFont="1" applyBorder="1"/>
    <xf numFmtId="0" fontId="7" fillId="2" borderId="16" xfId="0" applyFont="1" applyFill="1" applyBorder="1"/>
    <xf numFmtId="0" fontId="7" fillId="2" borderId="17" xfId="0" applyFont="1" applyFill="1" applyBorder="1"/>
    <xf numFmtId="0" fontId="7" fillId="2" borderId="18" xfId="0" applyFont="1" applyFill="1" applyBorder="1"/>
    <xf numFmtId="0" fontId="10" fillId="2" borderId="19" xfId="0" applyFont="1" applyFill="1" applyBorder="1"/>
    <xf numFmtId="0" fontId="7" fillId="2" borderId="0" xfId="0" applyFont="1" applyFill="1" applyBorder="1"/>
    <xf numFmtId="0" fontId="7" fillId="2" borderId="20" xfId="0" applyFont="1" applyFill="1" applyBorder="1"/>
    <xf numFmtId="0" fontId="7" fillId="2" borderId="19" xfId="0" applyFont="1" applyFill="1" applyBorder="1"/>
    <xf numFmtId="0" fontId="10" fillId="2" borderId="19" xfId="0" applyFont="1" applyFill="1" applyBorder="1" applyAlignment="1">
      <alignment horizontal="right"/>
    </xf>
    <xf numFmtId="0" fontId="7" fillId="2" borderId="0" xfId="0" applyFont="1" applyFill="1" applyBorder="1" applyAlignment="1">
      <alignment horizontal="right"/>
    </xf>
    <xf numFmtId="0" fontId="7" fillId="2" borderId="20" xfId="0" applyFont="1" applyFill="1" applyBorder="1" applyAlignment="1">
      <alignment horizontal="right"/>
    </xf>
    <xf numFmtId="11" fontId="10" fillId="2" borderId="19" xfId="0" applyNumberFormat="1" applyFont="1" applyFill="1" applyBorder="1"/>
    <xf numFmtId="11" fontId="7" fillId="2" borderId="0" xfId="0" applyNumberFormat="1" applyFont="1" applyFill="1" applyBorder="1"/>
    <xf numFmtId="11" fontId="7" fillId="2" borderId="20" xfId="0" applyNumberFormat="1" applyFont="1" applyFill="1" applyBorder="1"/>
    <xf numFmtId="0" fontId="10" fillId="2" borderId="21" xfId="0" applyFont="1" applyFill="1" applyBorder="1"/>
    <xf numFmtId="11" fontId="7" fillId="2" borderId="22" xfId="0" applyNumberFormat="1" applyFont="1" applyFill="1" applyBorder="1"/>
    <xf numFmtId="0" fontId="7" fillId="2" borderId="23" xfId="0" applyFont="1" applyFill="1" applyBorder="1"/>
    <xf numFmtId="165" fontId="7" fillId="2" borderId="0" xfId="0" applyNumberFormat="1" applyFont="1" applyFill="1" applyBorder="1"/>
    <xf numFmtId="165" fontId="7" fillId="2" borderId="20" xfId="0" applyNumberFormat="1" applyFont="1" applyFill="1" applyBorder="1"/>
    <xf numFmtId="0" fontId="7" fillId="2" borderId="21" xfId="0" applyFont="1" applyFill="1" applyBorder="1"/>
    <xf numFmtId="0" fontId="7" fillId="2" borderId="22" xfId="0" applyFont="1" applyFill="1" applyBorder="1"/>
    <xf numFmtId="167" fontId="7" fillId="2" borderId="0" xfId="1" applyNumberFormat="1" applyFont="1" applyFill="1" applyBorder="1" applyAlignment="1">
      <alignment horizontal="right"/>
    </xf>
    <xf numFmtId="0" fontId="7" fillId="2" borderId="22" xfId="0" applyFont="1" applyFill="1" applyBorder="1" applyAlignment="1">
      <alignment horizontal="right"/>
    </xf>
    <xf numFmtId="166" fontId="7" fillId="2" borderId="0" xfId="0" applyNumberFormat="1" applyFont="1" applyFill="1" applyBorder="1"/>
    <xf numFmtId="166" fontId="7" fillId="2" borderId="20" xfId="0" applyNumberFormat="1" applyFont="1" applyFill="1" applyBorder="1"/>
    <xf numFmtId="9" fontId="7" fillId="0" borderId="0" xfId="2" applyFont="1"/>
    <xf numFmtId="165" fontId="7" fillId="0" borderId="0" xfId="0" applyNumberFormat="1" applyFont="1"/>
    <xf numFmtId="0" fontId="11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3" fontId="7" fillId="0" borderId="0" xfId="0" applyNumberFormat="1" applyFont="1"/>
    <xf numFmtId="10" fontId="7" fillId="0" borderId="0" xfId="0" applyNumberFormat="1" applyFont="1"/>
    <xf numFmtId="0" fontId="7" fillId="2" borderId="0" xfId="0" applyFont="1" applyFill="1"/>
    <xf numFmtId="10" fontId="7" fillId="2" borderId="0" xfId="0" applyNumberFormat="1" applyFont="1" applyFill="1"/>
    <xf numFmtId="3" fontId="7" fillId="2" borderId="0" xfId="0" applyNumberFormat="1" applyFont="1" applyFill="1" applyBorder="1"/>
    <xf numFmtId="3" fontId="0" fillId="0" borderId="0" xfId="0" applyNumberFormat="1" applyBorder="1"/>
    <xf numFmtId="0" fontId="7" fillId="0" borderId="22" xfId="0" applyFont="1" applyBorder="1"/>
    <xf numFmtId="0" fontId="7" fillId="0" borderId="0" xfId="0" applyFont="1" applyFill="1" applyBorder="1"/>
    <xf numFmtId="0" fontId="0" fillId="0" borderId="12" xfId="0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0" borderId="5" xfId="0" applyBorder="1" applyAlignment="1">
      <alignment horizontal="right"/>
    </xf>
    <xf numFmtId="166" fontId="0" fillId="0" borderId="0" xfId="0" applyNumberForma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2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_xlchart.v2.0</cx:f>
      </cx:numDim>
    </cx:data>
  </cx:chartData>
  <cx:chart>
    <cx:title pos="t" align="ctr" overlay="0"/>
    <cx:plotArea>
      <cx:plotAreaRegion>
        <cx:series layoutId="boxWhisker" uniqueId="{83118AD8-0199-453F-9C5A-1522519D143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1155</xdr:row>
      <xdr:rowOff>119062</xdr:rowOff>
    </xdr:from>
    <xdr:to>
      <xdr:col>14</xdr:col>
      <xdr:colOff>152400</xdr:colOff>
      <xdr:row>1170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09950" y="220337062"/>
              <a:ext cx="43529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11</xdr:col>
      <xdr:colOff>57150</xdr:colOff>
      <xdr:row>23</xdr:row>
      <xdr:rowOff>61819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"/>
          <a:ext cx="6762749" cy="4443318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7</xdr:col>
      <xdr:colOff>314325</xdr:colOff>
      <xdr:row>24</xdr:row>
      <xdr:rowOff>1719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4581524" cy="4573719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104775</xdr:rowOff>
    </xdr:from>
    <xdr:to>
      <xdr:col>7</xdr:col>
      <xdr:colOff>428625</xdr:colOff>
      <xdr:row>24</xdr:row>
      <xdr:rowOff>125512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04775"/>
          <a:ext cx="4600575" cy="45927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51828</xdr:rowOff>
    </xdr:from>
    <xdr:to>
      <xdr:col>9</xdr:col>
      <xdr:colOff>91250</xdr:colOff>
      <xdr:row>24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1828"/>
          <a:ext cx="5539550" cy="4539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23</xdr:row>
      <xdr:rowOff>140670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4522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nrad Carlberg" refreshedDate="42497.793175694445" createdVersion="6" refreshedVersion="6" minRefreshableVersion="3" recordCount="1209">
  <cacheSource type="worksheet">
    <worksheetSource ref="A1:Q1210" sheet="Fig 2.4"/>
  </cacheSource>
  <cacheFields count="17">
    <cacheField name="record" numFmtId="0">
      <sharedItems containsSemiMixedTypes="0" containsString="0" containsNumber="1" containsInteger="1" minValue="1" maxValue="1209"/>
    </cacheField>
    <cacheField name="index" numFmtId="0">
      <sharedItems containsSemiMixedTypes="0" containsString="0" containsNumber="1" containsInteger="1" minValue="1" maxValue="1209"/>
    </cacheField>
    <cacheField name="date" numFmtId="0">
      <sharedItems containsDate="1" containsMixedTypes="1" minDate="2014-03-01T00:00:00" maxDate="2014-04-01T00:00:00"/>
    </cacheField>
    <cacheField name="week" numFmtId="0">
      <sharedItems containsMixedTypes="1" containsNumber="1" containsInteger="1" minValue="9" maxValue="14"/>
    </cacheField>
    <cacheField name="weekday" numFmtId="0">
      <sharedItems containsMixedTypes="1" containsNumber="1" containsInteger="1" minValue="1" maxValue="7"/>
    </cacheField>
    <cacheField name="area" numFmtId="0">
      <sharedItems count="4">
        <s v="Camden"/>
        <s v="Westminster"/>
        <s v="Brent"/>
        <s v="NA"/>
      </sharedItems>
    </cacheField>
    <cacheField name="count" numFmtId="0">
      <sharedItems containsMixedTypes="1" containsNumber="1" containsInteger="1" minValue="1" maxValue="8"/>
    </cacheField>
    <cacheField name="rabate" numFmtId="0">
      <sharedItems/>
    </cacheField>
    <cacheField name="price" numFmtId="0">
      <sharedItems containsSemiMixedTypes="0" containsString="0" containsNumber="1" minValue="8.7919999999999998" maxValue="134.334"/>
    </cacheField>
    <cacheField name="operator" numFmtId="0">
      <sharedItems/>
    </cacheField>
    <cacheField name="driver" numFmtId="0">
      <sharedItems/>
    </cacheField>
    <cacheField name="delivery_min" numFmtId="0">
      <sharedItems containsSemiMixedTypes="0" containsString="0" containsNumber="1" minValue="8.8000000000000007" maxValue="65.599999999999994"/>
    </cacheField>
    <cacheField name="temperature" numFmtId="0">
      <sharedItems containsMixedTypes="1" containsNumber="1" minValue="19.3" maxValue="64.8" count="376">
        <n v="53"/>
        <n v="56.4"/>
        <n v="36.5"/>
        <s v="NA"/>
        <n v="50"/>
        <n v="27"/>
        <n v="33.9"/>
        <n v="54.8"/>
        <n v="48"/>
        <n v="54.4"/>
        <n v="28.8"/>
        <n v="51.3"/>
        <n v="24.05"/>
        <n v="35.700000000000003"/>
        <n v="53.6"/>
        <n v="51"/>
        <n v="47.7"/>
        <n v="52.8"/>
        <n v="20"/>
        <n v="52.4"/>
        <n v="55.1"/>
        <n v="26.7"/>
        <n v="49.8"/>
        <n v="32.5"/>
        <n v="36.799999999999997"/>
        <n v="46.2"/>
        <n v="49.1"/>
        <n v="53.3"/>
        <n v="41.7"/>
        <n v="47.6"/>
        <n v="30.3"/>
        <n v="37.799999999999997"/>
        <n v="23.55"/>
        <n v="49.9"/>
        <n v="50.7"/>
        <n v="20.45"/>
        <n v="25.85"/>
        <n v="43.8"/>
        <n v="54.2"/>
        <n v="55.2"/>
        <n v="55.9"/>
        <n v="22.2"/>
        <n v="41"/>
        <n v="33.200000000000003"/>
        <n v="54.5"/>
        <n v="46"/>
        <n v="26.3"/>
        <n v="51.1"/>
        <n v="26.35"/>
        <n v="51.5"/>
        <n v="53.1"/>
        <n v="48.8"/>
        <n v="50.3"/>
        <n v="58.1"/>
        <n v="54.3"/>
        <n v="59.2"/>
        <n v="47"/>
        <n v="25.95"/>
        <n v="52.6"/>
        <n v="25.45"/>
        <n v="58.2"/>
        <n v="54.7"/>
        <n v="51.6"/>
        <n v="27.45"/>
        <n v="27.2"/>
        <n v="47.4"/>
        <n v="57.5"/>
        <n v="38.6"/>
        <n v="58.3"/>
        <n v="52.9"/>
        <n v="33.700000000000003"/>
        <n v="39.9"/>
        <n v="49.2"/>
        <n v="26.6"/>
        <n v="55.4"/>
        <n v="64.8"/>
        <n v="62.5"/>
        <n v="64.7"/>
        <n v="36.700000000000003"/>
        <n v="61.3"/>
        <n v="64.599999999999994"/>
        <n v="62.9"/>
        <n v="60.2"/>
        <n v="26.15"/>
        <n v="34.4"/>
        <n v="61"/>
        <n v="60.4"/>
        <n v="33.299999999999997"/>
        <n v="61.5"/>
        <n v="50.4"/>
        <n v="46.7"/>
        <n v="60.5"/>
        <n v="61.8"/>
        <n v="34.1"/>
        <n v="60.9"/>
        <n v="61.1"/>
        <n v="36.6"/>
        <n v="63.6"/>
        <n v="54.1"/>
        <n v="44"/>
        <n v="63.7"/>
        <n v="30.7"/>
        <n v="35.5"/>
        <n v="62.6"/>
        <n v="57.9"/>
        <n v="62.4"/>
        <n v="63.2"/>
        <n v="48.1"/>
        <n v="62.2"/>
        <n v="39"/>
        <n v="51.8"/>
        <n v="26.25"/>
        <n v="29.6"/>
        <n v="20.350000000000001"/>
        <n v="26.75"/>
        <n v="28.95"/>
        <n v="24.9"/>
        <n v="26.85"/>
        <n v="24.4"/>
        <n v="56.7"/>
        <n v="45.7"/>
        <n v="53.8"/>
        <n v="39.799999999999997"/>
        <n v="28.2"/>
        <n v="51.7"/>
        <n v="49"/>
        <n v="38.799999999999997"/>
        <n v="56.6"/>
        <n v="26.45"/>
        <n v="62.7"/>
        <n v="59.8"/>
        <n v="24.55"/>
        <n v="29.15"/>
        <n v="56.5"/>
        <n v="30.05"/>
        <n v="36.9"/>
        <n v="24"/>
        <n v="50.2"/>
        <n v="57.2"/>
        <n v="55.6"/>
        <n v="56.8"/>
        <n v="58.4"/>
        <n v="55.5"/>
        <n v="26.05"/>
        <n v="53.4"/>
        <n v="26.95"/>
        <n v="25.55"/>
        <n v="55.3"/>
        <n v="44.2"/>
        <n v="22.1"/>
        <n v="54.9"/>
        <n v="45.4"/>
        <n v="40.700000000000003"/>
        <n v="42.2"/>
        <n v="60.3"/>
        <n v="44.8"/>
        <n v="21.3"/>
        <n v="52.2"/>
        <n v="25.2"/>
        <n v="21"/>
        <n v="52.1"/>
        <n v="25.8"/>
        <n v="50.9"/>
        <n v="41.5"/>
        <n v="41.6"/>
        <n v="35.4"/>
        <n v="40.9"/>
        <n v="38"/>
        <n v="42.6"/>
        <n v="55"/>
        <n v="29.7"/>
        <n v="48.5"/>
        <n v="49.7"/>
        <n v="47.1"/>
        <n v="42.1"/>
        <n v="46.6"/>
        <n v="43.7"/>
        <n v="41.3"/>
        <n v="56.2"/>
        <n v="23.2"/>
        <n v="46.3"/>
        <n v="21.6"/>
        <n v="29.1"/>
        <n v="48.2"/>
        <n v="30.4"/>
        <n v="30.9"/>
        <n v="38.5"/>
        <n v="32.700000000000003"/>
        <n v="45.5"/>
        <n v="47.9"/>
        <n v="47.3"/>
        <n v="35.799999999999997"/>
        <n v="21.7"/>
        <n v="49.4"/>
        <n v="46.8"/>
        <n v="51.2"/>
        <n v="35.6"/>
        <n v="32"/>
        <n v="43.9"/>
        <n v="27.9"/>
        <n v="45.2"/>
        <n v="39.5"/>
        <n v="38.700000000000003"/>
        <n v="37.1"/>
        <n v="43.3"/>
        <n v="47.2"/>
        <n v="40.299999999999997"/>
        <n v="21.8"/>
        <n v="48.7"/>
        <n v="34.9"/>
        <n v="42.4"/>
        <n v="22.5"/>
        <n v="20.399999999999999"/>
        <n v="31.5"/>
        <n v="21.9"/>
        <n v="38.299999999999997"/>
        <n v="56.9"/>
        <n v="59.3"/>
        <n v="39.1"/>
        <n v="60.1"/>
        <n v="58"/>
        <n v="44.6"/>
        <n v="41.9"/>
        <n v="58.9"/>
        <n v="59.4"/>
        <n v="59.1"/>
        <n v="19.399999999999999"/>
        <n v="33.799999999999997"/>
        <n v="59.9"/>
        <n v="57.6"/>
        <n v="57"/>
        <n v="53.7"/>
        <n v="45"/>
        <n v="35"/>
        <n v="50.1"/>
        <n v="30"/>
        <n v="42.9"/>
        <n v="38.1"/>
        <n v="24.1"/>
        <n v="32.9"/>
        <n v="22.9"/>
        <n v="23.1"/>
        <n v="30.2"/>
        <n v="35.200000000000003"/>
        <n v="30.5"/>
        <n v="30.1"/>
        <n v="38.200000000000003"/>
        <n v="57.8"/>
        <n v="58.7"/>
        <n v="63.8"/>
        <n v="59.5"/>
        <n v="52.7"/>
        <n v="57.4"/>
        <n v="37.5"/>
        <n v="61.9"/>
        <n v="43.1"/>
        <n v="59.6"/>
        <n v="55.8"/>
        <n v="42.7"/>
        <n v="58.8"/>
        <n v="60.7"/>
        <n v="58.5"/>
        <n v="40.1"/>
        <n v="60.8"/>
        <n v="57.7"/>
        <n v="48.4"/>
        <n v="61.2"/>
        <n v="57.3"/>
        <n v="59"/>
        <n v="56"/>
        <n v="37.299999999999997"/>
        <n v="41.1"/>
        <n v="53.9"/>
        <n v="56.3"/>
        <n v="59.7"/>
        <n v="33"/>
        <n v="43.4"/>
        <n v="44.5"/>
        <n v="44.7"/>
        <n v="55.7"/>
        <n v="50.6"/>
        <n v="46.1"/>
        <n v="37"/>
        <n v="41.4"/>
        <n v="54"/>
        <n v="46.4"/>
        <n v="51.9"/>
        <n v="49.5"/>
        <n v="27.4"/>
        <n v="38.4"/>
        <n v="41.2"/>
        <n v="44.3"/>
        <n v="49.6"/>
        <n v="53.2"/>
        <n v="42.5"/>
        <n v="36.299999999999997"/>
        <n v="45.6"/>
        <n v="47.5"/>
        <n v="39.200000000000003"/>
        <n v="29.5"/>
        <n v="47.8"/>
        <n v="27.8"/>
        <n v="36.4"/>
        <n v="29.9"/>
        <n v="28.3"/>
        <n v="49.3"/>
        <n v="22.7"/>
        <n v="44.9"/>
        <n v="25.3"/>
        <n v="20.2"/>
        <n v="31.6"/>
        <n v="40.200000000000003"/>
        <n v="46.5"/>
        <n v="44.1"/>
        <n v="52.5"/>
        <n v="64.099999999999994"/>
        <n v="63.3"/>
        <n v="50.5"/>
        <n v="60.6"/>
        <n v="58.6"/>
        <n v="34.299999999999997"/>
        <n v="45.1"/>
        <n v="38.9"/>
        <n v="31.8"/>
        <n v="26.5"/>
        <n v="53.5"/>
        <n v="42.3"/>
        <n v="52"/>
        <n v="50.8"/>
        <n v="51.4"/>
        <n v="45.9"/>
        <n v="25.4"/>
        <n v="35.9"/>
        <n v="48.6"/>
        <n v="25.5"/>
        <n v="48.9"/>
        <n v="29.2"/>
        <n v="25"/>
        <n v="54.6"/>
        <n v="35.1"/>
        <n v="37.6"/>
        <n v="32.200000000000003"/>
        <n v="42.8"/>
        <n v="52.3"/>
        <n v="31.4"/>
        <n v="45.3"/>
        <n v="43.6"/>
        <n v="43.5"/>
        <n v="63.1"/>
        <n v="36.200000000000003"/>
        <n v="63.5"/>
        <n v="57.1"/>
        <n v="39.4"/>
        <n v="40.4"/>
        <n v="56.1"/>
        <n v="34.5"/>
        <n v="40.799999999999997"/>
        <n v="37.200000000000003"/>
        <n v="46.9"/>
        <n v="23.7"/>
        <n v="25.7"/>
        <n v="45.8"/>
        <n v="19.3"/>
        <n v="40"/>
        <n v="33.5"/>
        <n v="48.3"/>
        <n v="22.4"/>
        <n v="27.3"/>
        <n v="43.2"/>
        <n v="37.700000000000003"/>
        <n v="33.6"/>
        <n v="33.4"/>
        <n v="34.799999999999997"/>
        <n v="42"/>
        <n v="28.1"/>
        <n v="39.6"/>
      </sharedItems>
    </cacheField>
    <cacheField name="wine_ordered" numFmtId="0">
      <sharedItems containsMixedTypes="1" containsNumber="1" containsInteger="1" minValue="0" maxValue="1"/>
    </cacheField>
    <cacheField name="wine_delivered" numFmtId="0">
      <sharedItems containsMixedTypes="1" containsNumber="1" containsInteger="1" minValue="0" maxValue="1"/>
    </cacheField>
    <cacheField name="wrongpizza" numFmtId="0">
      <sharedItems/>
    </cacheField>
    <cacheField name="qual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onrad Carlberg" refreshedDate="42503.620504629631" createdVersion="6" refreshedVersion="6" minRefreshableVersion="3" recordCount="1209">
  <cacheSource type="worksheet">
    <worksheetSource ref="F1:K1210" sheet="Fig 2.4"/>
  </cacheSource>
  <cacheFields count="6">
    <cacheField name="area" numFmtId="0">
      <sharedItems count="4">
        <s v="Camden"/>
        <s v="Westminster"/>
        <s v="Brent"/>
        <s v="NA"/>
      </sharedItems>
    </cacheField>
    <cacheField name="count" numFmtId="0">
      <sharedItems containsMixedTypes="1" containsNumber="1" containsInteger="1" minValue="1" maxValue="8"/>
    </cacheField>
    <cacheField name="rabate" numFmtId="0">
      <sharedItems/>
    </cacheField>
    <cacheField name="price" numFmtId="0">
      <sharedItems containsSemiMixedTypes="0" containsString="0" containsNumber="1" minValue="8.7919999999999998" maxValue="134.334"/>
    </cacheField>
    <cacheField name="operator" numFmtId="0">
      <sharedItems/>
    </cacheField>
    <cacheField name="driver" numFmtId="0">
      <sharedItems count="8">
        <s v="Taylor"/>
        <s v="Butcher"/>
        <s v="Carter"/>
        <s v="Miller"/>
        <s v="Farmer"/>
        <s v="Hunter"/>
        <s v="NA"/>
        <s v="Carpent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9">
  <r>
    <n v="1"/>
    <n v="1"/>
    <d v="2014-03-01T00:00:00"/>
    <n v="9"/>
    <n v="6"/>
    <x v="0"/>
    <n v="5"/>
    <b v="1"/>
    <n v="65.655000000000001"/>
    <s v="Rhonda"/>
    <s v="Taylor"/>
    <n v="20"/>
    <x v="0"/>
    <n v="0"/>
    <n v="0"/>
    <b v="0"/>
    <s v="medium"/>
  </r>
  <r>
    <n v="2"/>
    <n v="2"/>
    <d v="2014-03-01T00:00:00"/>
    <n v="9"/>
    <n v="6"/>
    <x v="1"/>
    <n v="2"/>
    <b v="0"/>
    <n v="26.98"/>
    <s v="Rhonda"/>
    <s v="Butcher"/>
    <n v="19.600000000000001"/>
    <x v="1"/>
    <n v="0"/>
    <n v="0"/>
    <b v="0"/>
    <s v="high"/>
  </r>
  <r>
    <n v="3"/>
    <n v="3"/>
    <d v="2014-03-01T00:00:00"/>
    <n v="9"/>
    <n v="6"/>
    <x v="1"/>
    <n v="3"/>
    <b v="0"/>
    <n v="40.97"/>
    <s v="Allanah"/>
    <s v="Butcher"/>
    <n v="17.8"/>
    <x v="2"/>
    <n v="0"/>
    <n v="0"/>
    <b v="0"/>
    <s v="NA"/>
  </r>
  <r>
    <n v="4"/>
    <n v="4"/>
    <d v="2014-03-01T00:00:00"/>
    <n v="9"/>
    <n v="6"/>
    <x v="2"/>
    <n v="2"/>
    <b v="0"/>
    <n v="25.98"/>
    <s v="Allanah"/>
    <s v="Taylor"/>
    <n v="37.299999999999997"/>
    <x v="3"/>
    <n v="0"/>
    <n v="0"/>
    <b v="0"/>
    <s v="NA"/>
  </r>
  <r>
    <n v="5"/>
    <n v="5"/>
    <d v="2014-03-01T00:00:00"/>
    <n v="9"/>
    <n v="6"/>
    <x v="2"/>
    <n v="5"/>
    <b v="1"/>
    <n v="57.555"/>
    <s v="Rhonda"/>
    <s v="Carter"/>
    <n v="21.8"/>
    <x v="4"/>
    <n v="0"/>
    <n v="0"/>
    <b v="0"/>
    <s v="medium"/>
  </r>
  <r>
    <n v="6"/>
    <n v="6"/>
    <d v="2014-03-01T00:00:00"/>
    <n v="9"/>
    <n v="6"/>
    <x v="0"/>
    <n v="1"/>
    <b v="0"/>
    <n v="13.99"/>
    <s v="Allanah"/>
    <s v="Taylor"/>
    <n v="48.7"/>
    <x v="5"/>
    <n v="0"/>
    <n v="0"/>
    <b v="0"/>
    <s v="low"/>
  </r>
  <r>
    <n v="7"/>
    <n v="7"/>
    <d v="2014-03-01T00:00:00"/>
    <n v="9"/>
    <n v="6"/>
    <x v="0"/>
    <n v="4"/>
    <b v="1"/>
    <n v="89.441999999999993"/>
    <s v="Rhonda"/>
    <s v="Taylor"/>
    <n v="49.3"/>
    <x v="6"/>
    <n v="1"/>
    <n v="1"/>
    <b v="0"/>
    <s v="low"/>
  </r>
  <r>
    <n v="8"/>
    <n v="8"/>
    <d v="2014-03-01T00:00:00"/>
    <n v="9"/>
    <n v="6"/>
    <x v="2"/>
    <s v="NA"/>
    <s v="NA"/>
    <n v="14.22"/>
    <s v="Allanah"/>
    <s v="Taylor"/>
    <n v="25.6"/>
    <x v="7"/>
    <s v="NA"/>
    <s v="NA"/>
    <b v="0"/>
    <s v="high"/>
  </r>
  <r>
    <n v="9"/>
    <n v="9"/>
    <d v="2014-03-01T00:00:00"/>
    <n v="9"/>
    <n v="6"/>
    <x v="1"/>
    <n v="3"/>
    <b v="0"/>
    <n v="40.97"/>
    <s v="Allanah"/>
    <s v="Taylor"/>
    <n v="26.4"/>
    <x v="8"/>
    <n v="0"/>
    <n v="0"/>
    <b v="0"/>
    <s v="high"/>
  </r>
  <r>
    <n v="10"/>
    <n v="10"/>
    <d v="2014-03-01T00:00:00"/>
    <n v="9"/>
    <n v="6"/>
    <x v="2"/>
    <n v="6"/>
    <b v="1"/>
    <n v="84.734999999999999"/>
    <s v="Rhonda"/>
    <s v="Carter"/>
    <n v="24.3"/>
    <x v="9"/>
    <n v="1"/>
    <n v="1"/>
    <b v="0"/>
    <s v="medium"/>
  </r>
  <r>
    <n v="11"/>
    <n v="11"/>
    <d v="2014-03-01T00:00:00"/>
    <n v="9"/>
    <n v="6"/>
    <x v="1"/>
    <n v="3"/>
    <b v="0"/>
    <n v="66.41"/>
    <s v="Allanah"/>
    <s v="Miller"/>
    <n v="11.7"/>
    <x v="10"/>
    <n v="1"/>
    <n v="1"/>
    <b v="0"/>
    <s v="low"/>
  </r>
  <r>
    <n v="12"/>
    <n v="12"/>
    <d v="2014-03-01T00:00:00"/>
    <n v="9"/>
    <n v="6"/>
    <x v="2"/>
    <n v="5"/>
    <b v="1"/>
    <n v="62.954999999999998"/>
    <s v="Rhonda"/>
    <s v="Carter"/>
    <n v="19.5"/>
    <x v="11"/>
    <n v="0"/>
    <n v="0"/>
    <b v="0"/>
    <s v="medium"/>
  </r>
  <r>
    <n v="13"/>
    <n v="13"/>
    <d v="2014-03-01T00:00:00"/>
    <n v="9"/>
    <n v="6"/>
    <x v="0"/>
    <n v="4"/>
    <b v="1"/>
    <n v="46.764000000000003"/>
    <s v="Allanah"/>
    <s v="Taylor"/>
    <n v="32.700000000000003"/>
    <x v="12"/>
    <n v="0"/>
    <n v="0"/>
    <b v="0"/>
    <s v="low"/>
  </r>
  <r>
    <n v="14"/>
    <n v="14"/>
    <d v="2014-03-01T00:00:00"/>
    <n v="9"/>
    <n v="6"/>
    <x v="0"/>
    <n v="1"/>
    <b v="0"/>
    <n v="49.95"/>
    <s v="Rhonda"/>
    <s v="Carter"/>
    <n v="38.799999999999997"/>
    <x v="13"/>
    <n v="1"/>
    <n v="1"/>
    <b v="0"/>
    <s v="low"/>
  </r>
  <r>
    <n v="15"/>
    <n v="15"/>
    <d v="2014-03-01T00:00:00"/>
    <n v="9"/>
    <n v="6"/>
    <x v="2"/>
    <n v="6"/>
    <b v="1"/>
    <n v="73.745999999999995"/>
    <s v="Rhonda"/>
    <s v="Carter"/>
    <n v="23"/>
    <x v="14"/>
    <n v="0"/>
    <n v="0"/>
    <b v="0"/>
    <s v="medium"/>
  </r>
  <r>
    <n v="16"/>
    <n v="16"/>
    <d v="2014-03-01T00:00:00"/>
    <n v="9"/>
    <n v="6"/>
    <x v="1"/>
    <n v="5"/>
    <b v="1"/>
    <n v="57.555"/>
    <s v="Rhonda"/>
    <s v="Miller"/>
    <n v="30.8"/>
    <x v="11"/>
    <n v="0"/>
    <n v="0"/>
    <b v="0"/>
    <s v="NA"/>
  </r>
  <r>
    <n v="17"/>
    <n v="17"/>
    <s v="NA"/>
    <s v="NA"/>
    <s v="NA"/>
    <x v="2"/>
    <n v="2"/>
    <b v="0"/>
    <n v="26.98"/>
    <s v="Allanah"/>
    <s v="Carter"/>
    <n v="27.7"/>
    <x v="15"/>
    <n v="0"/>
    <n v="0"/>
    <b v="0"/>
    <s v="high"/>
  </r>
  <r>
    <n v="18"/>
    <n v="18"/>
    <d v="2014-03-01T00:00:00"/>
    <n v="9"/>
    <n v="6"/>
    <x v="2"/>
    <n v="2"/>
    <b v="0"/>
    <n v="27.98"/>
    <s v="Rhonda"/>
    <s v="Butcher"/>
    <n v="29.7"/>
    <x v="16"/>
    <n v="0"/>
    <n v="0"/>
    <b v="0"/>
    <s v="medium"/>
  </r>
  <r>
    <n v="19"/>
    <n v="19"/>
    <d v="2014-03-01T00:00:00"/>
    <n v="9"/>
    <n v="6"/>
    <x v="2"/>
    <n v="3"/>
    <b v="0"/>
    <n v="41.97"/>
    <s v="Rhonda"/>
    <s v="Carter"/>
    <n v="9.1"/>
    <x v="17"/>
    <n v="0"/>
    <n v="0"/>
    <b v="0"/>
    <s v="medium"/>
  </r>
  <r>
    <n v="20"/>
    <n v="20"/>
    <d v="2014-03-01T00:00:00"/>
    <n v="9"/>
    <n v="6"/>
    <x v="1"/>
    <n v="1"/>
    <b v="0"/>
    <n v="11.99"/>
    <s v="Rhonda"/>
    <s v="Miller"/>
    <n v="37.299999999999997"/>
    <x v="18"/>
    <n v="0"/>
    <n v="0"/>
    <b v="0"/>
    <s v="low"/>
  </r>
  <r>
    <n v="21"/>
    <n v="21"/>
    <d v="2014-03-01T00:00:00"/>
    <n v="9"/>
    <n v="6"/>
    <x v="2"/>
    <n v="4"/>
    <b v="1"/>
    <n v="46.764000000000003"/>
    <s v="Allanah"/>
    <s v="Butcher"/>
    <n v="21.2"/>
    <x v="19"/>
    <n v="0"/>
    <n v="0"/>
    <b v="0"/>
    <s v="NA"/>
  </r>
  <r>
    <n v="22"/>
    <n v="22"/>
    <d v="2014-03-01T00:00:00"/>
    <n v="9"/>
    <n v="6"/>
    <x v="2"/>
    <n v="4"/>
    <b v="1"/>
    <n v="52.164000000000001"/>
    <s v="Rhonda"/>
    <s v="Butcher"/>
    <n v="10.6"/>
    <x v="20"/>
    <n v="0"/>
    <n v="0"/>
    <b v="0"/>
    <s v="medium"/>
  </r>
  <r>
    <n v="23"/>
    <n v="23"/>
    <d v="2014-03-01T00:00:00"/>
    <n v="9"/>
    <n v="6"/>
    <x v="1"/>
    <n v="3"/>
    <b v="0"/>
    <n v="44.97"/>
    <s v="Rhonda"/>
    <s v="Butcher"/>
    <n v="19.5"/>
    <x v="21"/>
    <n v="0"/>
    <n v="0"/>
    <b v="0"/>
    <s v="low"/>
  </r>
  <r>
    <n v="24"/>
    <n v="24"/>
    <d v="2014-03-01T00:00:00"/>
    <n v="9"/>
    <n v="6"/>
    <x v="0"/>
    <n v="4"/>
    <b v="1"/>
    <n v="51.264000000000003"/>
    <s v="Rhonda"/>
    <s v="Taylor"/>
    <n v="31"/>
    <x v="22"/>
    <n v="0"/>
    <n v="0"/>
    <b v="0"/>
    <s v="medium"/>
  </r>
  <r>
    <n v="25"/>
    <n v="25"/>
    <d v="2014-03-01T00:00:00"/>
    <n v="9"/>
    <n v="6"/>
    <x v="1"/>
    <n v="3"/>
    <b v="0"/>
    <n v="38.97"/>
    <s v="Allanah"/>
    <s v="Miller"/>
    <n v="20.8"/>
    <x v="23"/>
    <n v="0"/>
    <n v="0"/>
    <b v="0"/>
    <s v="low"/>
  </r>
  <r>
    <n v="26"/>
    <n v="26"/>
    <d v="2014-03-01T00:00:00"/>
    <n v="9"/>
    <n v="6"/>
    <x v="2"/>
    <n v="5"/>
    <b v="1"/>
    <n v="58.454999999999998"/>
    <s v="Allanah"/>
    <s v="Taylor"/>
    <n v="18"/>
    <x v="24"/>
    <n v="0"/>
    <n v="0"/>
    <b v="0"/>
    <s v="medium"/>
  </r>
  <r>
    <n v="27"/>
    <n v="27"/>
    <d v="2014-03-01T00:00:00"/>
    <n v="9"/>
    <n v="6"/>
    <x v="2"/>
    <n v="5"/>
    <b v="1"/>
    <n v="97.064999999999998"/>
    <s v="Rhonda"/>
    <s v="Butcher"/>
    <n v="25.6"/>
    <x v="15"/>
    <n v="1"/>
    <n v="1"/>
    <b v="0"/>
    <s v="medium"/>
  </r>
  <r>
    <n v="28"/>
    <n v="28"/>
    <d v="2014-03-01T00:00:00"/>
    <n v="9"/>
    <n v="6"/>
    <x v="1"/>
    <n v="6"/>
    <b v="1"/>
    <n v="75.546000000000006"/>
    <s v="Allanah"/>
    <s v="Miller"/>
    <n v="11.8"/>
    <x v="9"/>
    <n v="0"/>
    <n v="0"/>
    <b v="0"/>
    <s v="high"/>
  </r>
  <r>
    <n v="29"/>
    <n v="29"/>
    <d v="2014-03-01T00:00:00"/>
    <n v="9"/>
    <n v="6"/>
    <x v="0"/>
    <n v="5"/>
    <b v="1"/>
    <n v="65.655000000000001"/>
    <s v="Rhonda"/>
    <s v="Taylor"/>
    <n v="36.5"/>
    <x v="25"/>
    <n v="0"/>
    <n v="0"/>
    <b v="0"/>
    <s v="medium"/>
  </r>
  <r>
    <n v="30"/>
    <n v="30"/>
    <d v="2014-03-01T00:00:00"/>
    <n v="9"/>
    <n v="6"/>
    <x v="1"/>
    <n v="2"/>
    <b v="0"/>
    <n v="30.98"/>
    <s v="Rhonda"/>
    <s v="Butcher"/>
    <n v="17.399999999999999"/>
    <x v="1"/>
    <n v="0"/>
    <n v="0"/>
    <b v="0"/>
    <s v="NA"/>
  </r>
  <r>
    <n v="31"/>
    <n v="31"/>
    <d v="2014-03-01T00:00:00"/>
    <n v="9"/>
    <n v="6"/>
    <x v="0"/>
    <n v="2"/>
    <b v="0"/>
    <n v="26.98"/>
    <s v="Allanah"/>
    <s v="Carter"/>
    <n v="23.5"/>
    <x v="13"/>
    <n v="0"/>
    <n v="0"/>
    <b v="0"/>
    <s v="medium"/>
  </r>
  <r>
    <n v="32"/>
    <n v="32"/>
    <d v="2014-03-01T00:00:00"/>
    <n v="9"/>
    <n v="6"/>
    <x v="1"/>
    <n v="4"/>
    <b v="1"/>
    <n v="51.264000000000003"/>
    <s v="Rhonda"/>
    <s v="Butcher"/>
    <n v="24.2"/>
    <x v="26"/>
    <n v="0"/>
    <n v="0"/>
    <b v="0"/>
    <s v="medium"/>
  </r>
  <r>
    <n v="33"/>
    <n v="33"/>
    <d v="2014-03-01T00:00:00"/>
    <n v="9"/>
    <n v="6"/>
    <x v="2"/>
    <n v="5"/>
    <b v="1"/>
    <n v="61.155000000000001"/>
    <s v="Allanah"/>
    <s v="Carter"/>
    <n v="15"/>
    <x v="27"/>
    <n v="0"/>
    <n v="0"/>
    <b v="0"/>
    <s v="NA"/>
  </r>
  <r>
    <n v="34"/>
    <n v="34"/>
    <d v="2014-03-01T00:00:00"/>
    <n v="9"/>
    <n v="6"/>
    <x v="0"/>
    <n v="3"/>
    <b v="0"/>
    <n v="42.97"/>
    <s v="Allanah"/>
    <s v="Carter"/>
    <n v="36.200000000000003"/>
    <x v="28"/>
    <n v="0"/>
    <n v="0"/>
    <b v="0"/>
    <s v="NA"/>
  </r>
  <r>
    <n v="35"/>
    <n v="35"/>
    <d v="2014-03-01T00:00:00"/>
    <n v="9"/>
    <n v="6"/>
    <x v="1"/>
    <n v="2"/>
    <b v="0"/>
    <n v="25.98"/>
    <s v="Rhonda"/>
    <s v="Taylor"/>
    <n v="25.9"/>
    <x v="29"/>
    <n v="0"/>
    <n v="0"/>
    <b v="0"/>
    <s v="NA"/>
  </r>
  <r>
    <n v="36"/>
    <n v="36"/>
    <d v="2014-03-01T00:00:00"/>
    <n v="9"/>
    <n v="6"/>
    <x v="1"/>
    <n v="5"/>
    <b v="1"/>
    <n v="57.555"/>
    <s v="Allanah"/>
    <s v="Butcher"/>
    <n v="32.4"/>
    <x v="30"/>
    <n v="0"/>
    <n v="0"/>
    <b v="0"/>
    <s v="low"/>
  </r>
  <r>
    <n v="37"/>
    <n v="37"/>
    <d v="2014-03-01T00:00:00"/>
    <n v="9"/>
    <n v="6"/>
    <x v="2"/>
    <n v="3"/>
    <b v="0"/>
    <n v="44.97"/>
    <s v="Allanah"/>
    <s v="Butcher"/>
    <n v="15.4"/>
    <x v="31"/>
    <n v="0"/>
    <n v="0"/>
    <b v="0"/>
    <s v="medium"/>
  </r>
  <r>
    <n v="38"/>
    <n v="38"/>
    <d v="2014-03-01T00:00:00"/>
    <n v="9"/>
    <n v="6"/>
    <x v="2"/>
    <n v="4"/>
    <b v="1"/>
    <n v="48.564"/>
    <s v="Rhonda"/>
    <s v="Taylor"/>
    <n v="30.6"/>
    <x v="32"/>
    <n v="0"/>
    <n v="0"/>
    <b v="0"/>
    <s v="low"/>
  </r>
  <r>
    <n v="39"/>
    <n v="39"/>
    <d v="2014-03-01T00:00:00"/>
    <n v="9"/>
    <n v="6"/>
    <x v="2"/>
    <n v="3"/>
    <b v="0"/>
    <n v="40.97"/>
    <s v="Allanah"/>
    <s v="Taylor"/>
    <n v="27.9"/>
    <x v="33"/>
    <n v="0"/>
    <n v="0"/>
    <b v="0"/>
    <s v="high"/>
  </r>
  <r>
    <n v="40"/>
    <n v="40"/>
    <d v="2014-03-01T00:00:00"/>
    <n v="9"/>
    <n v="6"/>
    <x v="0"/>
    <n v="4"/>
    <b v="1"/>
    <n v="49.463999999999999"/>
    <s v="Allanah"/>
    <s v="Taylor"/>
    <n v="23"/>
    <x v="34"/>
    <n v="0"/>
    <n v="0"/>
    <b v="0"/>
    <s v="high"/>
  </r>
  <r>
    <n v="41"/>
    <n v="41"/>
    <d v="2014-03-01T00:00:00"/>
    <n v="9"/>
    <n v="6"/>
    <x v="2"/>
    <n v="2"/>
    <b v="0"/>
    <n v="24.98"/>
    <s v="Rhonda"/>
    <s v="Taylor"/>
    <n v="39.700000000000003"/>
    <x v="35"/>
    <n v="0"/>
    <n v="0"/>
    <b v="0"/>
    <s v="low"/>
  </r>
  <r>
    <n v="42"/>
    <n v="42"/>
    <d v="2014-03-01T00:00:00"/>
    <n v="9"/>
    <n v="6"/>
    <x v="1"/>
    <n v="6"/>
    <b v="1"/>
    <n v="74.646000000000001"/>
    <s v="Allanah"/>
    <s v="Miller"/>
    <n v="29.1"/>
    <x v="36"/>
    <n v="0"/>
    <n v="0"/>
    <b v="0"/>
    <s v="low"/>
  </r>
  <r>
    <n v="43"/>
    <n v="43"/>
    <d v="2014-03-01T00:00:00"/>
    <n v="9"/>
    <n v="6"/>
    <x v="0"/>
    <n v="3"/>
    <b v="0"/>
    <n v="38.97"/>
    <s v="Rhonda"/>
    <s v="Taylor"/>
    <n v="34.4"/>
    <x v="37"/>
    <n v="0"/>
    <n v="0"/>
    <b v="0"/>
    <s v="medium"/>
  </r>
  <r>
    <n v="44"/>
    <n v="44"/>
    <d v="2014-03-02T00:00:00"/>
    <n v="9"/>
    <n v="7"/>
    <x v="0"/>
    <n v="4"/>
    <b v="1"/>
    <n v="92.465999999999994"/>
    <s v="Rhonda"/>
    <s v="Farmer"/>
    <n v="9.5"/>
    <x v="38"/>
    <n v="1"/>
    <n v="0"/>
    <b v="0"/>
    <s v="medium"/>
  </r>
  <r>
    <n v="45"/>
    <n v="45"/>
    <d v="2014-03-02T00:00:00"/>
    <n v="9"/>
    <n v="7"/>
    <x v="0"/>
    <n v="1"/>
    <b v="0"/>
    <n v="56.43"/>
    <s v="Allanah"/>
    <s v="Farmer"/>
    <n v="11.2"/>
    <x v="39"/>
    <n v="1"/>
    <n v="1"/>
    <b v="0"/>
    <s v="high"/>
  </r>
  <r>
    <n v="46"/>
    <n v="46"/>
    <d v="2014-03-02T00:00:00"/>
    <n v="9"/>
    <n v="7"/>
    <x v="1"/>
    <n v="4"/>
    <b v="1"/>
    <n v="44.963999999999999"/>
    <s v="Rhonda"/>
    <s v="Farmer"/>
    <n v="14.4"/>
    <x v="40"/>
    <n v="0"/>
    <n v="0"/>
    <b v="0"/>
    <s v="high"/>
  </r>
  <r>
    <n v="47"/>
    <n v="47"/>
    <d v="2014-03-02T00:00:00"/>
    <n v="9"/>
    <n v="7"/>
    <x v="2"/>
    <n v="4"/>
    <b v="1"/>
    <n v="78.956999999999994"/>
    <s v="Allanah"/>
    <s v="Hunter"/>
    <n v="9.1999999999999993"/>
    <x v="41"/>
    <n v="1"/>
    <n v="1"/>
    <b v="0"/>
    <s v="low"/>
  </r>
  <r>
    <n v="48"/>
    <n v="48"/>
    <d v="2014-03-02T00:00:00"/>
    <n v="9"/>
    <n v="7"/>
    <x v="2"/>
    <n v="1"/>
    <b v="0"/>
    <n v="13.99"/>
    <s v="Allanah"/>
    <s v="Hunter"/>
    <n v="11.9"/>
    <x v="17"/>
    <n v="0"/>
    <n v="0"/>
    <b v="0"/>
    <s v="high"/>
  </r>
  <r>
    <n v="49"/>
    <n v="49"/>
    <d v="2014-03-02T00:00:00"/>
    <n v="9"/>
    <n v="7"/>
    <x v="2"/>
    <n v="4"/>
    <b v="1"/>
    <n v="89.153999999999996"/>
    <s v="Allanah"/>
    <s v="Butcher"/>
    <n v="9.4"/>
    <x v="42"/>
    <n v="1"/>
    <n v="1"/>
    <b v="0"/>
    <s v="medium"/>
  </r>
  <r>
    <n v="50"/>
    <n v="50"/>
    <d v="2014-03-02T00:00:00"/>
    <n v="9"/>
    <n v="7"/>
    <x v="2"/>
    <n v="3"/>
    <b v="0"/>
    <n v="37.97"/>
    <s v="Allanah"/>
    <s v="Taylor"/>
    <n v="21.4"/>
    <x v="43"/>
    <n v="0"/>
    <n v="0"/>
    <b v="0"/>
    <s v="low"/>
  </r>
  <r>
    <n v="51"/>
    <n v="51"/>
    <d v="2014-03-02T00:00:00"/>
    <n v="9"/>
    <n v="7"/>
    <x v="2"/>
    <n v="2"/>
    <b v="0"/>
    <n v="29.98"/>
    <s v="Rhonda"/>
    <s v="Hunter"/>
    <n v="11.5"/>
    <x v="44"/>
    <n v="0"/>
    <n v="0"/>
    <b v="0"/>
    <s v="medium"/>
  </r>
  <r>
    <n v="52"/>
    <n v="52"/>
    <d v="2014-03-02T00:00:00"/>
    <n v="9"/>
    <n v="7"/>
    <x v="2"/>
    <n v="3"/>
    <b v="0"/>
    <n v="47.97"/>
    <s v="Allanah"/>
    <s v="Hunter"/>
    <n v="15.7"/>
    <x v="9"/>
    <n v="0"/>
    <n v="0"/>
    <b v="0"/>
    <s v="NA"/>
  </r>
  <r>
    <n v="53"/>
    <n v="53"/>
    <d v="2014-03-02T00:00:00"/>
    <n v="9"/>
    <n v="7"/>
    <x v="0"/>
    <n v="1"/>
    <b v="0"/>
    <n v="13.99"/>
    <s v="Allanah"/>
    <s v="Taylor"/>
    <n v="27.2"/>
    <x v="45"/>
    <n v="0"/>
    <n v="0"/>
    <b v="0"/>
    <s v="NA"/>
  </r>
  <r>
    <n v="54"/>
    <n v="54"/>
    <d v="2014-03-02T00:00:00"/>
    <n v="9"/>
    <n v="7"/>
    <x v="0"/>
    <n v="3"/>
    <b v="0"/>
    <n v="75.47"/>
    <s v="Rhonda"/>
    <s v="Taylor"/>
    <n v="27.7"/>
    <x v="46"/>
    <n v="1"/>
    <n v="1"/>
    <b v="0"/>
    <s v="low"/>
  </r>
  <r>
    <n v="55"/>
    <n v="55"/>
    <d v="2014-03-02T00:00:00"/>
    <n v="9"/>
    <n v="7"/>
    <x v="0"/>
    <n v="6"/>
    <b v="1"/>
    <n v="74.646000000000001"/>
    <s v="Rhonda"/>
    <s v="Farmer"/>
    <n v="23.7"/>
    <x v="47"/>
    <n v="0"/>
    <n v="0"/>
    <b v="0"/>
    <s v="medium"/>
  </r>
  <r>
    <n v="56"/>
    <n v="56"/>
    <d v="2014-03-02T00:00:00"/>
    <n v="9"/>
    <n v="7"/>
    <x v="0"/>
    <n v="3"/>
    <b v="0"/>
    <n v="36.97"/>
    <s v="Rhonda"/>
    <s v="Farmer"/>
    <n v="18.2"/>
    <x v="48"/>
    <n v="0"/>
    <n v="0"/>
    <b v="0"/>
    <s v="low"/>
  </r>
  <r>
    <n v="57"/>
    <n v="57"/>
    <d v="2014-03-02T00:00:00"/>
    <n v="9"/>
    <n v="7"/>
    <x v="1"/>
    <n v="4"/>
    <b v="1"/>
    <n v="49.463999999999999"/>
    <s v="Allanah"/>
    <s v="Hunter"/>
    <n v="17.100000000000001"/>
    <x v="31"/>
    <n v="0"/>
    <n v="0"/>
    <b v="0"/>
    <s v="medium"/>
  </r>
  <r>
    <n v="58"/>
    <n v="58"/>
    <d v="2014-03-02T00:00:00"/>
    <n v="9"/>
    <n v="7"/>
    <x v="0"/>
    <n v="1"/>
    <b v="0"/>
    <n v="13.99"/>
    <s v="Rhonda"/>
    <s v="Farmer"/>
    <n v="19.899999999999999"/>
    <x v="49"/>
    <n v="0"/>
    <n v="0"/>
    <b v="0"/>
    <s v="NA"/>
  </r>
  <r>
    <n v="59"/>
    <n v="59"/>
    <d v="2014-03-02T00:00:00"/>
    <n v="9"/>
    <n v="7"/>
    <x v="0"/>
    <n v="3"/>
    <b v="0"/>
    <n v="79.67"/>
    <s v="Rhonda"/>
    <s v="Farmer"/>
    <n v="21.9"/>
    <x v="50"/>
    <n v="1"/>
    <n v="1"/>
    <b v="0"/>
    <s v="NA"/>
  </r>
  <r>
    <n v="60"/>
    <n v="60"/>
    <d v="2014-03-02T00:00:00"/>
    <n v="9"/>
    <n v="7"/>
    <x v="1"/>
    <n v="2"/>
    <b v="0"/>
    <n v="63.78"/>
    <s v="Rhonda"/>
    <s v="Farmer"/>
    <n v="15.5"/>
    <x v="44"/>
    <n v="1"/>
    <n v="1"/>
    <b v="0"/>
    <s v="medium"/>
  </r>
  <r>
    <n v="61"/>
    <n v="61"/>
    <d v="2014-03-02T00:00:00"/>
    <n v="9"/>
    <n v="7"/>
    <x v="0"/>
    <n v="4"/>
    <b v="1"/>
    <n v="54.863999999999997"/>
    <s v="Allanah"/>
    <s v="Taylor"/>
    <n v="25.4"/>
    <x v="51"/>
    <n v="0"/>
    <n v="0"/>
    <b v="0"/>
    <s v="high"/>
  </r>
  <r>
    <n v="62"/>
    <n v="62"/>
    <d v="2014-03-02T00:00:00"/>
    <n v="9"/>
    <n v="7"/>
    <x v="0"/>
    <n v="2"/>
    <b v="0"/>
    <n v="25.98"/>
    <s v="Rhonda"/>
    <s v="Taylor"/>
    <n v="25.6"/>
    <x v="52"/>
    <n v="0"/>
    <n v="0"/>
    <b v="0"/>
    <s v="medium"/>
  </r>
  <r>
    <n v="63"/>
    <n v="63"/>
    <d v="2014-03-02T00:00:00"/>
    <n v="9"/>
    <n v="7"/>
    <x v="2"/>
    <n v="2"/>
    <b v="0"/>
    <n v="28.98"/>
    <s v="Allanah"/>
    <s v="Butcher"/>
    <n v="10.5"/>
    <x v="53"/>
    <n v="0"/>
    <n v="0"/>
    <b v="0"/>
    <s v="NA"/>
  </r>
  <r>
    <n v="64"/>
    <n v="64"/>
    <d v="2014-03-02T00:00:00"/>
    <n v="9"/>
    <n v="7"/>
    <x v="2"/>
    <n v="4"/>
    <b v="1"/>
    <n v="52.164000000000001"/>
    <s v="Allanah"/>
    <s v="Butcher"/>
    <n v="9.9"/>
    <x v="54"/>
    <n v="0"/>
    <n v="0"/>
    <b v="0"/>
    <s v="high"/>
  </r>
  <r>
    <n v="65"/>
    <n v="65"/>
    <d v="2014-03-02T00:00:00"/>
    <n v="9"/>
    <n v="7"/>
    <x v="2"/>
    <n v="5"/>
    <b v="1"/>
    <n v="61.155000000000001"/>
    <s v="Rhonda"/>
    <s v="Butcher"/>
    <n v="9.9"/>
    <x v="55"/>
    <n v="0"/>
    <n v="0"/>
    <b v="0"/>
    <s v="NA"/>
  </r>
  <r>
    <n v="66"/>
    <n v="66"/>
    <d v="2014-03-02T00:00:00"/>
    <n v="9"/>
    <n v="7"/>
    <x v="0"/>
    <n v="5"/>
    <b v="1"/>
    <n v="68.355000000000004"/>
    <s v="Rhonda"/>
    <s v="Taylor"/>
    <n v="38.299999999999997"/>
    <x v="56"/>
    <n v="0"/>
    <n v="0"/>
    <b v="0"/>
    <s v="NA"/>
  </r>
  <r>
    <n v="67"/>
    <n v="67"/>
    <d v="2014-03-02T00:00:00"/>
    <n v="9"/>
    <n v="7"/>
    <x v="2"/>
    <n v="2"/>
    <b v="0"/>
    <n v="26.98"/>
    <s v="Rhonda"/>
    <s v="Hunter"/>
    <n v="20.399999999999999"/>
    <x v="57"/>
    <n v="0"/>
    <n v="0"/>
    <b v="0"/>
    <s v="NA"/>
  </r>
  <r>
    <n v="68"/>
    <n v="68"/>
    <d v="2014-03-02T00:00:00"/>
    <n v="9"/>
    <n v="7"/>
    <x v="2"/>
    <n v="4"/>
    <b v="1"/>
    <n v="47.664000000000001"/>
    <s v="Allanah"/>
    <s v="Hunter"/>
    <n v="15.4"/>
    <x v="58"/>
    <n v="0"/>
    <n v="0"/>
    <b v="0"/>
    <s v="NA"/>
  </r>
  <r>
    <n v="69"/>
    <n v="69"/>
    <d v="2014-03-02T00:00:00"/>
    <n v="9"/>
    <n v="7"/>
    <x v="0"/>
    <n v="3"/>
    <b v="0"/>
    <n v="74.8"/>
    <s v="Rhonda"/>
    <s v="Farmer"/>
    <n v="10.5"/>
    <x v="10"/>
    <n v="1"/>
    <n v="1"/>
    <b v="0"/>
    <s v="low"/>
  </r>
  <r>
    <n v="70"/>
    <n v="70"/>
    <d v="2014-03-02T00:00:00"/>
    <n v="9"/>
    <n v="7"/>
    <x v="0"/>
    <n v="3"/>
    <b v="0"/>
    <n v="43.97"/>
    <s v="Rhonda"/>
    <s v="Taylor"/>
    <n v="23.7"/>
    <x v="59"/>
    <n v="0"/>
    <n v="0"/>
    <b v="0"/>
    <s v="low"/>
  </r>
  <r>
    <n v="71"/>
    <n v="71"/>
    <d v="2014-03-02T00:00:00"/>
    <n v="9"/>
    <n v="7"/>
    <x v="0"/>
    <n v="4"/>
    <b v="1"/>
    <n v="56.664000000000001"/>
    <s v="Allanah"/>
    <s v="Farmer"/>
    <n v="9"/>
    <x v="60"/>
    <n v="0"/>
    <n v="0"/>
    <b v="0"/>
    <s v="high"/>
  </r>
  <r>
    <n v="72"/>
    <n v="72"/>
    <d v="2014-03-02T00:00:00"/>
    <n v="9"/>
    <n v="7"/>
    <x v="0"/>
    <n v="3"/>
    <b v="0"/>
    <n v="40.97"/>
    <s v="Allanah"/>
    <s v="Farmer"/>
    <n v="23.9"/>
    <x v="61"/>
    <n v="0"/>
    <n v="0"/>
    <b v="0"/>
    <s v="NA"/>
  </r>
  <r>
    <n v="73"/>
    <n v="73"/>
    <d v="2014-03-02T00:00:00"/>
    <n v="9"/>
    <n v="7"/>
    <x v="2"/>
    <n v="6"/>
    <b v="1"/>
    <n v="80.945999999999998"/>
    <s v="Rhonda"/>
    <s v="Hunter"/>
    <n v="26.9"/>
    <x v="62"/>
    <n v="0"/>
    <n v="0"/>
    <b v="0"/>
    <s v="medium"/>
  </r>
  <r>
    <n v="74"/>
    <n v="74"/>
    <d v="2014-03-02T00:00:00"/>
    <n v="9"/>
    <n v="7"/>
    <x v="2"/>
    <n v="3"/>
    <b v="0"/>
    <n v="46.97"/>
    <s v="Rhonda"/>
    <s v="Butcher"/>
    <n v="10.7"/>
    <x v="63"/>
    <n v="0"/>
    <n v="0"/>
    <b v="0"/>
    <s v="low"/>
  </r>
  <r>
    <n v="75"/>
    <n v="75"/>
    <d v="2014-03-02T00:00:00"/>
    <n v="9"/>
    <n v="7"/>
    <x v="0"/>
    <n v="2"/>
    <b v="0"/>
    <n v="30.98"/>
    <s v="Rhonda"/>
    <s v="Taylor"/>
    <n v="22.3"/>
    <x v="64"/>
    <n v="0"/>
    <n v="0"/>
    <b v="0"/>
    <s v="low"/>
  </r>
  <r>
    <n v="76"/>
    <n v="76"/>
    <d v="2014-03-02T00:00:00"/>
    <n v="9"/>
    <n v="7"/>
    <x v="0"/>
    <n v="2"/>
    <b v="0"/>
    <n v="30.98"/>
    <s v="Allanah"/>
    <s v="Taylor"/>
    <n v="22.5"/>
    <x v="33"/>
    <n v="0"/>
    <n v="0"/>
    <b v="0"/>
    <s v="high"/>
  </r>
  <r>
    <n v="77"/>
    <n v="77"/>
    <d v="2014-03-02T00:00:00"/>
    <n v="9"/>
    <n v="7"/>
    <x v="0"/>
    <n v="6"/>
    <b v="1"/>
    <n v="82.745999999999995"/>
    <s v="Allanah"/>
    <s v="Taylor"/>
    <n v="37.1"/>
    <x v="65"/>
    <n v="0"/>
    <n v="0"/>
    <b v="0"/>
    <s v="NA"/>
  </r>
  <r>
    <n v="78"/>
    <n v="78"/>
    <d v="2014-03-02T00:00:00"/>
    <n v="9"/>
    <n v="7"/>
    <x v="1"/>
    <n v="5"/>
    <b v="1"/>
    <n v="66.555000000000007"/>
    <s v="Rhonda"/>
    <s v="Butcher"/>
    <n v="17.2"/>
    <x v="46"/>
    <n v="0"/>
    <n v="0"/>
    <b v="0"/>
    <s v="low"/>
  </r>
  <r>
    <n v="79"/>
    <n v="79"/>
    <s v="NA"/>
    <s v="NA"/>
    <s v="NA"/>
    <x v="0"/>
    <n v="2"/>
    <b v="0"/>
    <n v="28.98"/>
    <s v="Allanah"/>
    <s v="Farmer"/>
    <n v="12.1"/>
    <x v="66"/>
    <n v="0"/>
    <n v="0"/>
    <b v="0"/>
    <s v="high"/>
  </r>
  <r>
    <n v="80"/>
    <n v="80"/>
    <d v="2014-03-02T00:00:00"/>
    <n v="9"/>
    <n v="7"/>
    <x v="2"/>
    <n v="3"/>
    <b v="0"/>
    <n v="45.97"/>
    <s v="Allanah"/>
    <s v="Hunter"/>
    <n v="9.5"/>
    <x v="67"/>
    <n v="0"/>
    <n v="0"/>
    <b v="0"/>
    <s v="medium"/>
  </r>
  <r>
    <n v="81"/>
    <n v="81"/>
    <d v="2014-03-02T00:00:00"/>
    <n v="9"/>
    <n v="7"/>
    <x v="2"/>
    <n v="2"/>
    <b v="0"/>
    <n v="25.98"/>
    <s v="Rhonda"/>
    <s v="Butcher"/>
    <n v="10.4"/>
    <x v="68"/>
    <n v="0"/>
    <n v="0"/>
    <b v="0"/>
    <s v="NA"/>
  </r>
  <r>
    <n v="82"/>
    <n v="82"/>
    <d v="2014-03-02T00:00:00"/>
    <n v="9"/>
    <n v="7"/>
    <x v="0"/>
    <n v="3"/>
    <b v="0"/>
    <n v="36.97"/>
    <s v="Rhonda"/>
    <s v="Farmer"/>
    <n v="17.7"/>
    <x v="69"/>
    <n v="0"/>
    <n v="0"/>
    <b v="0"/>
    <s v="medium"/>
  </r>
  <r>
    <n v="83"/>
    <n v="83"/>
    <d v="2014-03-02T00:00:00"/>
    <n v="9"/>
    <n v="7"/>
    <x v="0"/>
    <n v="2"/>
    <b v="0"/>
    <n v="30.98"/>
    <s v="Allanah"/>
    <s v="Taylor"/>
    <n v="40.299999999999997"/>
    <x v="70"/>
    <n v="0"/>
    <n v="0"/>
    <b v="0"/>
    <s v="low"/>
  </r>
  <r>
    <n v="84"/>
    <n v="84"/>
    <d v="2014-03-02T00:00:00"/>
    <n v="9"/>
    <n v="7"/>
    <x v="0"/>
    <n v="6"/>
    <b v="1"/>
    <n v="70.146000000000001"/>
    <s v="Rhonda"/>
    <s v="Taylor"/>
    <n v="23.9"/>
    <x v="20"/>
    <n v="0"/>
    <n v="0"/>
    <b v="0"/>
    <s v="medium"/>
  </r>
  <r>
    <n v="85"/>
    <n v="85"/>
    <d v="2014-03-02T00:00:00"/>
    <n v="9"/>
    <n v="7"/>
    <x v="2"/>
    <n v="1"/>
    <b v="0"/>
    <n v="15.99"/>
    <s v="Allanah"/>
    <s v="Butcher"/>
    <n v="9.6"/>
    <x v="71"/>
    <n v="0"/>
    <n v="0"/>
    <b v="0"/>
    <s v="medium"/>
  </r>
  <r>
    <n v="86"/>
    <n v="86"/>
    <d v="2014-03-02T00:00:00"/>
    <n v="9"/>
    <n v="7"/>
    <x v="1"/>
    <n v="4"/>
    <b v="1"/>
    <n v="52.164000000000001"/>
    <s v="Rhonda"/>
    <s v="Butcher"/>
    <n v="24.6"/>
    <x v="72"/>
    <n v="0"/>
    <n v="0"/>
    <b v="0"/>
    <s v="medium"/>
  </r>
  <r>
    <n v="87"/>
    <n v="87"/>
    <d v="2014-03-02T00:00:00"/>
    <n v="9"/>
    <n v="7"/>
    <x v="2"/>
    <n v="5"/>
    <b v="1"/>
    <n v="58.454999999999998"/>
    <s v="Rhonda"/>
    <s v="Taylor"/>
    <n v="20.8"/>
    <x v="73"/>
    <n v="0"/>
    <n v="0"/>
    <b v="0"/>
    <s v="low"/>
  </r>
  <r>
    <n v="88"/>
    <n v="88"/>
    <d v="2014-03-02T00:00:00"/>
    <n v="9"/>
    <n v="7"/>
    <x v="2"/>
    <n v="7"/>
    <b v="1"/>
    <n v="93.537000000000006"/>
    <s v="Rhonda"/>
    <s v="Hunter"/>
    <n v="15.7"/>
    <x v="27"/>
    <n v="0"/>
    <n v="0"/>
    <b v="0"/>
    <s v="medium"/>
  </r>
  <r>
    <n v="89"/>
    <n v="89"/>
    <d v="2014-03-02T00:00:00"/>
    <n v="9"/>
    <n v="7"/>
    <x v="2"/>
    <n v="6"/>
    <b v="1"/>
    <n v="79.146000000000001"/>
    <s v="Allanah"/>
    <s v="Hunter"/>
    <n v="15.6"/>
    <x v="74"/>
    <n v="0"/>
    <n v="0"/>
    <b v="0"/>
    <s v="high"/>
  </r>
  <r>
    <n v="90"/>
    <n v="90"/>
    <d v="2014-03-02T00:00:00"/>
    <n v="9"/>
    <n v="7"/>
    <x v="0"/>
    <n v="4"/>
    <b v="1"/>
    <n v="46.764000000000003"/>
    <s v="Allanah"/>
    <s v="Farmer"/>
    <n v="10.7"/>
    <x v="36"/>
    <n v="0"/>
    <n v="0"/>
    <b v="0"/>
    <s v="low"/>
  </r>
  <r>
    <n v="91"/>
    <n v="91"/>
    <d v="2014-03-03T00:00:00"/>
    <n v="10"/>
    <n v="1"/>
    <x v="2"/>
    <n v="2"/>
    <b v="0"/>
    <n v="29.98"/>
    <s v="Allanah"/>
    <s v="Carter"/>
    <n v="12.1"/>
    <x v="5"/>
    <n v="0"/>
    <n v="0"/>
    <b v="0"/>
    <s v="low"/>
  </r>
  <r>
    <n v="92"/>
    <n v="92"/>
    <d v="2014-03-03T00:00:00"/>
    <n v="10"/>
    <n v="1"/>
    <x v="2"/>
    <n v="3"/>
    <b v="0"/>
    <n v="38.97"/>
    <s v="Allanah"/>
    <s v="Carter"/>
    <n v="28.8"/>
    <x v="75"/>
    <n v="0"/>
    <n v="0"/>
    <b v="0"/>
    <s v="high"/>
  </r>
  <r>
    <n v="93"/>
    <n v="93"/>
    <d v="2014-03-03T00:00:00"/>
    <n v="10"/>
    <n v="1"/>
    <x v="2"/>
    <n v="4"/>
    <b v="1"/>
    <n v="51.264000000000003"/>
    <s v="Allanah"/>
    <s v="Hunter"/>
    <n v="24"/>
    <x v="6"/>
    <n v="0"/>
    <n v="0"/>
    <b v="0"/>
    <s v="low"/>
  </r>
  <r>
    <n v="94"/>
    <n v="94"/>
    <d v="2014-03-03T00:00:00"/>
    <n v="10"/>
    <n v="1"/>
    <x v="3"/>
    <n v="4"/>
    <b v="1"/>
    <n v="60.264000000000003"/>
    <s v="Maria"/>
    <s v="Carter"/>
    <n v="31.8"/>
    <x v="60"/>
    <n v="0"/>
    <n v="0"/>
    <b v="0"/>
    <s v="high"/>
  </r>
  <r>
    <n v="95"/>
    <n v="95"/>
    <d v="2014-03-03T00:00:00"/>
    <n v="10"/>
    <n v="1"/>
    <x v="2"/>
    <n v="2"/>
    <b v="0"/>
    <n v="29.98"/>
    <s v="Maria"/>
    <s v="Carter"/>
    <n v="13.2"/>
    <x v="76"/>
    <n v="0"/>
    <n v="0"/>
    <b v="0"/>
    <s v="high"/>
  </r>
  <r>
    <n v="96"/>
    <n v="96"/>
    <d v="2014-03-03T00:00:00"/>
    <n v="10"/>
    <n v="1"/>
    <x v="2"/>
    <n v="5"/>
    <b v="1"/>
    <n v="64.754999999999995"/>
    <s v="Maria"/>
    <s v="Carter"/>
    <n v="26.6"/>
    <x v="77"/>
    <n v="0"/>
    <n v="0"/>
    <b v="0"/>
    <s v="high"/>
  </r>
  <r>
    <n v="97"/>
    <n v="97"/>
    <d v="2014-03-03T00:00:00"/>
    <n v="10"/>
    <n v="1"/>
    <x v="2"/>
    <n v="3"/>
    <b v="0"/>
    <n v="44.97"/>
    <s v="Allanah"/>
    <s v="Carter"/>
    <n v="14"/>
    <x v="78"/>
    <n v="0"/>
    <n v="0"/>
    <b v="0"/>
    <s v="medium"/>
  </r>
  <r>
    <n v="98"/>
    <n v="98"/>
    <d v="2014-03-03T00:00:00"/>
    <n v="10"/>
    <n v="1"/>
    <x v="1"/>
    <n v="2"/>
    <b v="0"/>
    <n v="26.98"/>
    <s v="Maria"/>
    <s v="Miller"/>
    <n v="26.5"/>
    <x v="79"/>
    <n v="0"/>
    <n v="0"/>
    <b v="0"/>
    <s v="high"/>
  </r>
  <r>
    <n v="99"/>
    <n v="99"/>
    <d v="2014-03-03T00:00:00"/>
    <n v="10"/>
    <n v="1"/>
    <x v="2"/>
    <n v="5"/>
    <b v="1"/>
    <n v="59.354999999999997"/>
    <s v="Maria"/>
    <s v="Carter"/>
    <n v="32"/>
    <x v="80"/>
    <n v="0"/>
    <n v="0"/>
    <b v="0"/>
    <s v="NA"/>
  </r>
  <r>
    <n v="100"/>
    <n v="100"/>
    <d v="2014-03-03T00:00:00"/>
    <n v="10"/>
    <n v="1"/>
    <x v="1"/>
    <n v="2"/>
    <b v="0"/>
    <n v="54.63"/>
    <s v="Maria"/>
    <s v="Miller"/>
    <n v="29.5"/>
    <x v="81"/>
    <n v="1"/>
    <n v="0"/>
    <b v="0"/>
    <s v="high"/>
  </r>
  <r>
    <n v="101"/>
    <n v="101"/>
    <d v="2014-03-03T00:00:00"/>
    <n v="10"/>
    <n v="1"/>
    <x v="2"/>
    <n v="6"/>
    <b v="1"/>
    <n v="108.027"/>
    <s v="Maria"/>
    <s v="Carter"/>
    <n v="29.8"/>
    <x v="82"/>
    <n v="1"/>
    <n v="1"/>
    <b v="0"/>
    <s v="high"/>
  </r>
  <r>
    <n v="102"/>
    <n v="102"/>
    <d v="2014-03-03T00:00:00"/>
    <n v="10"/>
    <n v="1"/>
    <x v="0"/>
    <n v="4"/>
    <b v="1"/>
    <n v="53.963999999999999"/>
    <s v="Allanah"/>
    <s v="Miller"/>
    <n v="25.2"/>
    <x v="83"/>
    <n v="0"/>
    <n v="0"/>
    <b v="1"/>
    <s v="low"/>
  </r>
  <r>
    <n v="103"/>
    <n v="103"/>
    <d v="2014-03-03T00:00:00"/>
    <n v="10"/>
    <n v="1"/>
    <x v="1"/>
    <n v="1"/>
    <b v="0"/>
    <n v="13.99"/>
    <s v="Maria"/>
    <s v="Miller"/>
    <n v="17.600000000000001"/>
    <x v="84"/>
    <n v="0"/>
    <n v="0"/>
    <b v="0"/>
    <s v="high"/>
  </r>
  <r>
    <n v="104"/>
    <n v="104"/>
    <d v="2014-03-03T00:00:00"/>
    <n v="10"/>
    <n v="1"/>
    <x v="0"/>
    <n v="3"/>
    <b v="0"/>
    <n v="43.97"/>
    <s v="Allanah"/>
    <s v="Miller"/>
    <n v="9.5"/>
    <x v="40"/>
    <n v="0"/>
    <n v="0"/>
    <b v="0"/>
    <s v="NA"/>
  </r>
  <r>
    <n v="105"/>
    <n v="105"/>
    <d v="2014-03-03T00:00:00"/>
    <n v="10"/>
    <n v="1"/>
    <x v="0"/>
    <n v="4"/>
    <b v="1"/>
    <n v="46.764000000000003"/>
    <s v="Maria"/>
    <s v="Carter"/>
    <n v="33.799999999999997"/>
    <x v="85"/>
    <n v="0"/>
    <n v="0"/>
    <b v="0"/>
    <s v="high"/>
  </r>
  <r>
    <n v="106"/>
    <n v="106"/>
    <d v="2014-03-03T00:00:00"/>
    <n v="10"/>
    <n v="1"/>
    <x v="2"/>
    <n v="6"/>
    <b v="1"/>
    <n v="76.445999999999998"/>
    <s v="Maria"/>
    <s v="Carter"/>
    <n v="21"/>
    <x v="86"/>
    <n v="0"/>
    <n v="0"/>
    <b v="0"/>
    <s v="high"/>
  </r>
  <r>
    <n v="107"/>
    <n v="107"/>
    <d v="2014-03-03T00:00:00"/>
    <n v="10"/>
    <n v="1"/>
    <x v="0"/>
    <n v="3"/>
    <b v="0"/>
    <n v="39.97"/>
    <s v="Maria"/>
    <s v="Miller"/>
    <n v="27.9"/>
    <x v="87"/>
    <n v="0"/>
    <n v="0"/>
    <b v="0"/>
    <s v="high"/>
  </r>
  <r>
    <n v="108"/>
    <n v="108"/>
    <d v="2014-03-03T00:00:00"/>
    <n v="10"/>
    <n v="1"/>
    <x v="2"/>
    <n v="5"/>
    <b v="1"/>
    <n v="62.954999999999998"/>
    <s v="Maria"/>
    <s v="Hunter"/>
    <n v="10.199999999999999"/>
    <x v="88"/>
    <n v="0"/>
    <n v="0"/>
    <b v="1"/>
    <s v="high"/>
  </r>
  <r>
    <n v="109"/>
    <n v="109"/>
    <d v="2014-03-03T00:00:00"/>
    <n v="10"/>
    <n v="1"/>
    <x v="2"/>
    <n v="2"/>
    <b v="0"/>
    <n v="31.98"/>
    <s v="Allanah"/>
    <s v="Hunter"/>
    <n v="10.3"/>
    <x v="81"/>
    <n v="0"/>
    <n v="0"/>
    <b v="0"/>
    <s v="high"/>
  </r>
  <r>
    <n v="110"/>
    <n v="110"/>
    <d v="2014-03-03T00:00:00"/>
    <n v="10"/>
    <n v="1"/>
    <x v="2"/>
    <n v="4"/>
    <b v="1"/>
    <n v="53.963999999999999"/>
    <s v="Allanah"/>
    <s v="Hunter"/>
    <n v="22.2"/>
    <x v="89"/>
    <n v="0"/>
    <n v="0"/>
    <b v="0"/>
    <s v="NA"/>
  </r>
  <r>
    <n v="111"/>
    <n v="111"/>
    <d v="2014-03-03T00:00:00"/>
    <n v="10"/>
    <n v="1"/>
    <x v="2"/>
    <n v="4"/>
    <b v="1"/>
    <n v="50.363999999999997"/>
    <s v="Allanah"/>
    <s v="Carter"/>
    <n v="29.6"/>
    <x v="90"/>
    <n v="0"/>
    <n v="0"/>
    <b v="0"/>
    <s v="medium"/>
  </r>
  <r>
    <n v="112"/>
    <n v="112"/>
    <d v="2014-03-03T00:00:00"/>
    <n v="10"/>
    <n v="1"/>
    <x v="2"/>
    <n v="1"/>
    <b v="0"/>
    <n v="16.989999999999998"/>
    <s v="Maria"/>
    <s v="Carter"/>
    <n v="11.7"/>
    <x v="91"/>
    <n v="0"/>
    <n v="0"/>
    <b v="1"/>
    <s v="high"/>
  </r>
  <r>
    <n v="113"/>
    <n v="113"/>
    <d v="2014-03-03T00:00:00"/>
    <n v="10"/>
    <n v="1"/>
    <x v="2"/>
    <n v="2"/>
    <b v="0"/>
    <n v="25.98"/>
    <s v="Maria"/>
    <s v="Carter"/>
    <n v="26.5"/>
    <x v="92"/>
    <n v="0"/>
    <n v="0"/>
    <b v="0"/>
    <s v="high"/>
  </r>
  <r>
    <n v="114"/>
    <n v="114"/>
    <d v="2014-03-03T00:00:00"/>
    <n v="10"/>
    <n v="1"/>
    <x v="0"/>
    <n v="3"/>
    <b v="0"/>
    <n v="42.97"/>
    <s v="Maria"/>
    <s v="Carter"/>
    <n v="32.200000000000003"/>
    <x v="3"/>
    <n v="0"/>
    <n v="0"/>
    <b v="0"/>
    <s v="high"/>
  </r>
  <r>
    <n v="115"/>
    <n v="115"/>
    <d v="2014-03-03T00:00:00"/>
    <n v="10"/>
    <n v="1"/>
    <x v="2"/>
    <n v="1"/>
    <b v="0"/>
    <n v="12.99"/>
    <s v="Maria"/>
    <s v="Miller"/>
    <n v="23.6"/>
    <x v="93"/>
    <n v="0"/>
    <n v="0"/>
    <b v="0"/>
    <s v="high"/>
  </r>
  <r>
    <n v="116"/>
    <n v="116"/>
    <d v="2014-03-03T00:00:00"/>
    <n v="10"/>
    <n v="1"/>
    <x v="2"/>
    <n v="3"/>
    <b v="0"/>
    <n v="36.97"/>
    <s v="Maria"/>
    <s v="Hunter"/>
    <n v="14.5"/>
    <x v="94"/>
    <n v="0"/>
    <n v="0"/>
    <b v="0"/>
    <s v="high"/>
  </r>
  <r>
    <n v="117"/>
    <n v="117"/>
    <d v="2014-03-04T00:00:00"/>
    <n v="10"/>
    <n v="2"/>
    <x v="2"/>
    <n v="3"/>
    <b v="1"/>
    <n v="31.175999999999998"/>
    <s v="Maria"/>
    <s v="Carter"/>
    <n v="24.4"/>
    <x v="95"/>
    <n v="0"/>
    <n v="0"/>
    <b v="0"/>
    <s v="high"/>
  </r>
  <r>
    <n v="118"/>
    <n v="118"/>
    <d v="2014-03-04T00:00:00"/>
    <n v="10"/>
    <n v="2"/>
    <x v="2"/>
    <n v="4"/>
    <b v="1"/>
    <n v="41.731200000000001"/>
    <s v="Maria"/>
    <s v="Hunter"/>
    <n v="12.2"/>
    <x v="79"/>
    <n v="0"/>
    <n v="0"/>
    <b v="0"/>
    <s v="high"/>
  </r>
  <r>
    <n v="119"/>
    <n v="119"/>
    <d v="2014-03-04T00:00:00"/>
    <n v="10"/>
    <n v="2"/>
    <x v="2"/>
    <n v="5"/>
    <b v="1"/>
    <n v="51.084000000000003"/>
    <s v="Allanah"/>
    <s v="Hunter"/>
    <n v="13.7"/>
    <x v="96"/>
    <n v="0"/>
    <n v="0"/>
    <b v="0"/>
    <s v="medium"/>
  </r>
  <r>
    <n v="120"/>
    <n v="120"/>
    <d v="2014-03-04T00:00:00"/>
    <n v="10"/>
    <n v="2"/>
    <x v="2"/>
    <n v="2"/>
    <b v="1"/>
    <n v="23.184000000000001"/>
    <s v="Allanah"/>
    <s v="Carter"/>
    <n v="11.5"/>
    <x v="97"/>
    <n v="0"/>
    <n v="0"/>
    <b v="0"/>
    <s v="high"/>
  </r>
  <r>
    <n v="121"/>
    <n v="121"/>
    <d v="2014-03-04T00:00:00"/>
    <n v="10"/>
    <n v="2"/>
    <x v="1"/>
    <n v="4"/>
    <b v="1"/>
    <n v="38.851199999999999"/>
    <s v="Allanah"/>
    <s v="Miller"/>
    <n v="11.7"/>
    <x v="98"/>
    <n v="0"/>
    <n v="0"/>
    <b v="0"/>
    <s v="high"/>
  </r>
  <r>
    <n v="122"/>
    <n v="122"/>
    <d v="2014-03-04T00:00:00"/>
    <n v="10"/>
    <n v="2"/>
    <x v="2"/>
    <n v="2"/>
    <b v="1"/>
    <n v="24.783999999999999"/>
    <s v="Allanah"/>
    <s v="Carter"/>
    <n v="26.4"/>
    <x v="99"/>
    <n v="0"/>
    <n v="0"/>
    <b v="0"/>
    <s v="medium"/>
  </r>
  <r>
    <n v="123"/>
    <n v="123"/>
    <d v="2014-03-04T00:00:00"/>
    <n v="10"/>
    <n v="2"/>
    <x v="0"/>
    <n v="2"/>
    <b v="1"/>
    <n v="49.856000000000002"/>
    <s v="Allanah"/>
    <s v="Carter"/>
    <n v="10.199999999999999"/>
    <x v="100"/>
    <n v="1"/>
    <n v="1"/>
    <b v="0"/>
    <s v="high"/>
  </r>
  <r>
    <n v="124"/>
    <n v="124"/>
    <d v="2014-03-04T00:00:00"/>
    <n v="10"/>
    <n v="2"/>
    <x v="2"/>
    <n v="4"/>
    <b v="1"/>
    <n v="38.851199999999999"/>
    <s v="Maria"/>
    <s v="Carter"/>
    <n v="35.299999999999997"/>
    <x v="101"/>
    <n v="0"/>
    <n v="0"/>
    <b v="0"/>
    <s v="medium"/>
  </r>
  <r>
    <n v="125"/>
    <n v="125"/>
    <d v="2014-03-04T00:00:00"/>
    <n v="10"/>
    <n v="2"/>
    <x v="2"/>
    <n v="5"/>
    <b v="1"/>
    <n v="49.643999999999998"/>
    <s v="Maria"/>
    <s v="Hunter"/>
    <n v="14.3"/>
    <x v="102"/>
    <n v="0"/>
    <n v="0"/>
    <b v="0"/>
    <s v="NA"/>
  </r>
  <r>
    <n v="126"/>
    <n v="126"/>
    <d v="2014-03-04T00:00:00"/>
    <n v="10"/>
    <n v="2"/>
    <x v="2"/>
    <n v="3"/>
    <b v="1"/>
    <n v="28.776"/>
    <s v="Allanah"/>
    <s v="Carter"/>
    <n v="20.7"/>
    <x v="103"/>
    <n v="0"/>
    <n v="0"/>
    <b v="0"/>
    <s v="NA"/>
  </r>
  <r>
    <n v="127"/>
    <n v="127"/>
    <d v="2014-03-04T00:00:00"/>
    <n v="10"/>
    <n v="2"/>
    <x v="0"/>
    <n v="4"/>
    <b v="1"/>
    <n v="40.291200000000003"/>
    <s v="Maria"/>
    <s v="Miller"/>
    <n v="9.8000000000000007"/>
    <x v="85"/>
    <n v="0"/>
    <n v="0"/>
    <b v="0"/>
    <s v="high"/>
  </r>
  <r>
    <n v="128"/>
    <n v="128"/>
    <d v="2014-03-04T00:00:00"/>
    <n v="10"/>
    <n v="2"/>
    <x v="2"/>
    <n v="3"/>
    <b v="1"/>
    <n v="28.776"/>
    <s v="Maria"/>
    <s v="Carter"/>
    <n v="32"/>
    <x v="104"/>
    <n v="0"/>
    <n v="0"/>
    <b v="0"/>
    <s v="high"/>
  </r>
  <r>
    <n v="129"/>
    <n v="129"/>
    <d v="2014-03-04T00:00:00"/>
    <n v="10"/>
    <n v="2"/>
    <x v="2"/>
    <n v="5"/>
    <b v="1"/>
    <n v="53.244"/>
    <s v="Allanah"/>
    <s v="Carter"/>
    <n v="26"/>
    <x v="105"/>
    <n v="0"/>
    <n v="0"/>
    <b v="0"/>
    <s v="high"/>
  </r>
  <r>
    <n v="130"/>
    <n v="130"/>
    <d v="2014-03-04T00:00:00"/>
    <n v="10"/>
    <n v="2"/>
    <x v="2"/>
    <s v="NA"/>
    <s v="NA"/>
    <n v="14.22"/>
    <s v="Maria"/>
    <s v="Hunter"/>
    <n v="19.100000000000001"/>
    <x v="94"/>
    <s v="NA"/>
    <s v="NA"/>
    <b v="1"/>
    <s v="high"/>
  </r>
  <r>
    <n v="131"/>
    <n v="131"/>
    <d v="2014-03-04T00:00:00"/>
    <n v="10"/>
    <n v="2"/>
    <x v="1"/>
    <n v="2"/>
    <b v="1"/>
    <n v="49.456000000000003"/>
    <s v="Maria"/>
    <s v="Miller"/>
    <n v="31.8"/>
    <x v="81"/>
    <n v="1"/>
    <n v="0"/>
    <b v="0"/>
    <s v="high"/>
  </r>
  <r>
    <n v="132"/>
    <n v="132"/>
    <d v="2014-03-04T00:00:00"/>
    <n v="10"/>
    <n v="2"/>
    <x v="1"/>
    <n v="6"/>
    <b v="1"/>
    <n v="58.9968"/>
    <s v="Maria"/>
    <s v="Miller"/>
    <n v="34.9"/>
    <x v="94"/>
    <n v="0"/>
    <n v="0"/>
    <b v="1"/>
    <s v="high"/>
  </r>
  <r>
    <n v="133"/>
    <n v="133"/>
    <d v="2014-03-04T00:00:00"/>
    <n v="10"/>
    <n v="2"/>
    <x v="2"/>
    <n v="1"/>
    <b v="1"/>
    <n v="9.5920000000000005"/>
    <s v="Allanah"/>
    <s v="Carter"/>
    <n v="21"/>
    <x v="51"/>
    <n v="0"/>
    <n v="0"/>
    <b v="0"/>
    <s v="high"/>
  </r>
  <r>
    <n v="134"/>
    <n v="134"/>
    <s v="NA"/>
    <s v="NA"/>
    <s v="NA"/>
    <x v="2"/>
    <n v="4"/>
    <b v="1"/>
    <n v="41.731200000000001"/>
    <s v="Maria"/>
    <s v="Carter"/>
    <n v="23.8"/>
    <x v="106"/>
    <n v="0"/>
    <n v="0"/>
    <b v="0"/>
    <s v="NA"/>
  </r>
  <r>
    <n v="135"/>
    <n v="135"/>
    <d v="2014-03-04T00:00:00"/>
    <n v="10"/>
    <n v="2"/>
    <x v="2"/>
    <n v="3"/>
    <b v="1"/>
    <n v="33.576000000000001"/>
    <s v="Allanah"/>
    <s v="Miller"/>
    <n v="25.4"/>
    <x v="107"/>
    <n v="0"/>
    <n v="0"/>
    <b v="0"/>
    <s v="high"/>
  </r>
  <r>
    <n v="136"/>
    <n v="136"/>
    <d v="2014-03-04T00:00:00"/>
    <n v="10"/>
    <n v="2"/>
    <x v="2"/>
    <n v="2"/>
    <b v="1"/>
    <n v="20.783999999999999"/>
    <s v="Allanah"/>
    <s v="Carter"/>
    <n v="23.2"/>
    <x v="108"/>
    <n v="0"/>
    <n v="0"/>
    <b v="0"/>
    <s v="high"/>
  </r>
  <r>
    <n v="137"/>
    <n v="137"/>
    <d v="2014-03-05T00:00:00"/>
    <n v="10"/>
    <n v="3"/>
    <x v="0"/>
    <n v="5"/>
    <b v="1"/>
    <n v="55.755000000000003"/>
    <s v="Allanah"/>
    <s v="Farmer"/>
    <n v="11.4"/>
    <x v="104"/>
    <n v="0"/>
    <n v="0"/>
    <b v="0"/>
    <s v="high"/>
  </r>
  <r>
    <n v="138"/>
    <n v="138"/>
    <d v="2014-03-05T00:00:00"/>
    <n v="10"/>
    <n v="3"/>
    <x v="0"/>
    <n v="3"/>
    <b v="0"/>
    <n v="33.97"/>
    <s v="Allanah"/>
    <s v="Taylor"/>
    <n v="24.3"/>
    <x v="109"/>
    <n v="0"/>
    <n v="0"/>
    <b v="0"/>
    <s v="medium"/>
  </r>
  <r>
    <n v="139"/>
    <n v="139"/>
    <d v="2014-03-05T00:00:00"/>
    <n v="10"/>
    <n v="3"/>
    <x v="2"/>
    <n v="4"/>
    <b v="1"/>
    <n v="53.064"/>
    <s v="Allanah"/>
    <s v="Taylor"/>
    <n v="22.5"/>
    <x v="110"/>
    <n v="0"/>
    <n v="0"/>
    <b v="0"/>
    <s v="high"/>
  </r>
  <r>
    <n v="140"/>
    <n v="140"/>
    <d v="2014-03-05T00:00:00"/>
    <n v="10"/>
    <n v="3"/>
    <x v="0"/>
    <n v="5"/>
    <b v="1"/>
    <n v="85.058999999999997"/>
    <s v="Maria"/>
    <s v="Taylor"/>
    <n v="31.1"/>
    <x v="111"/>
    <n v="1"/>
    <n v="1"/>
    <b v="0"/>
    <s v="medium"/>
  </r>
  <r>
    <n v="141"/>
    <n v="141"/>
    <d v="2014-03-05T00:00:00"/>
    <n v="10"/>
    <n v="3"/>
    <x v="1"/>
    <n v="3"/>
    <b v="0"/>
    <n v="38.97"/>
    <s v="Allanah"/>
    <s v="Taylor"/>
    <n v="26"/>
    <x v="112"/>
    <n v="0"/>
    <n v="0"/>
    <b v="0"/>
    <s v="low"/>
  </r>
  <r>
    <n v="142"/>
    <n v="142"/>
    <d v="2014-03-05T00:00:00"/>
    <n v="10"/>
    <n v="3"/>
    <x v="2"/>
    <n v="3"/>
    <b v="0"/>
    <n v="39.97"/>
    <s v="Allanah"/>
    <s v="Taylor"/>
    <n v="20.100000000000001"/>
    <x v="113"/>
    <n v="0"/>
    <n v="0"/>
    <b v="0"/>
    <s v="low"/>
  </r>
  <r>
    <n v="143"/>
    <n v="143"/>
    <d v="2014-03-05T00:00:00"/>
    <n v="10"/>
    <n v="3"/>
    <x v="0"/>
    <n v="2"/>
    <b v="0"/>
    <n v="24.98"/>
    <s v="Allanah"/>
    <s v="Taylor"/>
    <n v="29"/>
    <x v="114"/>
    <n v="0"/>
    <n v="0"/>
    <b v="0"/>
    <s v="low"/>
  </r>
  <r>
    <n v="144"/>
    <n v="144"/>
    <d v="2014-03-05T00:00:00"/>
    <n v="10"/>
    <n v="3"/>
    <x v="0"/>
    <n v="4"/>
    <b v="1"/>
    <n v="65.241"/>
    <s v="Maria"/>
    <s v="Farmer"/>
    <n v="15.4"/>
    <x v="115"/>
    <n v="1"/>
    <n v="0"/>
    <b v="0"/>
    <s v="NA"/>
  </r>
  <r>
    <n v="145"/>
    <n v="145"/>
    <d v="2014-03-05T00:00:00"/>
    <n v="10"/>
    <n v="3"/>
    <x v="0"/>
    <n v="5"/>
    <b v="1"/>
    <n v="62.055"/>
    <s v="Maria"/>
    <s v="Taylor"/>
    <n v="34.200000000000003"/>
    <x v="116"/>
    <n v="0"/>
    <n v="0"/>
    <b v="0"/>
    <s v="medium"/>
  </r>
  <r>
    <n v="146"/>
    <n v="146"/>
    <d v="2014-03-05T00:00:00"/>
    <n v="10"/>
    <n v="3"/>
    <x v="0"/>
    <n v="2"/>
    <b v="0"/>
    <n v="27.98"/>
    <s v="Allanah"/>
    <s v="NA"/>
    <n v="26.2"/>
    <x v="117"/>
    <n v="0"/>
    <n v="0"/>
    <b v="0"/>
    <s v="low"/>
  </r>
  <r>
    <n v="147"/>
    <n v="147"/>
    <d v="2014-03-05T00:00:00"/>
    <n v="10"/>
    <n v="3"/>
    <x v="2"/>
    <n v="3"/>
    <b v="0"/>
    <n v="40.97"/>
    <s v="Allanah"/>
    <s v="Carter"/>
    <n v="32.5"/>
    <x v="89"/>
    <n v="0"/>
    <n v="0"/>
    <b v="0"/>
    <s v="high"/>
  </r>
  <r>
    <n v="148"/>
    <n v="148"/>
    <d v="2014-03-05T00:00:00"/>
    <n v="10"/>
    <n v="3"/>
    <x v="0"/>
    <n v="3"/>
    <b v="0"/>
    <n v="46.97"/>
    <s v="Maria"/>
    <s v="Taylor"/>
    <n v="36.200000000000003"/>
    <x v="118"/>
    <n v="0"/>
    <n v="0"/>
    <b v="0"/>
    <s v="medium"/>
  </r>
  <r>
    <n v="149"/>
    <n v="149"/>
    <d v="2014-03-05T00:00:00"/>
    <n v="10"/>
    <n v="3"/>
    <x v="1"/>
    <n v="5"/>
    <b v="1"/>
    <n v="56.655000000000001"/>
    <s v="Maria"/>
    <s v="Farmer"/>
    <n v="24.6"/>
    <x v="119"/>
    <n v="0"/>
    <n v="0"/>
    <b v="0"/>
    <s v="high"/>
  </r>
  <r>
    <n v="150"/>
    <n v="150"/>
    <d v="2014-03-05T00:00:00"/>
    <n v="10"/>
    <n v="3"/>
    <x v="1"/>
    <n v="4"/>
    <b v="1"/>
    <n v="47.664000000000001"/>
    <s v="Allanah"/>
    <s v="Carter"/>
    <n v="36.299999999999997"/>
    <x v="120"/>
    <n v="0"/>
    <n v="0"/>
    <b v="0"/>
    <s v="medium"/>
  </r>
  <r>
    <n v="151"/>
    <n v="151"/>
    <d v="2014-03-05T00:00:00"/>
    <n v="10"/>
    <n v="3"/>
    <x v="0"/>
    <n v="3"/>
    <b v="0"/>
    <n v="45.97"/>
    <s v="Maria"/>
    <s v="Taylor"/>
    <n v="25.2"/>
    <x v="121"/>
    <n v="0"/>
    <n v="0"/>
    <b v="0"/>
    <s v="high"/>
  </r>
  <r>
    <n v="152"/>
    <n v="152"/>
    <d v="2014-03-05T00:00:00"/>
    <n v="10"/>
    <n v="3"/>
    <x v="2"/>
    <n v="4"/>
    <b v="1"/>
    <n v="71.171999999999997"/>
    <s v="Allanah"/>
    <s v="Carter"/>
    <n v="22.6"/>
    <x v="122"/>
    <n v="1"/>
    <n v="1"/>
    <b v="0"/>
    <s v="medium"/>
  </r>
  <r>
    <n v="153"/>
    <n v="153"/>
    <d v="2014-03-05T00:00:00"/>
    <n v="10"/>
    <n v="3"/>
    <x v="0"/>
    <n v="2"/>
    <b v="0"/>
    <n v="65.239999999999995"/>
    <s v="Allanah"/>
    <s v="Taylor"/>
    <n v="37.700000000000003"/>
    <x v="123"/>
    <n v="1"/>
    <n v="1"/>
    <b v="0"/>
    <s v="low"/>
  </r>
  <r>
    <n v="154"/>
    <n v="154"/>
    <d v="2014-03-05T00:00:00"/>
    <n v="10"/>
    <n v="3"/>
    <x v="0"/>
    <n v="3"/>
    <b v="0"/>
    <n v="38.97"/>
    <s v="Maria"/>
    <s v="Farmer"/>
    <n v="30.1"/>
    <x v="124"/>
    <n v="0"/>
    <n v="0"/>
    <b v="0"/>
    <s v="high"/>
  </r>
  <r>
    <n v="155"/>
    <n v="155"/>
    <d v="2014-03-05T00:00:00"/>
    <n v="10"/>
    <n v="3"/>
    <x v="0"/>
    <n v="6"/>
    <b v="1"/>
    <n v="80.046000000000006"/>
    <s v="Maria"/>
    <s v="Carter"/>
    <n v="34.799999999999997"/>
    <x v="125"/>
    <n v="0"/>
    <n v="0"/>
    <b v="0"/>
    <s v="NA"/>
  </r>
  <r>
    <n v="156"/>
    <n v="156"/>
    <d v="2014-03-05T00:00:00"/>
    <n v="10"/>
    <n v="3"/>
    <x v="0"/>
    <n v="3"/>
    <b v="0"/>
    <n v="37.97"/>
    <s v="Allanah"/>
    <s v="Farmer"/>
    <n v="22.4"/>
    <x v="126"/>
    <n v="0"/>
    <n v="0"/>
    <b v="0"/>
    <s v="medium"/>
  </r>
  <r>
    <n v="157"/>
    <n v="157"/>
    <d v="2014-03-05T00:00:00"/>
    <n v="10"/>
    <n v="3"/>
    <x v="2"/>
    <n v="4"/>
    <b v="1"/>
    <n v="48.564"/>
    <s v="Maria"/>
    <s v="Carter"/>
    <n v="21.4"/>
    <x v="66"/>
    <n v="0"/>
    <n v="0"/>
    <b v="1"/>
    <s v="NA"/>
  </r>
  <r>
    <n v="158"/>
    <n v="158"/>
    <d v="2014-03-05T00:00:00"/>
    <n v="10"/>
    <n v="3"/>
    <x v="2"/>
    <n v="1"/>
    <b v="0"/>
    <n v="49.63"/>
    <s v="Maria"/>
    <s v="Carter"/>
    <n v="18.3"/>
    <x v="73"/>
    <n v="1"/>
    <n v="1"/>
    <b v="0"/>
    <s v="medium"/>
  </r>
  <r>
    <n v="159"/>
    <n v="159"/>
    <d v="2014-03-05T00:00:00"/>
    <n v="10"/>
    <n v="3"/>
    <x v="2"/>
    <n v="3"/>
    <b v="0"/>
    <n v="83.74"/>
    <s v="Allanah"/>
    <s v="NA"/>
    <n v="12.6"/>
    <x v="127"/>
    <n v="1"/>
    <n v="1"/>
    <b v="0"/>
    <s v="NA"/>
  </r>
  <r>
    <n v="160"/>
    <n v="160"/>
    <d v="2014-03-05T00:00:00"/>
    <n v="10"/>
    <n v="3"/>
    <x v="2"/>
    <n v="4"/>
    <b v="1"/>
    <n v="51.264000000000003"/>
    <s v="Maria"/>
    <s v="Carter"/>
    <n v="23.1"/>
    <x v="128"/>
    <n v="0"/>
    <n v="0"/>
    <b v="1"/>
    <s v="low"/>
  </r>
  <r>
    <n v="161"/>
    <n v="161"/>
    <d v="2014-03-05T00:00:00"/>
    <n v="10"/>
    <n v="3"/>
    <x v="2"/>
    <n v="6"/>
    <b v="1"/>
    <n v="70.146000000000001"/>
    <s v="Maria"/>
    <s v="Carter"/>
    <n v="28.8"/>
    <x v="61"/>
    <n v="0"/>
    <n v="0"/>
    <b v="0"/>
    <s v="NA"/>
  </r>
  <r>
    <n v="162"/>
    <n v="162"/>
    <d v="2014-03-05T00:00:00"/>
    <n v="10"/>
    <n v="3"/>
    <x v="0"/>
    <n v="4"/>
    <b v="1"/>
    <n v="47.664000000000001"/>
    <s v="Maria"/>
    <s v="Farmer"/>
    <n v="9.6999999999999993"/>
    <x v="129"/>
    <n v="0"/>
    <n v="0"/>
    <b v="0"/>
    <s v="high"/>
  </r>
  <r>
    <n v="163"/>
    <n v="163"/>
    <d v="2014-03-05T00:00:00"/>
    <n v="10"/>
    <n v="3"/>
    <x v="1"/>
    <n v="7"/>
    <b v="1"/>
    <n v="79.137"/>
    <s v="Maria"/>
    <s v="Taylor"/>
    <n v="25.9"/>
    <x v="130"/>
    <n v="0"/>
    <n v="0"/>
    <b v="0"/>
    <s v="NA"/>
  </r>
  <r>
    <n v="164"/>
    <n v="164"/>
    <d v="2014-03-05T00:00:00"/>
    <n v="10"/>
    <n v="3"/>
    <x v="0"/>
    <n v="5"/>
    <b v="1"/>
    <n v="62.055"/>
    <s v="Maria"/>
    <s v="Taylor"/>
    <n v="40"/>
    <x v="131"/>
    <n v="0"/>
    <n v="0"/>
    <b v="0"/>
    <s v="medium"/>
  </r>
  <r>
    <n v="165"/>
    <n v="165"/>
    <d v="2014-03-05T00:00:00"/>
    <n v="10"/>
    <n v="3"/>
    <x v="1"/>
    <n v="2"/>
    <b v="0"/>
    <n v="29.98"/>
    <s v="Allanah"/>
    <s v="Taylor"/>
    <n v="11.8"/>
    <x v="132"/>
    <n v="0"/>
    <n v="0"/>
    <b v="0"/>
    <s v="low"/>
  </r>
  <r>
    <n v="166"/>
    <n v="166"/>
    <d v="2014-03-05T00:00:00"/>
    <n v="10"/>
    <n v="3"/>
    <x v="2"/>
    <n v="2"/>
    <b v="0"/>
    <n v="26.98"/>
    <s v="Maria"/>
    <s v="Carter"/>
    <n v="31.9"/>
    <x v="16"/>
    <n v="0"/>
    <n v="0"/>
    <b v="0"/>
    <s v="NA"/>
  </r>
  <r>
    <n v="167"/>
    <n v="167"/>
    <d v="2014-03-05T00:00:00"/>
    <n v="10"/>
    <n v="3"/>
    <x v="0"/>
    <n v="3"/>
    <b v="0"/>
    <n v="37.97"/>
    <s v="Allanah"/>
    <s v="Farmer"/>
    <n v="14.5"/>
    <x v="133"/>
    <n v="0"/>
    <n v="0"/>
    <b v="0"/>
    <s v="high"/>
  </r>
  <r>
    <n v="168"/>
    <n v="168"/>
    <d v="2014-03-05T00:00:00"/>
    <n v="10"/>
    <n v="3"/>
    <x v="0"/>
    <n v="4"/>
    <b v="1"/>
    <n v="52.164000000000001"/>
    <s v="Maria"/>
    <s v="Farmer"/>
    <n v="17.5"/>
    <x v="134"/>
    <n v="0"/>
    <n v="0"/>
    <b v="0"/>
    <s v="NA"/>
  </r>
  <r>
    <n v="169"/>
    <n v="169"/>
    <d v="2014-03-05T00:00:00"/>
    <n v="10"/>
    <n v="3"/>
    <x v="2"/>
    <n v="1"/>
    <b v="0"/>
    <n v="11.99"/>
    <s v="Maria"/>
    <s v="Farmer"/>
    <n v="13.3"/>
    <x v="119"/>
    <n v="0"/>
    <n v="0"/>
    <b v="1"/>
    <s v="NA"/>
  </r>
  <r>
    <n v="170"/>
    <n v="170"/>
    <d v="2014-03-06T00:00:00"/>
    <n v="10"/>
    <n v="4"/>
    <x v="1"/>
    <n v="3"/>
    <b v="0"/>
    <n v="39.97"/>
    <s v="Maria"/>
    <s v="Carpenter"/>
    <n v="47.9"/>
    <x v="135"/>
    <n v="0"/>
    <n v="0"/>
    <b v="0"/>
    <s v="NA"/>
  </r>
  <r>
    <n v="171"/>
    <n v="171"/>
    <d v="2014-03-06T00:00:00"/>
    <n v="10"/>
    <n v="4"/>
    <x v="2"/>
    <s v="NA"/>
    <s v="NA"/>
    <n v="14.22"/>
    <s v="Rhonda"/>
    <s v="Carter"/>
    <n v="30.6"/>
    <x v="136"/>
    <s v="NA"/>
    <s v="NA"/>
    <b v="0"/>
    <s v="low"/>
  </r>
  <r>
    <n v="172"/>
    <n v="172"/>
    <d v="2014-03-06T00:00:00"/>
    <n v="10"/>
    <n v="4"/>
    <x v="2"/>
    <n v="1"/>
    <b v="0"/>
    <n v="11.99"/>
    <s v="Rhonda"/>
    <s v="Carter"/>
    <n v="24.7"/>
    <x v="137"/>
    <n v="0"/>
    <n v="0"/>
    <b v="0"/>
    <s v="medium"/>
  </r>
  <r>
    <n v="173"/>
    <n v="173"/>
    <d v="2014-03-06T00:00:00"/>
    <n v="10"/>
    <n v="4"/>
    <x v="2"/>
    <n v="6"/>
    <b v="1"/>
    <n v="66.546000000000006"/>
    <s v="Maria"/>
    <s v="Carter"/>
    <n v="18.8"/>
    <x v="127"/>
    <n v="0"/>
    <n v="0"/>
    <b v="0"/>
    <s v="high"/>
  </r>
  <r>
    <n v="174"/>
    <n v="174"/>
    <d v="2014-03-06T00:00:00"/>
    <n v="10"/>
    <n v="4"/>
    <x v="0"/>
    <n v="6"/>
    <b v="1"/>
    <n v="81.846000000000004"/>
    <s v="Maria"/>
    <s v="Farmer"/>
    <n v="19.3"/>
    <x v="17"/>
    <n v="0"/>
    <n v="0"/>
    <b v="1"/>
    <s v="high"/>
  </r>
  <r>
    <n v="175"/>
    <n v="175"/>
    <d v="2014-03-06T00:00:00"/>
    <n v="10"/>
    <n v="4"/>
    <x v="2"/>
    <n v="3"/>
    <b v="0"/>
    <n v="43.97"/>
    <s v="Rhonda"/>
    <s v="Carter"/>
    <n v="11.7"/>
    <x v="138"/>
    <n v="0"/>
    <n v="0"/>
    <b v="0"/>
    <s v="NA"/>
  </r>
  <r>
    <n v="176"/>
    <n v="176"/>
    <d v="2014-03-06T00:00:00"/>
    <n v="10"/>
    <n v="4"/>
    <x v="2"/>
    <n v="1"/>
    <b v="0"/>
    <n v="15.99"/>
    <s v="Maria"/>
    <s v="Carter"/>
    <n v="13.9"/>
    <x v="139"/>
    <n v="0"/>
    <n v="0"/>
    <b v="0"/>
    <s v="high"/>
  </r>
  <r>
    <n v="177"/>
    <n v="177"/>
    <d v="2014-03-06T00:00:00"/>
    <n v="10"/>
    <n v="4"/>
    <x v="0"/>
    <n v="3"/>
    <b v="0"/>
    <n v="44.97"/>
    <s v="Maria"/>
    <s v="Farmer"/>
    <n v="11.3"/>
    <x v="140"/>
    <n v="0"/>
    <n v="0"/>
    <b v="1"/>
    <s v="NA"/>
  </r>
  <r>
    <n v="178"/>
    <n v="178"/>
    <d v="2014-03-06T00:00:00"/>
    <n v="10"/>
    <n v="4"/>
    <x v="0"/>
    <n v="6"/>
    <b v="1"/>
    <n v="68.346000000000004"/>
    <s v="Rhonda"/>
    <s v="Farmer"/>
    <n v="13.7"/>
    <x v="141"/>
    <n v="0"/>
    <n v="0"/>
    <b v="0"/>
    <s v="high"/>
  </r>
  <r>
    <n v="179"/>
    <n v="179"/>
    <d v="2014-03-06T00:00:00"/>
    <n v="10"/>
    <n v="4"/>
    <x v="2"/>
    <n v="6"/>
    <b v="1"/>
    <n v="68.346000000000004"/>
    <s v="Rhonda"/>
    <s v="Farmer"/>
    <n v="12.4"/>
    <x v="142"/>
    <n v="0"/>
    <n v="0"/>
    <b v="0"/>
    <s v="medium"/>
  </r>
  <r>
    <n v="180"/>
    <n v="180"/>
    <d v="2014-03-06T00:00:00"/>
    <n v="10"/>
    <n v="4"/>
    <x v="0"/>
    <n v="4"/>
    <b v="1"/>
    <n v="81.656999999999996"/>
    <s v="Rhonda"/>
    <s v="Carpenter"/>
    <n v="23.4"/>
    <x v="143"/>
    <n v="1"/>
    <n v="1"/>
    <b v="0"/>
    <s v="low"/>
  </r>
  <r>
    <n v="181"/>
    <n v="181"/>
    <d v="2014-03-06T00:00:00"/>
    <n v="10"/>
    <n v="4"/>
    <x v="2"/>
    <n v="4"/>
    <b v="1"/>
    <n v="43.164000000000001"/>
    <s v="Rhonda"/>
    <s v="Carter"/>
    <n v="12.4"/>
    <x v="52"/>
    <n v="0"/>
    <n v="0"/>
    <b v="0"/>
    <s v="medium"/>
  </r>
  <r>
    <n v="182"/>
    <n v="182"/>
    <d v="2014-03-06T00:00:00"/>
    <n v="10"/>
    <n v="4"/>
    <x v="2"/>
    <n v="3"/>
    <b v="0"/>
    <n v="41.97"/>
    <s v="Rhonda"/>
    <s v="Carter"/>
    <n v="20.6"/>
    <x v="21"/>
    <n v="0"/>
    <n v="0"/>
    <b v="0"/>
    <s v="NA"/>
  </r>
  <r>
    <n v="183"/>
    <n v="183"/>
    <d v="2014-03-06T00:00:00"/>
    <n v="10"/>
    <n v="4"/>
    <x v="0"/>
    <n v="6"/>
    <b v="1"/>
    <n v="72.846000000000004"/>
    <s v="Maria"/>
    <s v="Farmer"/>
    <n v="21.2"/>
    <x v="144"/>
    <n v="0"/>
    <n v="0"/>
    <b v="0"/>
    <s v="NA"/>
  </r>
  <r>
    <n v="184"/>
    <n v="184"/>
    <d v="2014-03-06T00:00:00"/>
    <n v="10"/>
    <n v="4"/>
    <x v="0"/>
    <n v="3"/>
    <b v="0"/>
    <n v="40.97"/>
    <s v="Maria"/>
    <s v="Farmer"/>
    <n v="22.9"/>
    <x v="145"/>
    <n v="0"/>
    <n v="0"/>
    <s v="NA"/>
    <s v="medium"/>
  </r>
  <r>
    <n v="185"/>
    <n v="185"/>
    <d v="2014-03-06T00:00:00"/>
    <n v="10"/>
    <n v="4"/>
    <x v="2"/>
    <n v="4"/>
    <b v="1"/>
    <n v="53.963999999999999"/>
    <s v="Rhonda"/>
    <s v="Carpenter"/>
    <n v="34.200000000000003"/>
    <x v="72"/>
    <n v="0"/>
    <n v="0"/>
    <b v="0"/>
    <s v="medium"/>
  </r>
  <r>
    <n v="186"/>
    <n v="186"/>
    <d v="2014-03-06T00:00:00"/>
    <n v="10"/>
    <n v="4"/>
    <x v="0"/>
    <n v="3"/>
    <b v="0"/>
    <n v="42.97"/>
    <s v="Maria"/>
    <s v="Farmer"/>
    <n v="23.3"/>
    <x v="146"/>
    <n v="0"/>
    <n v="0"/>
    <b v="1"/>
    <s v="low"/>
  </r>
  <r>
    <n v="187"/>
    <n v="187"/>
    <d v="2014-03-06T00:00:00"/>
    <n v="10"/>
    <n v="4"/>
    <x v="2"/>
    <n v="3"/>
    <b v="0"/>
    <n v="42.97"/>
    <s v="NA"/>
    <s v="Farmer"/>
    <n v="10.8"/>
    <x v="147"/>
    <n v="0"/>
    <n v="0"/>
    <b v="0"/>
    <s v="NA"/>
  </r>
  <r>
    <n v="188"/>
    <n v="188"/>
    <d v="2014-03-06T00:00:00"/>
    <n v="10"/>
    <n v="4"/>
    <x v="2"/>
    <n v="5"/>
    <b v="1"/>
    <n v="56.655000000000001"/>
    <s v="Rhonda"/>
    <s v="Carter"/>
    <n v="32.799999999999997"/>
    <x v="148"/>
    <n v="0"/>
    <n v="0"/>
    <b v="0"/>
    <s v="medium"/>
  </r>
  <r>
    <n v="189"/>
    <n v="189"/>
    <d v="2014-03-06T00:00:00"/>
    <n v="10"/>
    <n v="4"/>
    <x v="0"/>
    <n v="5"/>
    <b v="1"/>
    <n v="65.655000000000001"/>
    <s v="Rhonda"/>
    <s v="Farmer"/>
    <n v="16.600000000000001"/>
    <x v="110"/>
    <n v="0"/>
    <n v="0"/>
    <b v="0"/>
    <s v="medium"/>
  </r>
  <r>
    <n v="190"/>
    <n v="190"/>
    <d v="2014-03-06T00:00:00"/>
    <n v="10"/>
    <n v="4"/>
    <x v="3"/>
    <n v="1"/>
    <b v="0"/>
    <n v="12.99"/>
    <s v="Maria"/>
    <s v="Carpenter"/>
    <n v="36.700000000000003"/>
    <x v="149"/>
    <n v="0"/>
    <n v="0"/>
    <b v="0"/>
    <s v="medium"/>
  </r>
  <r>
    <n v="191"/>
    <n v="191"/>
    <d v="2014-03-06T00:00:00"/>
    <n v="10"/>
    <n v="4"/>
    <x v="2"/>
    <n v="5"/>
    <b v="1"/>
    <n v="56.655000000000001"/>
    <s v="Maria"/>
    <s v="Farmer"/>
    <n v="21.7"/>
    <x v="150"/>
    <n v="0"/>
    <n v="0"/>
    <b v="1"/>
    <s v="high"/>
  </r>
  <r>
    <n v="192"/>
    <n v="192"/>
    <d v="2014-03-06T00:00:00"/>
    <n v="10"/>
    <n v="4"/>
    <x v="1"/>
    <n v="3"/>
    <b v="0"/>
    <n v="74.28"/>
    <s v="Rhonda"/>
    <s v="Carpenter"/>
    <n v="31.7"/>
    <x v="151"/>
    <n v="1"/>
    <n v="1"/>
    <b v="0"/>
    <s v="medium"/>
  </r>
  <r>
    <n v="193"/>
    <n v="193"/>
    <d v="2014-03-06T00:00:00"/>
    <n v="10"/>
    <n v="4"/>
    <x v="0"/>
    <n v="4"/>
    <b v="1"/>
    <n v="45.863999999999997"/>
    <s v="Rhonda"/>
    <s v="Carter"/>
    <n v="43"/>
    <x v="152"/>
    <n v="0"/>
    <n v="0"/>
    <b v="0"/>
    <s v="low"/>
  </r>
  <r>
    <n v="194"/>
    <n v="194"/>
    <d v="2014-03-06T00:00:00"/>
    <n v="10"/>
    <n v="4"/>
    <x v="0"/>
    <n v="3"/>
    <b v="0"/>
    <n v="44.97"/>
    <s v="Maria"/>
    <s v="Farmer"/>
    <n v="20.6"/>
    <x v="98"/>
    <n v="0"/>
    <n v="0"/>
    <b v="0"/>
    <s v="NA"/>
  </r>
  <r>
    <n v="195"/>
    <n v="195"/>
    <d v="2014-03-06T00:00:00"/>
    <n v="10"/>
    <n v="4"/>
    <x v="0"/>
    <n v="2"/>
    <b v="0"/>
    <n v="26.98"/>
    <s v="Maria"/>
    <s v="Carter"/>
    <n v="45.2"/>
    <x v="126"/>
    <n v="0"/>
    <n v="0"/>
    <b v="1"/>
    <s v="medium"/>
  </r>
  <r>
    <n v="196"/>
    <n v="196"/>
    <d v="2014-03-06T00:00:00"/>
    <n v="10"/>
    <n v="4"/>
    <x v="1"/>
    <n v="3"/>
    <b v="0"/>
    <n v="90.21"/>
    <s v="Maria"/>
    <s v="Carpenter"/>
    <n v="20.8"/>
    <x v="119"/>
    <n v="1"/>
    <n v="1"/>
    <b v="0"/>
    <s v="high"/>
  </r>
  <r>
    <n v="197"/>
    <n v="197"/>
    <d v="2014-03-06T00:00:00"/>
    <n v="10"/>
    <n v="4"/>
    <x v="2"/>
    <n v="5"/>
    <b v="1"/>
    <n v="61.155000000000001"/>
    <s v="Maria"/>
    <s v="Carter"/>
    <n v="12.8"/>
    <x v="138"/>
    <n v="0"/>
    <n v="0"/>
    <b v="0"/>
    <s v="high"/>
  </r>
  <r>
    <n v="198"/>
    <n v="198"/>
    <d v="2014-03-06T00:00:00"/>
    <n v="10"/>
    <n v="4"/>
    <x v="1"/>
    <n v="1"/>
    <b v="0"/>
    <n v="55.57"/>
    <s v="Rhonda"/>
    <s v="Carpenter"/>
    <n v="36.799999999999997"/>
    <x v="153"/>
    <n v="1"/>
    <n v="1"/>
    <b v="0"/>
    <s v="low"/>
  </r>
  <r>
    <n v="199"/>
    <n v="199"/>
    <d v="2014-03-06T00:00:00"/>
    <n v="10"/>
    <n v="4"/>
    <x v="2"/>
    <n v="5"/>
    <b v="1"/>
    <n v="61.155000000000001"/>
    <s v="Maria"/>
    <s v="Carter"/>
    <n v="14.3"/>
    <x v="127"/>
    <n v="0"/>
    <n v="0"/>
    <b v="0"/>
    <s v="NA"/>
  </r>
  <r>
    <n v="200"/>
    <n v="200"/>
    <d v="2014-03-06T00:00:00"/>
    <n v="10"/>
    <n v="4"/>
    <x v="3"/>
    <n v="2"/>
    <b v="0"/>
    <n v="28.98"/>
    <s v="Maria"/>
    <s v="Carter"/>
    <n v="12.4"/>
    <x v="154"/>
    <n v="0"/>
    <n v="0"/>
    <b v="1"/>
    <s v="NA"/>
  </r>
  <r>
    <n v="201"/>
    <n v="201"/>
    <d v="2014-03-06T00:00:00"/>
    <n v="10"/>
    <n v="4"/>
    <x v="1"/>
    <n v="6"/>
    <b v="1"/>
    <n v="71.046000000000006"/>
    <s v="Rhonda"/>
    <s v="Carpenter"/>
    <n v="34.700000000000003"/>
    <x v="155"/>
    <n v="0"/>
    <n v="0"/>
    <b v="0"/>
    <s v="medium"/>
  </r>
  <r>
    <n v="202"/>
    <n v="202"/>
    <d v="2014-03-06T00:00:00"/>
    <n v="10"/>
    <n v="4"/>
    <x v="1"/>
    <n v="2"/>
    <b v="0"/>
    <n v="25.98"/>
    <s v="Maria"/>
    <s v="Carpenter"/>
    <n v="39.799999999999997"/>
    <x v="156"/>
    <n v="0"/>
    <n v="0"/>
    <b v="0"/>
    <s v="medium"/>
  </r>
  <r>
    <n v="203"/>
    <n v="203"/>
    <d v="2014-03-06T00:00:00"/>
    <n v="10"/>
    <n v="4"/>
    <x v="3"/>
    <n v="2"/>
    <b v="0"/>
    <n v="26.98"/>
    <s v="Rhonda"/>
    <s v="Carter"/>
    <n v="16.899999999999999"/>
    <x v="157"/>
    <n v="0"/>
    <n v="0"/>
    <b v="0"/>
    <s v="medium"/>
  </r>
  <r>
    <n v="204"/>
    <n v="204"/>
    <d v="2014-03-06T00:00:00"/>
    <n v="10"/>
    <n v="4"/>
    <x v="2"/>
    <n v="7"/>
    <b v="1"/>
    <n v="87.236999999999995"/>
    <s v="Maria"/>
    <s v="Carter"/>
    <n v="21.6"/>
    <x v="158"/>
    <n v="0"/>
    <n v="0"/>
    <b v="0"/>
    <s v="medium"/>
  </r>
  <r>
    <n v="205"/>
    <n v="205"/>
    <d v="2014-03-06T00:00:00"/>
    <n v="10"/>
    <n v="4"/>
    <x v="0"/>
    <n v="7"/>
    <b v="1"/>
    <n v="85.436999999999998"/>
    <s v="Maria"/>
    <s v="Farmer"/>
    <n v="29.1"/>
    <x v="11"/>
    <n v="0"/>
    <n v="0"/>
    <b v="0"/>
    <s v="high"/>
  </r>
  <r>
    <n v="206"/>
    <n v="206"/>
    <d v="2014-03-06T00:00:00"/>
    <n v="10"/>
    <n v="4"/>
    <x v="1"/>
    <n v="7"/>
    <b v="1"/>
    <n v="134.334"/>
    <s v="Maria"/>
    <s v="Carpenter"/>
    <n v="47.7"/>
    <x v="159"/>
    <n v="1"/>
    <n v="1"/>
    <b v="0"/>
    <s v="medium"/>
  </r>
  <r>
    <n v="207"/>
    <n v="207"/>
    <d v="2014-03-06T00:00:00"/>
    <n v="10"/>
    <n v="4"/>
    <x v="1"/>
    <n v="6"/>
    <b v="1"/>
    <n v="106.64100000000001"/>
    <s v="Rhonda"/>
    <s v="Carpenter"/>
    <n v="32.299999999999997"/>
    <x v="160"/>
    <n v="1"/>
    <n v="1"/>
    <b v="0"/>
    <s v="medium"/>
  </r>
  <r>
    <n v="208"/>
    <n v="208"/>
    <d v="2014-03-06T00:00:00"/>
    <n v="10"/>
    <n v="4"/>
    <x v="1"/>
    <n v="7"/>
    <b v="1"/>
    <n v="82.736999999999995"/>
    <s v="Rhonda"/>
    <s v="Carpenter"/>
    <n v="44.7"/>
    <x v="153"/>
    <n v="0"/>
    <n v="0"/>
    <b v="0"/>
    <s v="low"/>
  </r>
  <r>
    <n v="209"/>
    <n v="209"/>
    <d v="2014-03-07T00:00:00"/>
    <n v="10"/>
    <n v="5"/>
    <x v="2"/>
    <n v="6"/>
    <b v="1"/>
    <n v="64.745999999999995"/>
    <s v="Rhonda"/>
    <s v="Carter"/>
    <n v="29.8"/>
    <x v="137"/>
    <n v="0"/>
    <n v="0"/>
    <b v="0"/>
    <s v="medium"/>
  </r>
  <r>
    <n v="210"/>
    <n v="210"/>
    <d v="2014-03-07T00:00:00"/>
    <n v="10"/>
    <n v="5"/>
    <x v="0"/>
    <n v="1"/>
    <b v="0"/>
    <n v="10.99"/>
    <s v="Rhonda"/>
    <s v="Carter"/>
    <n v="37.700000000000003"/>
    <x v="67"/>
    <n v="0"/>
    <n v="0"/>
    <b v="0"/>
    <s v="low"/>
  </r>
  <r>
    <n v="211"/>
    <n v="211"/>
    <d v="2014-03-07T00:00:00"/>
    <n v="10"/>
    <n v="5"/>
    <x v="2"/>
    <n v="2"/>
    <b v="0"/>
    <n v="25.98"/>
    <s v="Maria"/>
    <s v="Carpenter"/>
    <n v="19.2"/>
    <x v="161"/>
    <n v="0"/>
    <n v="0"/>
    <b v="0"/>
    <s v="medium"/>
  </r>
  <r>
    <n v="212"/>
    <n v="212"/>
    <d v="2014-03-07T00:00:00"/>
    <n v="10"/>
    <n v="5"/>
    <x v="2"/>
    <n v="3"/>
    <b v="0"/>
    <n v="42.97"/>
    <s v="Maria"/>
    <s v="Carter"/>
    <n v="27.7"/>
    <x v="65"/>
    <n v="0"/>
    <n v="0"/>
    <b v="0"/>
    <s v="NA"/>
  </r>
  <r>
    <n v="213"/>
    <n v="213"/>
    <d v="2014-03-07T00:00:00"/>
    <n v="10"/>
    <n v="5"/>
    <x v="1"/>
    <n v="6"/>
    <b v="1"/>
    <n v="67.445999999999998"/>
    <s v="Maria"/>
    <s v="Miller"/>
    <n v="43.4"/>
    <x v="122"/>
    <n v="0"/>
    <n v="0"/>
    <b v="0"/>
    <s v="high"/>
  </r>
  <r>
    <n v="214"/>
    <n v="214"/>
    <d v="2014-03-07T00:00:00"/>
    <n v="10"/>
    <n v="5"/>
    <x v="2"/>
    <n v="6"/>
    <b v="1"/>
    <n v="71.046000000000006"/>
    <s v="Rhonda"/>
    <s v="Carter"/>
    <n v="15.3"/>
    <x v="162"/>
    <n v="0"/>
    <n v="0"/>
    <b v="0"/>
    <s v="medium"/>
  </r>
  <r>
    <n v="215"/>
    <n v="215"/>
    <d v="2014-03-07T00:00:00"/>
    <n v="10"/>
    <n v="5"/>
    <x v="0"/>
    <n v="3"/>
    <b v="0"/>
    <n v="42.97"/>
    <s v="Maria"/>
    <s v="Carter"/>
    <n v="36.799999999999997"/>
    <x v="163"/>
    <n v="0"/>
    <n v="0"/>
    <b v="0"/>
    <s v="high"/>
  </r>
  <r>
    <n v="216"/>
    <n v="216"/>
    <d v="2014-03-07T00:00:00"/>
    <n v="10"/>
    <n v="5"/>
    <x v="1"/>
    <n v="6"/>
    <b v="1"/>
    <n v="76.445999999999998"/>
    <s v="Maria"/>
    <s v="Carpenter"/>
    <n v="38.200000000000003"/>
    <x v="164"/>
    <n v="0"/>
    <n v="0"/>
    <b v="0"/>
    <s v="high"/>
  </r>
  <r>
    <n v="217"/>
    <n v="217"/>
    <d v="2014-03-07T00:00:00"/>
    <n v="10"/>
    <n v="5"/>
    <x v="2"/>
    <n v="5"/>
    <b v="1"/>
    <n v="68.355000000000004"/>
    <s v="Maria"/>
    <s v="Carter"/>
    <n v="46.1"/>
    <x v="165"/>
    <n v="0"/>
    <n v="0"/>
    <b v="0"/>
    <s v="high"/>
  </r>
  <r>
    <n v="218"/>
    <n v="218"/>
    <d v="2014-03-07T00:00:00"/>
    <n v="10"/>
    <n v="5"/>
    <x v="1"/>
    <n v="3"/>
    <b v="0"/>
    <n v="43.97"/>
    <s v="Maria"/>
    <s v="Carpenter"/>
    <n v="38.6"/>
    <x v="166"/>
    <n v="0"/>
    <n v="0"/>
    <b v="0"/>
    <s v="high"/>
  </r>
  <r>
    <n v="219"/>
    <n v="219"/>
    <d v="2014-03-07T00:00:00"/>
    <n v="10"/>
    <n v="5"/>
    <x v="2"/>
    <n v="4"/>
    <b v="1"/>
    <n v="45.863999999999997"/>
    <s v="Maria"/>
    <s v="Carter"/>
    <n v="17.8"/>
    <x v="47"/>
    <n v="0"/>
    <n v="0"/>
    <b v="0"/>
    <s v="high"/>
  </r>
  <r>
    <n v="220"/>
    <n v="220"/>
    <d v="2014-03-07T00:00:00"/>
    <n v="10"/>
    <n v="5"/>
    <x v="0"/>
    <n v="3"/>
    <b v="0"/>
    <n v="44.97"/>
    <s v="Maria"/>
    <s v="Miller"/>
    <n v="9.3000000000000007"/>
    <x v="17"/>
    <n v="0"/>
    <n v="0"/>
    <b v="0"/>
    <s v="high"/>
  </r>
  <r>
    <n v="221"/>
    <n v="221"/>
    <d v="2014-03-07T00:00:00"/>
    <n v="10"/>
    <n v="5"/>
    <x v="1"/>
    <n v="2"/>
    <b v="0"/>
    <n v="27.98"/>
    <s v="Rhonda"/>
    <s v="Carpenter"/>
    <n v="26.6"/>
    <x v="51"/>
    <n v="0"/>
    <n v="0"/>
    <b v="0"/>
    <s v="medium"/>
  </r>
  <r>
    <n v="222"/>
    <n v="222"/>
    <d v="2014-03-07T00:00:00"/>
    <n v="10"/>
    <n v="5"/>
    <x v="2"/>
    <n v="3"/>
    <b v="0"/>
    <n v="65.75"/>
    <s v="Maria"/>
    <s v="Carter"/>
    <n v="23.8"/>
    <x v="4"/>
    <n v="1"/>
    <n v="0"/>
    <b v="1"/>
    <s v="high"/>
  </r>
  <r>
    <n v="223"/>
    <n v="223"/>
    <d v="2014-03-07T00:00:00"/>
    <n v="10"/>
    <n v="5"/>
    <x v="1"/>
    <n v="3"/>
    <b v="0"/>
    <n v="86.37"/>
    <s v="Rhonda"/>
    <s v="Carpenter"/>
    <n v="45.3"/>
    <x v="167"/>
    <n v="1"/>
    <n v="1"/>
    <b v="0"/>
    <s v="NA"/>
  </r>
  <r>
    <n v="224"/>
    <n v="224"/>
    <d v="2014-03-07T00:00:00"/>
    <n v="10"/>
    <n v="5"/>
    <x v="2"/>
    <n v="5"/>
    <b v="1"/>
    <n v="60.255000000000003"/>
    <s v="Maria"/>
    <s v="Carter"/>
    <n v="23"/>
    <x v="33"/>
    <n v="0"/>
    <n v="0"/>
    <b v="0"/>
    <s v="high"/>
  </r>
  <r>
    <n v="225"/>
    <n v="225"/>
    <d v="2014-03-07T00:00:00"/>
    <n v="10"/>
    <n v="5"/>
    <x v="0"/>
    <n v="6"/>
    <b v="1"/>
    <n v="77.346000000000004"/>
    <s v="Rhonda"/>
    <s v="Miller"/>
    <n v="33.700000000000003"/>
    <x v="120"/>
    <n v="0"/>
    <n v="0"/>
    <b v="0"/>
    <s v="medium"/>
  </r>
  <r>
    <n v="226"/>
    <n v="226"/>
    <d v="2014-03-07T00:00:00"/>
    <n v="10"/>
    <n v="5"/>
    <x v="2"/>
    <n v="2"/>
    <b v="0"/>
    <n v="29.98"/>
    <s v="Maria"/>
    <s v="Carter"/>
    <n v="35.1"/>
    <x v="168"/>
    <n v="0"/>
    <n v="0"/>
    <b v="1"/>
    <s v="medium"/>
  </r>
  <r>
    <n v="227"/>
    <n v="227"/>
    <d v="2014-03-07T00:00:00"/>
    <n v="10"/>
    <n v="5"/>
    <x v="1"/>
    <n v="3"/>
    <b v="0"/>
    <n v="40.97"/>
    <s v="Maria"/>
    <s v="Carpenter"/>
    <n v="17.399999999999999"/>
    <x v="169"/>
    <n v="0"/>
    <n v="0"/>
    <b v="0"/>
    <s v="high"/>
  </r>
  <r>
    <n v="228"/>
    <n v="228"/>
    <d v="2014-03-07T00:00:00"/>
    <n v="10"/>
    <n v="5"/>
    <x v="1"/>
    <n v="5"/>
    <b v="1"/>
    <n v="91.052999999999997"/>
    <s v="Rhonda"/>
    <s v="Carpenter"/>
    <n v="54.9"/>
    <x v="170"/>
    <n v="1"/>
    <n v="1"/>
    <b v="0"/>
    <s v="low"/>
  </r>
  <r>
    <n v="229"/>
    <n v="229"/>
    <d v="2014-03-07T00:00:00"/>
    <n v="10"/>
    <n v="5"/>
    <x v="1"/>
    <n v="4"/>
    <b v="1"/>
    <n v="80.010000000000005"/>
    <s v="Rhonda"/>
    <s v="Carpenter"/>
    <n v="22.3"/>
    <x v="171"/>
    <n v="1"/>
    <n v="1"/>
    <b v="0"/>
    <s v="medium"/>
  </r>
  <r>
    <n v="230"/>
    <n v="230"/>
    <d v="2014-03-07T00:00:00"/>
    <n v="10"/>
    <n v="5"/>
    <x v="2"/>
    <n v="7"/>
    <b v="1"/>
    <n v="82.736999999999995"/>
    <s v="Maria"/>
    <s v="Carter"/>
    <n v="30.5"/>
    <x v="8"/>
    <n v="0"/>
    <n v="0"/>
    <b v="1"/>
    <s v="high"/>
  </r>
  <r>
    <n v="231"/>
    <n v="231"/>
    <d v="2014-03-07T00:00:00"/>
    <n v="10"/>
    <n v="5"/>
    <x v="1"/>
    <n v="4"/>
    <b v="1"/>
    <n v="49.463999999999999"/>
    <s v="Rhonda"/>
    <s v="Carpenter"/>
    <n v="29.8"/>
    <x v="172"/>
    <n v="0"/>
    <n v="0"/>
    <b v="0"/>
    <s v="medium"/>
  </r>
  <r>
    <n v="232"/>
    <n v="232"/>
    <d v="2014-03-07T00:00:00"/>
    <n v="10"/>
    <n v="5"/>
    <x v="2"/>
    <n v="2"/>
    <b v="0"/>
    <n v="26.98"/>
    <s v="Rhonda"/>
    <s v="Carter"/>
    <n v="24.9"/>
    <x v="120"/>
    <n v="0"/>
    <n v="0"/>
    <b v="0"/>
    <s v="medium"/>
  </r>
  <r>
    <n v="233"/>
    <n v="233"/>
    <d v="2014-03-07T00:00:00"/>
    <n v="10"/>
    <n v="5"/>
    <x v="2"/>
    <n v="5"/>
    <b v="1"/>
    <n v="58.454999999999998"/>
    <s v="Maria"/>
    <s v="Carter"/>
    <n v="32.200000000000003"/>
    <x v="173"/>
    <n v="0"/>
    <n v="0"/>
    <b v="0"/>
    <s v="high"/>
  </r>
  <r>
    <n v="234"/>
    <n v="234"/>
    <d v="2014-03-07T00:00:00"/>
    <n v="10"/>
    <n v="5"/>
    <x v="0"/>
    <n v="5"/>
    <b v="1"/>
    <n v="64.754999999999995"/>
    <s v="NA"/>
    <s v="Miller"/>
    <n v="14"/>
    <x v="19"/>
    <n v="0"/>
    <n v="0"/>
    <b v="1"/>
    <s v="high"/>
  </r>
  <r>
    <n v="235"/>
    <n v="235"/>
    <d v="2014-03-07T00:00:00"/>
    <n v="10"/>
    <n v="5"/>
    <x v="2"/>
    <n v="5"/>
    <b v="1"/>
    <n v="55.755000000000003"/>
    <s v="Rhonda"/>
    <s v="Carter"/>
    <n v="16.399999999999999"/>
    <x v="27"/>
    <n v="0"/>
    <n v="0"/>
    <b v="0"/>
    <s v="medium"/>
  </r>
  <r>
    <n v="236"/>
    <n v="236"/>
    <d v="2014-03-07T00:00:00"/>
    <n v="10"/>
    <n v="5"/>
    <x v="1"/>
    <n v="4"/>
    <b v="1"/>
    <n v="52.164000000000001"/>
    <s v="Maria"/>
    <s v="Carpenter"/>
    <n v="42.6"/>
    <x v="3"/>
    <n v="0"/>
    <n v="0"/>
    <b v="0"/>
    <s v="high"/>
  </r>
  <r>
    <n v="237"/>
    <n v="237"/>
    <d v="2014-03-07T00:00:00"/>
    <n v="10"/>
    <n v="5"/>
    <x v="1"/>
    <n v="3"/>
    <b v="0"/>
    <n v="41.97"/>
    <s v="Maria"/>
    <s v="Carpenter"/>
    <n v="34.4"/>
    <x v="174"/>
    <n v="0"/>
    <n v="0"/>
    <b v="0"/>
    <s v="high"/>
  </r>
  <r>
    <n v="238"/>
    <n v="238"/>
    <d v="2014-03-07T00:00:00"/>
    <n v="10"/>
    <n v="5"/>
    <x v="1"/>
    <n v="3"/>
    <b v="0"/>
    <n v="74.739999999999995"/>
    <s v="Rhonda"/>
    <s v="Miller"/>
    <n v="22.7"/>
    <x v="124"/>
    <n v="1"/>
    <n v="1"/>
    <b v="0"/>
    <s v="medium"/>
  </r>
  <r>
    <n v="239"/>
    <n v="239"/>
    <d v="2014-03-07T00:00:00"/>
    <n v="10"/>
    <n v="5"/>
    <x v="2"/>
    <n v="3"/>
    <b v="0"/>
    <n v="42.97"/>
    <s v="Rhonda"/>
    <s v="Carter"/>
    <n v="29.9"/>
    <x v="51"/>
    <n v="0"/>
    <n v="0"/>
    <b v="0"/>
    <s v="medium"/>
  </r>
  <r>
    <n v="240"/>
    <n v="240"/>
    <d v="2014-03-07T00:00:00"/>
    <n v="10"/>
    <n v="5"/>
    <x v="2"/>
    <n v="5"/>
    <b v="1"/>
    <n v="55.755000000000003"/>
    <s v="Rhonda"/>
    <s v="Carpenter"/>
    <n v="32.4"/>
    <x v="175"/>
    <n v="0"/>
    <n v="0"/>
    <b v="0"/>
    <s v="NA"/>
  </r>
  <r>
    <n v="241"/>
    <n v="241"/>
    <d v="2014-03-07T00:00:00"/>
    <n v="10"/>
    <n v="5"/>
    <x v="2"/>
    <n v="5"/>
    <b v="1"/>
    <n v="86.364000000000004"/>
    <s v="Maria"/>
    <s v="Carter"/>
    <n v="20.3"/>
    <x v="14"/>
    <n v="1"/>
    <n v="1"/>
    <b v="1"/>
    <s v="high"/>
  </r>
  <r>
    <n v="242"/>
    <n v="242"/>
    <d v="2014-03-07T00:00:00"/>
    <n v="10"/>
    <n v="5"/>
    <x v="2"/>
    <n v="5"/>
    <b v="1"/>
    <n v="61.155000000000001"/>
    <s v="Maria"/>
    <s v="Carter"/>
    <n v="16.100000000000001"/>
    <x v="144"/>
    <n v="0"/>
    <n v="0"/>
    <b v="0"/>
    <s v="high"/>
  </r>
  <r>
    <n v="243"/>
    <n v="243"/>
    <d v="2014-03-07T00:00:00"/>
    <n v="10"/>
    <n v="5"/>
    <x v="1"/>
    <n v="2"/>
    <b v="0"/>
    <n v="29.98"/>
    <s v="Maria"/>
    <s v="Miller"/>
    <n v="35.1"/>
    <x v="176"/>
    <n v="0"/>
    <n v="0"/>
    <b v="0"/>
    <s v="high"/>
  </r>
  <r>
    <n v="244"/>
    <n v="244"/>
    <d v="2014-03-07T00:00:00"/>
    <n v="10"/>
    <n v="5"/>
    <x v="2"/>
    <n v="1"/>
    <b v="0"/>
    <n v="15.99"/>
    <s v="Rhonda"/>
    <s v="Carter"/>
    <n v="21.6"/>
    <x v="16"/>
    <n v="0"/>
    <n v="0"/>
    <b v="0"/>
    <s v="medium"/>
  </r>
  <r>
    <n v="245"/>
    <n v="245"/>
    <d v="2014-03-07T00:00:00"/>
    <n v="10"/>
    <n v="5"/>
    <x v="1"/>
    <n v="4"/>
    <b v="1"/>
    <n v="45.863999999999997"/>
    <s v="Maria"/>
    <s v="Carpenter"/>
    <n v="36.299999999999997"/>
    <x v="177"/>
    <n v="0"/>
    <n v="0"/>
    <b v="0"/>
    <s v="high"/>
  </r>
  <r>
    <n v="246"/>
    <n v="246"/>
    <d v="2014-03-07T00:00:00"/>
    <n v="10"/>
    <n v="5"/>
    <x v="1"/>
    <n v="3"/>
    <b v="0"/>
    <n v="43.97"/>
    <s v="Maria"/>
    <s v="Miller"/>
    <n v="14.1"/>
    <x v="178"/>
    <n v="0"/>
    <n v="0"/>
    <b v="0"/>
    <s v="high"/>
  </r>
  <r>
    <n v="247"/>
    <n v="247"/>
    <d v="2014-03-07T00:00:00"/>
    <n v="10"/>
    <n v="5"/>
    <x v="1"/>
    <n v="4"/>
    <b v="1"/>
    <n v="53.064"/>
    <s v="Rhonda"/>
    <s v="Carpenter"/>
    <n v="29.1"/>
    <x v="173"/>
    <n v="0"/>
    <n v="0"/>
    <b v="0"/>
    <s v="medium"/>
  </r>
  <r>
    <n v="248"/>
    <n v="248"/>
    <d v="2014-03-07T00:00:00"/>
    <n v="10"/>
    <n v="5"/>
    <x v="2"/>
    <s v="NA"/>
    <s v="NA"/>
    <n v="14.22"/>
    <s v="Rhonda"/>
    <s v="Carter"/>
    <n v="15.1"/>
    <x v="14"/>
    <s v="NA"/>
    <s v="NA"/>
    <b v="0"/>
    <s v="medium"/>
  </r>
  <r>
    <n v="249"/>
    <n v="249"/>
    <d v="2014-03-07T00:00:00"/>
    <n v="10"/>
    <n v="5"/>
    <x v="1"/>
    <n v="6"/>
    <b v="1"/>
    <n v="110.00700000000001"/>
    <s v="Rhonda"/>
    <s v="Carpenter"/>
    <n v="43"/>
    <x v="126"/>
    <n v="1"/>
    <n v="1"/>
    <b v="0"/>
    <s v="low"/>
  </r>
  <r>
    <n v="250"/>
    <n v="250"/>
    <d v="2014-03-07T00:00:00"/>
    <n v="10"/>
    <n v="5"/>
    <x v="0"/>
    <n v="4"/>
    <b v="1"/>
    <n v="48.564"/>
    <s v="Maria"/>
    <s v="Carter"/>
    <n v="38"/>
    <x v="3"/>
    <n v="0"/>
    <n v="0"/>
    <b v="1"/>
    <s v="medium"/>
  </r>
  <r>
    <n v="251"/>
    <n v="251"/>
    <d v="2014-03-07T00:00:00"/>
    <n v="10"/>
    <n v="5"/>
    <x v="0"/>
    <n v="4"/>
    <b v="1"/>
    <n v="46.764000000000003"/>
    <s v="Rhonda"/>
    <s v="Miller"/>
    <n v="24.7"/>
    <x v="162"/>
    <n v="0"/>
    <n v="0"/>
    <b v="0"/>
    <s v="medium"/>
  </r>
  <r>
    <n v="252"/>
    <n v="252"/>
    <d v="2014-03-07T00:00:00"/>
    <n v="10"/>
    <n v="5"/>
    <x v="1"/>
    <n v="3"/>
    <b v="0"/>
    <n v="44.97"/>
    <s v="Maria"/>
    <s v="Carpenter"/>
    <n v="24.7"/>
    <x v="89"/>
    <n v="0"/>
    <n v="0"/>
    <b v="1"/>
    <s v="high"/>
  </r>
  <r>
    <n v="253"/>
    <n v="253"/>
    <s v="NA"/>
    <s v="NA"/>
    <s v="NA"/>
    <x v="1"/>
    <n v="3"/>
    <b v="0"/>
    <n v="44.97"/>
    <s v="Allanah"/>
    <s v="Carpenter"/>
    <n v="51.7"/>
    <x v="179"/>
    <n v="0"/>
    <n v="0"/>
    <b v="0"/>
    <s v="low"/>
  </r>
  <r>
    <n v="254"/>
    <n v="254"/>
    <d v="2014-03-08T00:00:00"/>
    <n v="10"/>
    <n v="6"/>
    <x v="2"/>
    <n v="4"/>
    <b v="1"/>
    <n v="48.564"/>
    <s v="Rhonda"/>
    <s v="Taylor"/>
    <n v="24.4"/>
    <x v="180"/>
    <n v="0"/>
    <n v="0"/>
    <b v="0"/>
    <s v="medium"/>
  </r>
  <r>
    <n v="255"/>
    <n v="255"/>
    <d v="2014-03-08T00:00:00"/>
    <n v="10"/>
    <n v="6"/>
    <x v="2"/>
    <n v="2"/>
    <b v="0"/>
    <n v="29.98"/>
    <s v="Rhonda"/>
    <s v="Butcher"/>
    <n v="16.5"/>
    <x v="22"/>
    <n v="0"/>
    <n v="0"/>
    <b v="0"/>
    <s v="medium"/>
  </r>
  <r>
    <n v="256"/>
    <n v="256"/>
    <d v="2014-03-08T00:00:00"/>
    <n v="10"/>
    <n v="6"/>
    <x v="1"/>
    <n v="6"/>
    <b v="1"/>
    <n v="73.745999999999995"/>
    <s v="Allanah"/>
    <s v="Taylor"/>
    <n v="40.4"/>
    <x v="3"/>
    <n v="0"/>
    <n v="0"/>
    <b v="0"/>
    <s v="NA"/>
  </r>
  <r>
    <n v="257"/>
    <n v="257"/>
    <d v="2014-03-08T00:00:00"/>
    <n v="10"/>
    <n v="6"/>
    <x v="1"/>
    <n v="5"/>
    <b v="1"/>
    <n v="61.155000000000001"/>
    <s v="Allanah"/>
    <s v="Carpenter"/>
    <n v="43.6"/>
    <x v="181"/>
    <n v="0"/>
    <n v="0"/>
    <b v="0"/>
    <s v="low"/>
  </r>
  <r>
    <n v="258"/>
    <n v="258"/>
    <d v="2014-03-08T00:00:00"/>
    <n v="10"/>
    <n v="6"/>
    <x v="1"/>
    <n v="7"/>
    <b v="1"/>
    <n v="83.637"/>
    <s v="Allanah"/>
    <s v="Miller"/>
    <n v="36.299999999999997"/>
    <x v="182"/>
    <n v="0"/>
    <n v="0"/>
    <b v="0"/>
    <s v="low"/>
  </r>
  <r>
    <n v="259"/>
    <n v="259"/>
    <d v="2014-03-08T00:00:00"/>
    <n v="10"/>
    <n v="6"/>
    <x v="2"/>
    <n v="3"/>
    <b v="0"/>
    <n v="34.97"/>
    <s v="Allanah"/>
    <s v="Taylor"/>
    <n v="23.8"/>
    <x v="183"/>
    <n v="0"/>
    <n v="0"/>
    <b v="0"/>
    <s v="high"/>
  </r>
  <r>
    <n v="260"/>
    <n v="260"/>
    <d v="2014-03-08T00:00:00"/>
    <n v="10"/>
    <n v="6"/>
    <x v="0"/>
    <n v="3"/>
    <b v="0"/>
    <n v="42.97"/>
    <s v="Allanah"/>
    <s v="Miller"/>
    <n v="23.9"/>
    <x v="184"/>
    <n v="0"/>
    <n v="0"/>
    <b v="0"/>
    <s v="NA"/>
  </r>
  <r>
    <n v="261"/>
    <n v="261"/>
    <d v="2014-03-08T00:00:00"/>
    <n v="10"/>
    <n v="6"/>
    <x v="0"/>
    <n v="4"/>
    <b v="1"/>
    <n v="50.363999999999997"/>
    <s v="Allanah"/>
    <s v="Taylor"/>
    <n v="21.3"/>
    <x v="26"/>
    <n v="0"/>
    <n v="0"/>
    <b v="0"/>
    <s v="high"/>
  </r>
  <r>
    <n v="262"/>
    <n v="262"/>
    <d v="2014-03-08T00:00:00"/>
    <n v="10"/>
    <n v="6"/>
    <x v="0"/>
    <n v="6"/>
    <b v="1"/>
    <n v="76.445999999999998"/>
    <s v="Rhonda"/>
    <s v="Miller"/>
    <n v="10.5"/>
    <x v="11"/>
    <n v="0"/>
    <n v="0"/>
    <b v="0"/>
    <s v="medium"/>
  </r>
  <r>
    <n v="263"/>
    <n v="263"/>
    <d v="2014-03-08T00:00:00"/>
    <n v="10"/>
    <n v="6"/>
    <x v="2"/>
    <n v="1"/>
    <b v="0"/>
    <n v="16.989999999999998"/>
    <s v="Allanah"/>
    <s v="Butcher"/>
    <n v="19.2"/>
    <x v="107"/>
    <n v="0"/>
    <n v="0"/>
    <b v="0"/>
    <s v="high"/>
  </r>
  <r>
    <n v="264"/>
    <n v="264"/>
    <d v="2014-03-08T00:00:00"/>
    <n v="10"/>
    <n v="6"/>
    <x v="0"/>
    <n v="4"/>
    <b v="1"/>
    <n v="81.611999999999995"/>
    <s v="Allanah"/>
    <s v="Taylor"/>
    <n v="23.5"/>
    <x v="185"/>
    <n v="1"/>
    <n v="1"/>
    <b v="0"/>
    <s v="low"/>
  </r>
  <r>
    <n v="265"/>
    <n v="265"/>
    <d v="2014-03-08T00:00:00"/>
    <n v="10"/>
    <n v="6"/>
    <x v="1"/>
    <n v="3"/>
    <b v="0"/>
    <n v="46.97"/>
    <s v="Rhonda"/>
    <s v="Carpenter"/>
    <n v="35.5"/>
    <x v="186"/>
    <n v="0"/>
    <n v="0"/>
    <b v="1"/>
    <s v="low"/>
  </r>
  <r>
    <n v="266"/>
    <n v="266"/>
    <d v="2014-03-08T00:00:00"/>
    <n v="10"/>
    <n v="6"/>
    <x v="0"/>
    <n v="2"/>
    <b v="0"/>
    <n v="30.98"/>
    <s v="Allanah"/>
    <s v="Miller"/>
    <n v="22.7"/>
    <x v="187"/>
    <n v="0"/>
    <n v="0"/>
    <b v="0"/>
    <s v="low"/>
  </r>
  <r>
    <n v="267"/>
    <n v="267"/>
    <d v="2014-03-08T00:00:00"/>
    <n v="10"/>
    <n v="6"/>
    <x v="2"/>
    <n v="3"/>
    <b v="0"/>
    <n v="40.97"/>
    <s v="Allanah"/>
    <s v="Butcher"/>
    <n v="29.7"/>
    <x v="188"/>
    <n v="0"/>
    <n v="0"/>
    <b v="0"/>
    <s v="medium"/>
  </r>
  <r>
    <n v="268"/>
    <n v="268"/>
    <d v="2014-03-08T00:00:00"/>
    <n v="10"/>
    <n v="6"/>
    <x v="0"/>
    <n v="2"/>
    <b v="0"/>
    <n v="24.98"/>
    <s v="Allanah"/>
    <s v="Miller"/>
    <n v="26"/>
    <x v="189"/>
    <n v="0"/>
    <n v="0"/>
    <b v="0"/>
    <s v="high"/>
  </r>
  <r>
    <n v="269"/>
    <n v="269"/>
    <d v="2014-03-08T00:00:00"/>
    <n v="10"/>
    <n v="6"/>
    <x v="2"/>
    <n v="3"/>
    <b v="0"/>
    <n v="45.97"/>
    <s v="Rhonda"/>
    <s v="Butcher"/>
    <n v="10.5"/>
    <x v="50"/>
    <n v="0"/>
    <n v="0"/>
    <b v="1"/>
    <s v="low"/>
  </r>
  <r>
    <n v="270"/>
    <n v="270"/>
    <d v="2014-03-08T00:00:00"/>
    <n v="10"/>
    <n v="6"/>
    <x v="2"/>
    <n v="1"/>
    <b v="0"/>
    <n v="12.99"/>
    <s v="Allanah"/>
    <s v="Butcher"/>
    <n v="15.6"/>
    <x v="190"/>
    <n v="0"/>
    <n v="0"/>
    <b v="0"/>
    <s v="medium"/>
  </r>
  <r>
    <n v="271"/>
    <n v="271"/>
    <d v="2014-03-08T00:00:00"/>
    <n v="10"/>
    <n v="6"/>
    <x v="1"/>
    <n v="2"/>
    <b v="0"/>
    <n v="29.98"/>
    <s v="Rhonda"/>
    <s v="Carpenter"/>
    <n v="35.200000000000003"/>
    <x v="191"/>
    <n v="0"/>
    <n v="0"/>
    <b v="0"/>
    <s v="low"/>
  </r>
  <r>
    <n v="272"/>
    <n v="272"/>
    <d v="2014-03-08T00:00:00"/>
    <n v="10"/>
    <n v="6"/>
    <x v="1"/>
    <n v="3"/>
    <b v="0"/>
    <n v="59.03"/>
    <s v="Allanah"/>
    <s v="Carpenter"/>
    <n v="44.7"/>
    <x v="3"/>
    <n v="1"/>
    <n v="1"/>
    <b v="0"/>
    <s v="low"/>
  </r>
  <r>
    <n v="273"/>
    <n v="273"/>
    <d v="2014-03-08T00:00:00"/>
    <n v="10"/>
    <n v="6"/>
    <x v="0"/>
    <n v="3"/>
    <b v="0"/>
    <n v="42.97"/>
    <s v="Allanah"/>
    <s v="Taylor"/>
    <n v="40.4"/>
    <x v="192"/>
    <n v="0"/>
    <n v="0"/>
    <b v="0"/>
    <s v="low"/>
  </r>
  <r>
    <n v="274"/>
    <n v="274"/>
    <d v="2014-03-08T00:00:00"/>
    <n v="10"/>
    <n v="6"/>
    <x v="0"/>
    <n v="4"/>
    <b v="1"/>
    <n v="48.564"/>
    <s v="Rhonda"/>
    <s v="Taylor"/>
    <n v="28.9"/>
    <x v="188"/>
    <n v="0"/>
    <n v="0"/>
    <b v="0"/>
    <s v="medium"/>
  </r>
  <r>
    <n v="275"/>
    <n v="275"/>
    <d v="2014-03-08T00:00:00"/>
    <n v="10"/>
    <n v="6"/>
    <x v="2"/>
    <n v="8"/>
    <b v="1"/>
    <n v="99.828000000000003"/>
    <s v="Rhonda"/>
    <s v="Butcher"/>
    <n v="12.1"/>
    <x v="193"/>
    <n v="0"/>
    <n v="0"/>
    <b v="0"/>
    <s v="medium"/>
  </r>
  <r>
    <n v="276"/>
    <n v="276"/>
    <d v="2014-03-08T00:00:00"/>
    <n v="10"/>
    <n v="6"/>
    <x v="2"/>
    <n v="3"/>
    <b v="0"/>
    <n v="38.97"/>
    <s v="Allanah"/>
    <s v="Butcher"/>
    <n v="25.5"/>
    <x v="194"/>
    <n v="0"/>
    <n v="0"/>
    <b v="0"/>
    <s v="medium"/>
  </r>
  <r>
    <n v="277"/>
    <n v="277"/>
    <d v="2014-03-08T00:00:00"/>
    <n v="10"/>
    <n v="6"/>
    <x v="2"/>
    <n v="5"/>
    <b v="1"/>
    <n v="64.754999999999995"/>
    <s v="Rhonda"/>
    <s v="Taylor"/>
    <n v="22.4"/>
    <x v="52"/>
    <n v="0"/>
    <n v="0"/>
    <b v="0"/>
    <s v="medium"/>
  </r>
  <r>
    <n v="278"/>
    <n v="278"/>
    <d v="2014-03-08T00:00:00"/>
    <n v="10"/>
    <n v="6"/>
    <x v="2"/>
    <n v="4"/>
    <b v="1"/>
    <n v="53.064"/>
    <s v="Allanah"/>
    <s v="Taylor"/>
    <n v="20.2"/>
    <x v="195"/>
    <n v="0"/>
    <n v="0"/>
    <b v="0"/>
    <s v="NA"/>
  </r>
  <r>
    <n v="279"/>
    <n v="279"/>
    <d v="2014-03-08T00:00:00"/>
    <n v="10"/>
    <n v="6"/>
    <x v="1"/>
    <n v="5"/>
    <b v="1"/>
    <n v="88.974000000000004"/>
    <s v="Rhonda"/>
    <s v="Butcher"/>
    <n v="42.8"/>
    <x v="196"/>
    <n v="1"/>
    <n v="1"/>
    <b v="0"/>
    <s v="low"/>
  </r>
  <r>
    <n v="280"/>
    <n v="280"/>
    <d v="2014-03-08T00:00:00"/>
    <n v="10"/>
    <n v="6"/>
    <x v="0"/>
    <n v="3"/>
    <b v="0"/>
    <n v="70"/>
    <s v="Allanah"/>
    <s v="Taylor"/>
    <n v="42.7"/>
    <x v="197"/>
    <n v="1"/>
    <n v="1"/>
    <b v="0"/>
    <s v="low"/>
  </r>
  <r>
    <n v="281"/>
    <n v="281"/>
    <s v="NA"/>
    <s v="NA"/>
    <s v="NA"/>
    <x v="1"/>
    <n v="3"/>
    <b v="0"/>
    <n v="35.97"/>
    <s v="Rhonda"/>
    <s v="Miller"/>
    <n v="42.1"/>
    <x v="3"/>
    <n v="0"/>
    <n v="0"/>
    <b v="1"/>
    <s v="low"/>
  </r>
  <r>
    <n v="282"/>
    <n v="282"/>
    <d v="2014-03-08T00:00:00"/>
    <n v="10"/>
    <n v="6"/>
    <x v="0"/>
    <n v="3"/>
    <b v="0"/>
    <n v="84.36"/>
    <s v="Rhonda"/>
    <s v="Taylor"/>
    <n v="30"/>
    <x v="198"/>
    <n v="1"/>
    <n v="1"/>
    <b v="0"/>
    <s v="medium"/>
  </r>
  <r>
    <n v="283"/>
    <n v="283"/>
    <d v="2014-03-08T00:00:00"/>
    <n v="10"/>
    <n v="6"/>
    <x v="0"/>
    <n v="3"/>
    <b v="0"/>
    <n v="42.97"/>
    <s v="Allanah"/>
    <s v="Taylor"/>
    <n v="31.7"/>
    <x v="186"/>
    <n v="0"/>
    <n v="0"/>
    <b v="0"/>
    <s v="medium"/>
  </r>
  <r>
    <n v="284"/>
    <n v="284"/>
    <d v="2014-03-08T00:00:00"/>
    <n v="10"/>
    <n v="6"/>
    <x v="2"/>
    <n v="4"/>
    <b v="1"/>
    <n v="52.164000000000001"/>
    <s v="Rhonda"/>
    <s v="Butcher"/>
    <n v="21.2"/>
    <x v="29"/>
    <n v="0"/>
    <n v="0"/>
    <b v="0"/>
    <s v="medium"/>
  </r>
  <r>
    <n v="285"/>
    <n v="285"/>
    <d v="2014-03-08T00:00:00"/>
    <n v="10"/>
    <n v="6"/>
    <x v="1"/>
    <n v="4"/>
    <b v="1"/>
    <n v="47.664000000000001"/>
    <s v="Rhonda"/>
    <s v="Taylor"/>
    <n v="50.6"/>
    <x v="199"/>
    <n v="0"/>
    <n v="0"/>
    <b v="0"/>
    <s v="low"/>
  </r>
  <r>
    <n v="286"/>
    <n v="286"/>
    <d v="2014-03-08T00:00:00"/>
    <n v="10"/>
    <n v="6"/>
    <x v="1"/>
    <n v="4"/>
    <b v="1"/>
    <n v="73.899000000000001"/>
    <s v="Rhonda"/>
    <s v="Carpenter"/>
    <n v="20.2"/>
    <x v="200"/>
    <n v="1"/>
    <n v="1"/>
    <b v="0"/>
    <s v="medium"/>
  </r>
  <r>
    <n v="287"/>
    <n v="287"/>
    <d v="2014-03-08T00:00:00"/>
    <n v="10"/>
    <n v="6"/>
    <x v="2"/>
    <n v="3"/>
    <b v="0"/>
    <n v="40.97"/>
    <s v="Rhonda"/>
    <s v="Butcher"/>
    <n v="30.4"/>
    <x v="201"/>
    <n v="0"/>
    <n v="0"/>
    <b v="0"/>
    <s v="low"/>
  </r>
  <r>
    <n v="288"/>
    <n v="288"/>
    <d v="2014-03-08T00:00:00"/>
    <n v="10"/>
    <n v="6"/>
    <x v="1"/>
    <n v="5"/>
    <b v="1"/>
    <n v="94.076999999999998"/>
    <s v="Rhonda"/>
    <s v="Carpenter"/>
    <n v="44.8"/>
    <x v="202"/>
    <n v="1"/>
    <n v="1"/>
    <b v="0"/>
    <s v="low"/>
  </r>
  <r>
    <n v="289"/>
    <n v="289"/>
    <d v="2014-03-08T00:00:00"/>
    <n v="10"/>
    <n v="6"/>
    <x v="1"/>
    <n v="2"/>
    <b v="0"/>
    <n v="59.13"/>
    <s v="Rhonda"/>
    <s v="Carpenter"/>
    <n v="36.9"/>
    <x v="186"/>
    <n v="1"/>
    <n v="1"/>
    <b v="0"/>
    <s v="low"/>
  </r>
  <r>
    <n v="290"/>
    <n v="290"/>
    <d v="2014-03-08T00:00:00"/>
    <n v="10"/>
    <n v="6"/>
    <x v="1"/>
    <n v="4"/>
    <b v="1"/>
    <n v="51.264000000000003"/>
    <s v="Rhonda"/>
    <s v="Butcher"/>
    <n v="36.299999999999997"/>
    <x v="203"/>
    <n v="0"/>
    <n v="0"/>
    <b v="0"/>
    <s v="low"/>
  </r>
  <r>
    <n v="291"/>
    <n v="291"/>
    <d v="2014-03-08T00:00:00"/>
    <n v="10"/>
    <n v="6"/>
    <x v="1"/>
    <n v="4"/>
    <b v="1"/>
    <n v="87.39"/>
    <s v="Rhonda"/>
    <s v="Carpenter"/>
    <n v="37"/>
    <x v="152"/>
    <n v="1"/>
    <n v="1"/>
    <b v="0"/>
    <s v="NA"/>
  </r>
  <r>
    <n v="292"/>
    <n v="292"/>
    <d v="2014-03-08T00:00:00"/>
    <n v="10"/>
    <n v="6"/>
    <x v="1"/>
    <n v="3"/>
    <b v="0"/>
    <n v="40.97"/>
    <s v="Rhonda"/>
    <s v="Miller"/>
    <n v="27.7"/>
    <x v="204"/>
    <n v="0"/>
    <n v="0"/>
    <b v="0"/>
    <s v="medium"/>
  </r>
  <r>
    <n v="293"/>
    <n v="293"/>
    <d v="2014-03-08T00:00:00"/>
    <n v="10"/>
    <n v="6"/>
    <x v="2"/>
    <n v="5"/>
    <b v="1"/>
    <n v="55.755000000000003"/>
    <s v="Rhonda"/>
    <s v="Butcher"/>
    <n v="22.8"/>
    <x v="25"/>
    <n v="0"/>
    <n v="0"/>
    <b v="0"/>
    <s v="medium"/>
  </r>
  <r>
    <n v="294"/>
    <n v="294"/>
    <d v="2014-03-08T00:00:00"/>
    <n v="10"/>
    <n v="6"/>
    <x v="1"/>
    <n v="3"/>
    <b v="0"/>
    <n v="46.97"/>
    <s v="Rhonda"/>
    <s v="Miller"/>
    <n v="20.6"/>
    <x v="99"/>
    <n v="0"/>
    <n v="0"/>
    <b v="0"/>
    <s v="medium"/>
  </r>
  <r>
    <n v="295"/>
    <n v="295"/>
    <d v="2014-03-08T00:00:00"/>
    <n v="10"/>
    <n v="6"/>
    <x v="0"/>
    <n v="6"/>
    <b v="1"/>
    <n v="71.945999999999998"/>
    <s v="Allanah"/>
    <s v="Taylor"/>
    <n v="36.9"/>
    <x v="205"/>
    <n v="0"/>
    <n v="0"/>
    <b v="0"/>
    <s v="medium"/>
  </r>
  <r>
    <n v="296"/>
    <n v="296"/>
    <d v="2014-03-08T00:00:00"/>
    <n v="10"/>
    <n v="6"/>
    <x v="0"/>
    <n v="7"/>
    <b v="1"/>
    <n v="91.736999999999995"/>
    <s v="Allanah"/>
    <s v="Taylor"/>
    <n v="23.4"/>
    <x v="205"/>
    <n v="0"/>
    <n v="0"/>
    <b v="0"/>
    <s v="NA"/>
  </r>
  <r>
    <n v="297"/>
    <n v="297"/>
    <d v="2014-03-08T00:00:00"/>
    <n v="10"/>
    <n v="6"/>
    <x v="2"/>
    <n v="2"/>
    <b v="0"/>
    <n v="28.98"/>
    <s v="Allanah"/>
    <s v="Butcher"/>
    <n v="30.9"/>
    <x v="206"/>
    <n v="0"/>
    <n v="0"/>
    <b v="0"/>
    <s v="medium"/>
  </r>
  <r>
    <n v="298"/>
    <n v="298"/>
    <d v="2014-03-08T00:00:00"/>
    <n v="10"/>
    <n v="6"/>
    <x v="1"/>
    <n v="3"/>
    <b v="0"/>
    <n v="39.97"/>
    <s v="Allanah"/>
    <s v="Carpenter"/>
    <n v="49.6"/>
    <x v="207"/>
    <n v="0"/>
    <n v="0"/>
    <b v="0"/>
    <s v="NA"/>
  </r>
  <r>
    <n v="299"/>
    <n v="299"/>
    <d v="2014-03-08T00:00:00"/>
    <n v="10"/>
    <n v="6"/>
    <x v="2"/>
    <n v="5"/>
    <b v="1"/>
    <n v="70.155000000000001"/>
    <s v="Allanah"/>
    <s v="Butcher"/>
    <n v="30"/>
    <x v="208"/>
    <n v="0"/>
    <n v="0"/>
    <b v="0"/>
    <s v="high"/>
  </r>
  <r>
    <n v="300"/>
    <n v="300"/>
    <d v="2014-03-08T00:00:00"/>
    <n v="10"/>
    <n v="6"/>
    <x v="1"/>
    <n v="4"/>
    <b v="1"/>
    <n v="53.963999999999999"/>
    <s v="Allanah"/>
    <s v="Butcher"/>
    <n v="31.2"/>
    <x v="41"/>
    <n v="0"/>
    <n v="0"/>
    <b v="0"/>
    <s v="low"/>
  </r>
  <r>
    <n v="301"/>
    <n v="301"/>
    <d v="2014-03-08T00:00:00"/>
    <n v="10"/>
    <n v="6"/>
    <x v="2"/>
    <n v="2"/>
    <b v="0"/>
    <n v="28.98"/>
    <s v="Rhonda"/>
    <s v="Butcher"/>
    <n v="14.1"/>
    <x v="160"/>
    <n v="0"/>
    <n v="0"/>
    <b v="0"/>
    <s v="medium"/>
  </r>
  <r>
    <n v="302"/>
    <n v="302"/>
    <d v="2014-03-08T00:00:00"/>
    <n v="10"/>
    <n v="6"/>
    <x v="0"/>
    <n v="4"/>
    <b v="1"/>
    <n v="76.248000000000005"/>
    <s v="Rhonda"/>
    <s v="Taylor"/>
    <n v="45.1"/>
    <x v="209"/>
    <n v="1"/>
    <n v="1"/>
    <b v="0"/>
    <s v="low"/>
  </r>
  <r>
    <n v="303"/>
    <n v="303"/>
    <d v="2014-03-08T00:00:00"/>
    <n v="10"/>
    <n v="6"/>
    <x v="1"/>
    <n v="1"/>
    <b v="0"/>
    <n v="15.99"/>
    <s v="Rhonda"/>
    <s v="Butcher"/>
    <n v="29.1"/>
    <x v="176"/>
    <n v="0"/>
    <n v="0"/>
    <b v="0"/>
    <s v="medium"/>
  </r>
  <r>
    <n v="304"/>
    <n v="304"/>
    <d v="2014-03-08T00:00:00"/>
    <n v="10"/>
    <n v="6"/>
    <x v="2"/>
    <n v="2"/>
    <b v="0"/>
    <n v="29.98"/>
    <s v="Allanah"/>
    <s v="Taylor"/>
    <n v="28.6"/>
    <x v="210"/>
    <n v="0"/>
    <n v="0"/>
    <b v="0"/>
    <s v="medium"/>
  </r>
  <r>
    <n v="305"/>
    <n v="305"/>
    <d v="2014-03-08T00:00:00"/>
    <n v="10"/>
    <n v="6"/>
    <x v="1"/>
    <n v="3"/>
    <b v="0"/>
    <n v="49.97"/>
    <s v="Allanah"/>
    <s v="Carpenter"/>
    <n v="63.2"/>
    <x v="211"/>
    <n v="0"/>
    <n v="0"/>
    <b v="0"/>
    <s v="low"/>
  </r>
  <r>
    <n v="306"/>
    <n v="306"/>
    <d v="2014-03-08T00:00:00"/>
    <n v="10"/>
    <n v="6"/>
    <x v="1"/>
    <n v="2"/>
    <b v="0"/>
    <n v="29.98"/>
    <s v="Allanah"/>
    <s v="Miller"/>
    <n v="36.700000000000003"/>
    <x v="212"/>
    <n v="0"/>
    <n v="0"/>
    <b v="1"/>
    <s v="NA"/>
  </r>
  <r>
    <n v="307"/>
    <n v="307"/>
    <d v="2014-03-08T00:00:00"/>
    <n v="10"/>
    <n v="6"/>
    <x v="2"/>
    <n v="4"/>
    <b v="1"/>
    <n v="75.834000000000003"/>
    <s v="Allanah"/>
    <s v="Butcher"/>
    <n v="18.100000000000001"/>
    <x v="144"/>
    <n v="1"/>
    <n v="1"/>
    <b v="0"/>
    <s v="high"/>
  </r>
  <r>
    <n v="308"/>
    <n v="308"/>
    <d v="2014-03-08T00:00:00"/>
    <n v="10"/>
    <n v="6"/>
    <x v="0"/>
    <n v="2"/>
    <b v="0"/>
    <n v="26.98"/>
    <s v="Rhonda"/>
    <s v="Taylor"/>
    <n v="41.8"/>
    <x v="213"/>
    <n v="0"/>
    <n v="0"/>
    <b v="0"/>
    <s v="low"/>
  </r>
  <r>
    <n v="309"/>
    <n v="309"/>
    <d v="2014-03-08T00:00:00"/>
    <n v="10"/>
    <n v="6"/>
    <x v="0"/>
    <n v="3"/>
    <b v="0"/>
    <n v="45.97"/>
    <s v="Allanah"/>
    <s v="Taylor"/>
    <n v="55"/>
    <x v="214"/>
    <n v="0"/>
    <n v="0"/>
    <b v="0"/>
    <s v="low"/>
  </r>
  <r>
    <n v="310"/>
    <n v="310"/>
    <d v="2014-03-09T00:00:00"/>
    <n v="10"/>
    <n v="7"/>
    <x v="1"/>
    <n v="2"/>
    <b v="0"/>
    <n v="26.98"/>
    <s v="Rhonda"/>
    <s v="Carpenter"/>
    <n v="36.9"/>
    <x v="215"/>
    <n v="0"/>
    <n v="0"/>
    <b v="0"/>
    <s v="NA"/>
  </r>
  <r>
    <n v="311"/>
    <n v="311"/>
    <d v="2014-03-09T00:00:00"/>
    <n v="10"/>
    <n v="7"/>
    <x v="2"/>
    <n v="5"/>
    <b v="1"/>
    <n v="60.255000000000003"/>
    <s v="Allanah"/>
    <s v="Carpenter"/>
    <n v="17.2"/>
    <x v="191"/>
    <n v="0"/>
    <n v="0"/>
    <b v="0"/>
    <s v="medium"/>
  </r>
  <r>
    <n v="312"/>
    <n v="312"/>
    <d v="2014-03-09T00:00:00"/>
    <n v="10"/>
    <n v="7"/>
    <x v="2"/>
    <n v="1"/>
    <b v="0"/>
    <n v="10.99"/>
    <s v="Rhonda"/>
    <s v="Butcher"/>
    <n v="9.1"/>
    <x v="91"/>
    <n v="0"/>
    <n v="0"/>
    <b v="0"/>
    <s v="high"/>
  </r>
  <r>
    <n v="313"/>
    <n v="313"/>
    <d v="2014-03-09T00:00:00"/>
    <n v="10"/>
    <n v="7"/>
    <x v="2"/>
    <n v="3"/>
    <b v="0"/>
    <n v="39.97"/>
    <s v="Rhonda"/>
    <s v="Butcher"/>
    <n v="11.7"/>
    <x v="216"/>
    <n v="0"/>
    <n v="0"/>
    <b v="0"/>
    <s v="high"/>
  </r>
  <r>
    <n v="314"/>
    <n v="314"/>
    <d v="2014-03-09T00:00:00"/>
    <n v="10"/>
    <n v="7"/>
    <x v="2"/>
    <n v="3"/>
    <b v="0"/>
    <n v="39.97"/>
    <s v="Rhonda"/>
    <s v="Hunter"/>
    <n v="9.6"/>
    <x v="217"/>
    <n v="0"/>
    <n v="0"/>
    <b v="0"/>
    <s v="high"/>
  </r>
  <r>
    <n v="315"/>
    <n v="315"/>
    <d v="2014-03-09T00:00:00"/>
    <n v="10"/>
    <n v="7"/>
    <x v="2"/>
    <n v="5"/>
    <b v="1"/>
    <n v="59.354999999999997"/>
    <s v="Allanah"/>
    <s v="Hunter"/>
    <n v="16.7"/>
    <x v="218"/>
    <n v="0"/>
    <n v="0"/>
    <b v="0"/>
    <s v="medium"/>
  </r>
  <r>
    <n v="316"/>
    <n v="316"/>
    <d v="2014-03-09T00:00:00"/>
    <n v="10"/>
    <n v="7"/>
    <x v="2"/>
    <n v="2"/>
    <b v="0"/>
    <n v="25.98"/>
    <s v="Allanah"/>
    <s v="Carpenter"/>
    <n v="33.700000000000003"/>
    <x v="3"/>
    <n v="0"/>
    <n v="0"/>
    <b v="0"/>
    <s v="high"/>
  </r>
  <r>
    <n v="317"/>
    <n v="317"/>
    <d v="2014-03-09T00:00:00"/>
    <n v="10"/>
    <n v="7"/>
    <x v="2"/>
    <n v="1"/>
    <b v="0"/>
    <n v="15.99"/>
    <s v="Allanah"/>
    <s v="Hunter"/>
    <n v="9.8000000000000007"/>
    <x v="60"/>
    <n v="0"/>
    <n v="0"/>
    <b v="0"/>
    <s v="high"/>
  </r>
  <r>
    <n v="318"/>
    <n v="318"/>
    <d v="2014-03-09T00:00:00"/>
    <n v="10"/>
    <n v="7"/>
    <x v="1"/>
    <n v="3"/>
    <b v="0"/>
    <n v="49.97"/>
    <s v="Rhonda"/>
    <s v="Carpenter"/>
    <n v="33.700000000000003"/>
    <x v="124"/>
    <n v="0"/>
    <n v="0"/>
    <b v="0"/>
    <s v="medium"/>
  </r>
  <r>
    <n v="319"/>
    <n v="319"/>
    <d v="2014-03-09T00:00:00"/>
    <n v="10"/>
    <n v="7"/>
    <x v="2"/>
    <n v="2"/>
    <b v="0"/>
    <n v="27.98"/>
    <s v="Rhonda"/>
    <s v="Taylor"/>
    <n v="10"/>
    <x v="216"/>
    <n v="0"/>
    <n v="0"/>
    <b v="0"/>
    <s v="high"/>
  </r>
  <r>
    <n v="320"/>
    <n v="320"/>
    <d v="2014-03-09T00:00:00"/>
    <n v="10"/>
    <n v="7"/>
    <x v="2"/>
    <n v="4"/>
    <b v="1"/>
    <n v="48.564"/>
    <s v="Allanah"/>
    <s v="Butcher"/>
    <n v="17.2"/>
    <x v="217"/>
    <n v="0"/>
    <n v="0"/>
    <b v="0"/>
    <s v="high"/>
  </r>
  <r>
    <n v="321"/>
    <n v="321"/>
    <d v="2014-03-09T00:00:00"/>
    <n v="10"/>
    <n v="7"/>
    <x v="2"/>
    <n v="3"/>
    <b v="0"/>
    <n v="41.97"/>
    <s v="Allanah"/>
    <s v="Hunter"/>
    <n v="21.2"/>
    <x v="38"/>
    <n v="0"/>
    <n v="0"/>
    <b v="0"/>
    <s v="high"/>
  </r>
  <r>
    <n v="322"/>
    <n v="322"/>
    <d v="2014-03-09T00:00:00"/>
    <n v="10"/>
    <n v="7"/>
    <x v="0"/>
    <n v="2"/>
    <b v="0"/>
    <n v="26.98"/>
    <s v="Rhonda"/>
    <s v="Hunter"/>
    <n v="32.700000000000003"/>
    <x v="15"/>
    <n v="0"/>
    <n v="0"/>
    <b v="0"/>
    <s v="medium"/>
  </r>
  <r>
    <n v="323"/>
    <n v="323"/>
    <d v="2014-03-09T00:00:00"/>
    <n v="10"/>
    <n v="7"/>
    <x v="2"/>
    <n v="4"/>
    <b v="1"/>
    <n v="53.064"/>
    <s v="Allanah"/>
    <s v="Butcher"/>
    <n v="12.2"/>
    <x v="219"/>
    <n v="0"/>
    <n v="0"/>
    <b v="0"/>
    <s v="high"/>
  </r>
  <r>
    <n v="324"/>
    <n v="324"/>
    <d v="2014-03-09T00:00:00"/>
    <n v="10"/>
    <n v="7"/>
    <x v="0"/>
    <n v="1"/>
    <b v="0"/>
    <n v="13.99"/>
    <s v="Rhonda"/>
    <s v="Taylor"/>
    <n v="21.7"/>
    <x v="61"/>
    <n v="0"/>
    <n v="0"/>
    <b v="0"/>
    <s v="medium"/>
  </r>
  <r>
    <n v="325"/>
    <n v="325"/>
    <d v="2014-03-09T00:00:00"/>
    <n v="10"/>
    <n v="7"/>
    <x v="2"/>
    <n v="4"/>
    <b v="1"/>
    <n v="48.564"/>
    <s v="Rhonda"/>
    <s v="Taylor"/>
    <n v="20"/>
    <x v="178"/>
    <n v="0"/>
    <n v="0"/>
    <b v="0"/>
    <s v="high"/>
  </r>
  <r>
    <n v="326"/>
    <n v="326"/>
    <d v="2014-03-09T00:00:00"/>
    <n v="10"/>
    <n v="7"/>
    <x v="2"/>
    <n v="3"/>
    <b v="0"/>
    <n v="43.97"/>
    <s v="Rhonda"/>
    <s v="Butcher"/>
    <n v="11.1"/>
    <x v="220"/>
    <n v="0"/>
    <n v="0"/>
    <b v="0"/>
    <s v="high"/>
  </r>
  <r>
    <n v="327"/>
    <n v="327"/>
    <d v="2014-03-09T00:00:00"/>
    <n v="10"/>
    <n v="7"/>
    <x v="1"/>
    <n v="1"/>
    <b v="0"/>
    <n v="13.99"/>
    <s v="Rhonda"/>
    <s v="Butcher"/>
    <n v="31.4"/>
    <x v="221"/>
    <n v="0"/>
    <n v="0"/>
    <b v="0"/>
    <s v="medium"/>
  </r>
  <r>
    <n v="328"/>
    <n v="328"/>
    <d v="2014-03-09T00:00:00"/>
    <n v="10"/>
    <n v="7"/>
    <x v="2"/>
    <n v="2"/>
    <b v="0"/>
    <n v="31.98"/>
    <s v="Allanah"/>
    <s v="Hunter"/>
    <n v="21.4"/>
    <x v="152"/>
    <n v="0"/>
    <n v="0"/>
    <b v="0"/>
    <s v="NA"/>
  </r>
  <r>
    <n v="329"/>
    <n v="329"/>
    <d v="2014-03-09T00:00:00"/>
    <n v="10"/>
    <n v="7"/>
    <x v="0"/>
    <n v="5"/>
    <b v="1"/>
    <n v="61.155000000000001"/>
    <s v="Rhonda"/>
    <s v="Carpenter"/>
    <n v="22.2"/>
    <x v="147"/>
    <n v="0"/>
    <n v="0"/>
    <b v="0"/>
    <s v="medium"/>
  </r>
  <r>
    <n v="330"/>
    <n v="330"/>
    <d v="2014-03-09T00:00:00"/>
    <n v="10"/>
    <n v="7"/>
    <x v="2"/>
    <n v="1"/>
    <b v="0"/>
    <n v="11.99"/>
    <s v="Rhonda"/>
    <s v="Hunter"/>
    <n v="17.399999999999999"/>
    <x v="119"/>
    <n v="0"/>
    <n v="0"/>
    <b v="0"/>
    <s v="NA"/>
  </r>
  <r>
    <n v="331"/>
    <n v="331"/>
    <d v="2014-03-09T00:00:00"/>
    <n v="10"/>
    <n v="7"/>
    <x v="1"/>
    <n v="1"/>
    <b v="0"/>
    <n v="16.989999999999998"/>
    <s v="Rhonda"/>
    <s v="Carpenter"/>
    <n v="23"/>
    <x v="39"/>
    <n v="0"/>
    <n v="0"/>
    <b v="0"/>
    <s v="medium"/>
  </r>
  <r>
    <n v="332"/>
    <n v="332"/>
    <d v="2014-03-09T00:00:00"/>
    <n v="10"/>
    <n v="7"/>
    <x v="1"/>
    <n v="3"/>
    <b v="0"/>
    <n v="44.97"/>
    <s v="Rhonda"/>
    <s v="Taylor"/>
    <n v="39.6"/>
    <x v="26"/>
    <n v="0"/>
    <n v="0"/>
    <b v="0"/>
    <s v="NA"/>
  </r>
  <r>
    <n v="333"/>
    <n v="333"/>
    <d v="2014-03-09T00:00:00"/>
    <n v="10"/>
    <n v="7"/>
    <x v="2"/>
    <n v="2"/>
    <b v="0"/>
    <n v="25.98"/>
    <s v="Allanah"/>
    <s v="Butcher"/>
    <n v="10.7"/>
    <x v="86"/>
    <n v="0"/>
    <n v="0"/>
    <b v="0"/>
    <s v="high"/>
  </r>
  <r>
    <n v="334"/>
    <n v="334"/>
    <d v="2014-03-09T00:00:00"/>
    <n v="10"/>
    <n v="7"/>
    <x v="1"/>
    <n v="5"/>
    <b v="1"/>
    <n v="63.854999999999997"/>
    <s v="Allanah"/>
    <s v="Carpenter"/>
    <n v="14.9"/>
    <x v="222"/>
    <n v="0"/>
    <n v="0"/>
    <b v="0"/>
    <s v="medium"/>
  </r>
  <r>
    <n v="335"/>
    <n v="335"/>
    <d v="2014-03-09T00:00:00"/>
    <n v="10"/>
    <n v="7"/>
    <x v="0"/>
    <n v="4"/>
    <b v="1"/>
    <n v="92.34"/>
    <s v="Rhonda"/>
    <s v="NA"/>
    <n v="20.8"/>
    <x v="223"/>
    <n v="1"/>
    <n v="1"/>
    <b v="0"/>
    <s v="high"/>
  </r>
  <r>
    <n v="336"/>
    <n v="336"/>
    <d v="2014-03-09T00:00:00"/>
    <n v="10"/>
    <n v="7"/>
    <x v="1"/>
    <n v="3"/>
    <b v="0"/>
    <n v="81.45"/>
    <s v="Allanah"/>
    <s v="Carpenter"/>
    <n v="30"/>
    <x v="121"/>
    <n v="1"/>
    <n v="1"/>
    <b v="0"/>
    <s v="high"/>
  </r>
  <r>
    <n v="337"/>
    <n v="337"/>
    <d v="2014-03-09T00:00:00"/>
    <n v="10"/>
    <n v="7"/>
    <x v="1"/>
    <n v="4"/>
    <b v="1"/>
    <n v="66.599999999999994"/>
    <s v="Rhonda"/>
    <s v="Carpenter"/>
    <n v="36.6"/>
    <x v="190"/>
    <n v="1"/>
    <n v="1"/>
    <b v="0"/>
    <s v="medium"/>
  </r>
  <r>
    <n v="338"/>
    <n v="338"/>
    <d v="2014-03-09T00:00:00"/>
    <n v="10"/>
    <n v="7"/>
    <x v="2"/>
    <n v="3"/>
    <b v="0"/>
    <n v="38.97"/>
    <s v="Rhonda"/>
    <s v="Hunter"/>
    <n v="11.6"/>
    <x v="224"/>
    <n v="0"/>
    <n v="0"/>
    <b v="1"/>
    <s v="low"/>
  </r>
  <r>
    <n v="339"/>
    <n v="339"/>
    <d v="2014-03-09T00:00:00"/>
    <n v="10"/>
    <n v="7"/>
    <x v="1"/>
    <n v="4"/>
    <b v="1"/>
    <n v="46.764000000000003"/>
    <s v="Rhonda"/>
    <s v="Carpenter"/>
    <n v="21.6"/>
    <x v="60"/>
    <n v="0"/>
    <n v="0"/>
    <b v="0"/>
    <s v="high"/>
  </r>
  <r>
    <n v="340"/>
    <n v="340"/>
    <d v="2014-03-09T00:00:00"/>
    <n v="10"/>
    <n v="7"/>
    <x v="1"/>
    <n v="4"/>
    <b v="1"/>
    <n v="83.960999999999999"/>
    <s v="Allanah"/>
    <s v="Carpenter"/>
    <n v="42.5"/>
    <x v="3"/>
    <n v="1"/>
    <n v="1"/>
    <b v="0"/>
    <s v="medium"/>
  </r>
  <r>
    <n v="341"/>
    <n v="341"/>
    <d v="2014-03-09T00:00:00"/>
    <n v="10"/>
    <n v="7"/>
    <x v="0"/>
    <n v="4"/>
    <b v="1"/>
    <n v="43.164000000000001"/>
    <s v="Rhonda"/>
    <s v="Taylor"/>
    <n v="29.5"/>
    <x v="11"/>
    <n v="0"/>
    <n v="0"/>
    <b v="0"/>
    <s v="medium"/>
  </r>
  <r>
    <n v="342"/>
    <n v="342"/>
    <s v="NA"/>
    <s v="NA"/>
    <s v="NA"/>
    <x v="2"/>
    <n v="4"/>
    <b v="1"/>
    <n v="50.363999999999997"/>
    <s v="Allanah"/>
    <s v="Butcher"/>
    <n v="9.6"/>
    <x v="225"/>
    <n v="0"/>
    <n v="0"/>
    <b v="0"/>
    <s v="high"/>
  </r>
  <r>
    <n v="343"/>
    <n v="343"/>
    <s v="NA"/>
    <s v="NA"/>
    <s v="NA"/>
    <x v="1"/>
    <n v="3"/>
    <b v="0"/>
    <n v="71.7"/>
    <s v="Allanah"/>
    <s v="Carpenter"/>
    <n v="62.9"/>
    <x v="226"/>
    <n v="1"/>
    <n v="1"/>
    <b v="0"/>
    <s v="NA"/>
  </r>
  <r>
    <n v="344"/>
    <n v="344"/>
    <d v="2014-03-09T00:00:00"/>
    <n v="10"/>
    <n v="7"/>
    <x v="1"/>
    <n v="1"/>
    <b v="0"/>
    <n v="11.99"/>
    <s v="Allanah"/>
    <s v="Carpenter"/>
    <n v="33.799999999999997"/>
    <x v="190"/>
    <n v="0"/>
    <n v="0"/>
    <b v="0"/>
    <s v="medium"/>
  </r>
  <r>
    <n v="345"/>
    <n v="345"/>
    <d v="2014-03-09T00:00:00"/>
    <n v="10"/>
    <n v="7"/>
    <x v="2"/>
    <n v="1"/>
    <b v="0"/>
    <n v="10.99"/>
    <s v="Allanah"/>
    <s v="Carpenter"/>
    <n v="26.2"/>
    <x v="227"/>
    <n v="0"/>
    <n v="0"/>
    <b v="0"/>
    <s v="NA"/>
  </r>
  <r>
    <n v="346"/>
    <n v="346"/>
    <d v="2014-03-09T00:00:00"/>
    <n v="10"/>
    <n v="7"/>
    <x v="0"/>
    <n v="2"/>
    <b v="0"/>
    <n v="22.98"/>
    <s v="Allanah"/>
    <s v="Taylor"/>
    <n v="28.4"/>
    <x v="11"/>
    <n v="0"/>
    <n v="0"/>
    <b v="0"/>
    <s v="high"/>
  </r>
  <r>
    <n v="347"/>
    <n v="347"/>
    <d v="2014-03-09T00:00:00"/>
    <n v="10"/>
    <n v="7"/>
    <x v="1"/>
    <n v="6"/>
    <b v="1"/>
    <n v="78.245999999999995"/>
    <s v="Allanah"/>
    <s v="Carpenter"/>
    <n v="19.600000000000001"/>
    <x v="53"/>
    <n v="0"/>
    <n v="0"/>
    <b v="0"/>
    <s v="high"/>
  </r>
  <r>
    <n v="348"/>
    <n v="348"/>
    <d v="2014-03-09T00:00:00"/>
    <n v="10"/>
    <n v="7"/>
    <x v="2"/>
    <n v="2"/>
    <b v="0"/>
    <n v="48.07"/>
    <s v="Rhonda"/>
    <s v="Butcher"/>
    <n v="10.4"/>
    <x v="228"/>
    <n v="1"/>
    <n v="1"/>
    <b v="0"/>
    <s v="high"/>
  </r>
  <r>
    <n v="349"/>
    <n v="349"/>
    <d v="2014-03-09T00:00:00"/>
    <n v="10"/>
    <n v="7"/>
    <x v="2"/>
    <n v="2"/>
    <b v="0"/>
    <n v="23.98"/>
    <s v="Rhonda"/>
    <s v="Hunter"/>
    <n v="8.8000000000000007"/>
    <x v="219"/>
    <n v="0"/>
    <n v="0"/>
    <b v="0"/>
    <s v="high"/>
  </r>
  <r>
    <n v="350"/>
    <n v="350"/>
    <d v="2014-03-09T00:00:00"/>
    <n v="10"/>
    <n v="7"/>
    <x v="2"/>
    <n v="2"/>
    <b v="0"/>
    <n v="23.98"/>
    <s v="Rhonda"/>
    <s v="Butcher"/>
    <n v="8.9"/>
    <x v="229"/>
    <n v="0"/>
    <n v="0"/>
    <b v="0"/>
    <s v="NA"/>
  </r>
  <r>
    <n v="351"/>
    <n v="351"/>
    <d v="2014-03-09T00:00:00"/>
    <n v="10"/>
    <n v="7"/>
    <x v="2"/>
    <s v="NA"/>
    <s v="NA"/>
    <n v="14.22"/>
    <s v="Allanah"/>
    <s v="Hunter"/>
    <n v="18.899999999999999"/>
    <x v="202"/>
    <s v="NA"/>
    <s v="NA"/>
    <b v="0"/>
    <s v="medium"/>
  </r>
  <r>
    <n v="352"/>
    <n v="352"/>
    <d v="2014-03-09T00:00:00"/>
    <n v="10"/>
    <n v="7"/>
    <x v="2"/>
    <n v="2"/>
    <b v="0"/>
    <n v="65.349999999999994"/>
    <s v="Rhonda"/>
    <s v="Taylor"/>
    <n v="23.5"/>
    <x v="230"/>
    <n v="1"/>
    <n v="1"/>
    <b v="0"/>
    <s v="high"/>
  </r>
  <r>
    <n v="353"/>
    <n v="353"/>
    <d v="2014-03-09T00:00:00"/>
    <n v="10"/>
    <n v="7"/>
    <x v="1"/>
    <n v="2"/>
    <b v="0"/>
    <n v="26.98"/>
    <s v="Allanah"/>
    <s v="Carpenter"/>
    <n v="25.7"/>
    <x v="231"/>
    <n v="0"/>
    <n v="0"/>
    <b v="0"/>
    <s v="high"/>
  </r>
  <r>
    <n v="354"/>
    <n v="354"/>
    <d v="2014-03-10T00:00:00"/>
    <n v="11"/>
    <n v="1"/>
    <x v="0"/>
    <n v="4"/>
    <b v="1"/>
    <n v="52.164000000000001"/>
    <s v="Allanah"/>
    <s v="Taylor"/>
    <n v="28.3"/>
    <x v="45"/>
    <n v="0"/>
    <n v="0"/>
    <b v="0"/>
    <s v="medium"/>
  </r>
  <r>
    <n v="355"/>
    <n v="355"/>
    <d v="2014-03-10T00:00:00"/>
    <n v="11"/>
    <n v="1"/>
    <x v="0"/>
    <n v="3"/>
    <b v="0"/>
    <n v="40.97"/>
    <s v="Allanah"/>
    <s v="Taylor"/>
    <n v="31"/>
    <x v="210"/>
    <n v="0"/>
    <n v="0"/>
    <b v="0"/>
    <s v="medium"/>
  </r>
  <r>
    <n v="356"/>
    <n v="356"/>
    <d v="2014-03-10T00:00:00"/>
    <n v="11"/>
    <n v="1"/>
    <x v="1"/>
    <n v="4"/>
    <b v="1"/>
    <n v="50.363999999999997"/>
    <s v="Allanah"/>
    <s v="Carpenter"/>
    <n v="36.9"/>
    <x v="232"/>
    <n v="0"/>
    <n v="0"/>
    <b v="0"/>
    <s v="NA"/>
  </r>
  <r>
    <n v="357"/>
    <n v="357"/>
    <d v="2014-03-10T00:00:00"/>
    <n v="11"/>
    <n v="1"/>
    <x v="0"/>
    <n v="4"/>
    <b v="1"/>
    <n v="47.664000000000001"/>
    <s v="Allanah"/>
    <s v="Taylor"/>
    <n v="12.4"/>
    <x v="233"/>
    <n v="0"/>
    <n v="0"/>
    <b v="0"/>
    <s v="medium"/>
  </r>
  <r>
    <n v="358"/>
    <n v="358"/>
    <d v="2014-03-10T00:00:00"/>
    <n v="11"/>
    <n v="1"/>
    <x v="0"/>
    <n v="6"/>
    <b v="1"/>
    <n v="71.945999999999998"/>
    <s v="Allanah"/>
    <s v="Taylor"/>
    <n v="24"/>
    <x v="234"/>
    <n v="0"/>
    <n v="0"/>
    <b v="0"/>
    <s v="NA"/>
  </r>
  <r>
    <n v="359"/>
    <n v="359"/>
    <d v="2014-03-10T00:00:00"/>
    <n v="11"/>
    <n v="1"/>
    <x v="0"/>
    <n v="5"/>
    <b v="1"/>
    <n v="64.754999999999995"/>
    <s v="Allanah"/>
    <s v="Taylor"/>
    <n v="27.6"/>
    <x v="21"/>
    <n v="0"/>
    <n v="0"/>
    <b v="0"/>
    <s v="NA"/>
  </r>
  <r>
    <n v="360"/>
    <n v="360"/>
    <d v="2014-03-10T00:00:00"/>
    <n v="11"/>
    <n v="1"/>
    <x v="1"/>
    <n v="2"/>
    <b v="0"/>
    <n v="26.98"/>
    <s v="Allanah"/>
    <s v="Carpenter"/>
    <n v="21.9"/>
    <x v="51"/>
    <n v="0"/>
    <n v="0"/>
    <b v="0"/>
    <s v="high"/>
  </r>
  <r>
    <n v="361"/>
    <n v="361"/>
    <d v="2014-03-10T00:00:00"/>
    <n v="11"/>
    <n v="1"/>
    <x v="1"/>
    <n v="3"/>
    <b v="0"/>
    <n v="38.97"/>
    <s v="NA"/>
    <s v="Carpenter"/>
    <n v="24.3"/>
    <x v="194"/>
    <n v="0"/>
    <n v="0"/>
    <b v="0"/>
    <s v="medium"/>
  </r>
  <r>
    <n v="362"/>
    <n v="362"/>
    <d v="2014-03-10T00:00:00"/>
    <n v="11"/>
    <n v="1"/>
    <x v="1"/>
    <n v="1"/>
    <b v="0"/>
    <n v="12.99"/>
    <s v="Allanah"/>
    <s v="Carpenter"/>
    <n v="35.299999999999997"/>
    <x v="191"/>
    <n v="0"/>
    <n v="0"/>
    <b v="0"/>
    <s v="NA"/>
  </r>
  <r>
    <n v="363"/>
    <n v="363"/>
    <d v="2014-03-10T00:00:00"/>
    <n v="11"/>
    <n v="1"/>
    <x v="1"/>
    <n v="5"/>
    <b v="1"/>
    <n v="58.454999999999998"/>
    <s v="Allanah"/>
    <s v="Carpenter"/>
    <n v="28.5"/>
    <x v="235"/>
    <n v="0"/>
    <n v="0"/>
    <b v="0"/>
    <s v="low"/>
  </r>
  <r>
    <n v="364"/>
    <n v="364"/>
    <d v="2014-03-10T00:00:00"/>
    <n v="11"/>
    <n v="1"/>
    <x v="1"/>
    <n v="4"/>
    <b v="1"/>
    <n v="55.764000000000003"/>
    <s v="Allanah"/>
    <s v="Carpenter"/>
    <n v="30.6"/>
    <x v="236"/>
    <n v="0"/>
    <n v="0"/>
    <b v="0"/>
    <s v="medium"/>
  </r>
  <r>
    <n v="365"/>
    <n v="365"/>
    <d v="2014-03-10T00:00:00"/>
    <n v="11"/>
    <n v="1"/>
    <x v="0"/>
    <n v="4"/>
    <b v="1"/>
    <n v="50.363999999999997"/>
    <s v="Allanah"/>
    <s v="Taylor"/>
    <n v="44.7"/>
    <x v="237"/>
    <n v="0"/>
    <n v="0"/>
    <b v="0"/>
    <s v="medium"/>
  </r>
  <r>
    <n v="366"/>
    <n v="366"/>
    <d v="2014-03-10T00:00:00"/>
    <n v="11"/>
    <n v="1"/>
    <x v="0"/>
    <n v="2"/>
    <b v="0"/>
    <n v="28.98"/>
    <s v="Allanah"/>
    <s v="Taylor"/>
    <n v="35.200000000000003"/>
    <x v="238"/>
    <n v="0"/>
    <n v="0"/>
    <b v="0"/>
    <s v="low"/>
  </r>
  <r>
    <n v="367"/>
    <n v="367"/>
    <d v="2014-03-10T00:00:00"/>
    <n v="11"/>
    <n v="1"/>
    <x v="0"/>
    <n v="3"/>
    <b v="0"/>
    <n v="41.97"/>
    <s v="Allanah"/>
    <s v="Carpenter"/>
    <n v="15"/>
    <x v="239"/>
    <n v="0"/>
    <n v="0"/>
    <b v="0"/>
    <s v="low"/>
  </r>
  <r>
    <n v="368"/>
    <n v="368"/>
    <d v="2014-03-10T00:00:00"/>
    <n v="11"/>
    <n v="1"/>
    <x v="1"/>
    <n v="3"/>
    <b v="0"/>
    <n v="38.97"/>
    <s v="Allanah"/>
    <s v="Carpenter"/>
    <n v="34.799999999999997"/>
    <x v="232"/>
    <n v="0"/>
    <n v="0"/>
    <b v="0"/>
    <s v="medium"/>
  </r>
  <r>
    <n v="369"/>
    <n v="369"/>
    <d v="2014-03-10T00:00:00"/>
    <n v="11"/>
    <n v="1"/>
    <x v="1"/>
    <n v="4"/>
    <b v="1"/>
    <n v="72.323999999999998"/>
    <s v="Allanah"/>
    <s v="Taylor"/>
    <n v="38.200000000000003"/>
    <x v="240"/>
    <n v="1"/>
    <n v="1"/>
    <b v="0"/>
    <s v="low"/>
  </r>
  <r>
    <n v="370"/>
    <n v="370"/>
    <d v="2014-03-10T00:00:00"/>
    <n v="11"/>
    <n v="1"/>
    <x v="0"/>
    <n v="3"/>
    <b v="0"/>
    <n v="66.58"/>
    <s v="Allanah"/>
    <s v="Taylor"/>
    <n v="40.5"/>
    <x v="241"/>
    <n v="1"/>
    <n v="1"/>
    <b v="0"/>
    <s v="NA"/>
  </r>
  <r>
    <n v="371"/>
    <n v="371"/>
    <d v="2014-03-10T00:00:00"/>
    <n v="11"/>
    <n v="1"/>
    <x v="2"/>
    <n v="3"/>
    <b v="0"/>
    <n v="46.97"/>
    <s v="Allanah"/>
    <s v="Taylor"/>
    <n v="27.4"/>
    <x v="242"/>
    <n v="0"/>
    <n v="0"/>
    <b v="0"/>
    <s v="low"/>
  </r>
  <r>
    <n v="372"/>
    <n v="372"/>
    <d v="2014-03-10T00:00:00"/>
    <n v="11"/>
    <n v="1"/>
    <x v="1"/>
    <n v="5"/>
    <b v="1"/>
    <n v="64.754999999999995"/>
    <s v="Allanah"/>
    <s v="Carpenter"/>
    <n v="17.399999999999999"/>
    <x v="22"/>
    <n v="0"/>
    <n v="0"/>
    <b v="0"/>
    <s v="NA"/>
  </r>
  <r>
    <n v="373"/>
    <n v="373"/>
    <d v="2014-03-10T00:00:00"/>
    <n v="11"/>
    <n v="1"/>
    <x v="2"/>
    <n v="1"/>
    <b v="0"/>
    <n v="37.770000000000003"/>
    <s v="Allanah"/>
    <s v="Taylor"/>
    <n v="21.2"/>
    <x v="72"/>
    <n v="1"/>
    <n v="1"/>
    <b v="0"/>
    <s v="high"/>
  </r>
  <r>
    <n v="374"/>
    <n v="374"/>
    <d v="2014-03-10T00:00:00"/>
    <n v="11"/>
    <n v="1"/>
    <x v="2"/>
    <n v="2"/>
    <b v="0"/>
    <n v="22.98"/>
    <s v="Allanah"/>
    <s v="Taylor"/>
    <n v="19.899999999999999"/>
    <x v="11"/>
    <n v="0"/>
    <n v="0"/>
    <b v="0"/>
    <s v="high"/>
  </r>
  <r>
    <n v="375"/>
    <n v="375"/>
    <d v="2014-03-10T00:00:00"/>
    <n v="11"/>
    <n v="1"/>
    <x v="1"/>
    <n v="6"/>
    <b v="1"/>
    <n v="77.346000000000004"/>
    <s v="Allanah"/>
    <s v="Carpenter"/>
    <n v="11.1"/>
    <x v="243"/>
    <n v="0"/>
    <n v="0"/>
    <b v="0"/>
    <s v="medium"/>
  </r>
  <r>
    <n v="376"/>
    <n v="376"/>
    <d v="2014-03-10T00:00:00"/>
    <n v="11"/>
    <n v="1"/>
    <x v="1"/>
    <n v="7"/>
    <b v="1"/>
    <n v="84.537000000000006"/>
    <s v="Allanah"/>
    <s v="Carpenter"/>
    <n v="19.399999999999999"/>
    <x v="195"/>
    <n v="0"/>
    <n v="0"/>
    <b v="0"/>
    <s v="high"/>
  </r>
  <r>
    <n v="377"/>
    <n v="377"/>
    <d v="2014-03-10T00:00:00"/>
    <n v="11"/>
    <n v="1"/>
    <x v="0"/>
    <n v="3"/>
    <b v="0"/>
    <n v="40.97"/>
    <s v="Allanah"/>
    <s v="Taylor"/>
    <n v="24.3"/>
    <x v="244"/>
    <n v="0"/>
    <n v="0"/>
    <b v="0"/>
    <s v="low"/>
  </r>
  <r>
    <n v="378"/>
    <n v="378"/>
    <d v="2014-03-10T00:00:00"/>
    <n v="11"/>
    <n v="1"/>
    <x v="1"/>
    <n v="3"/>
    <b v="0"/>
    <n v="44.97"/>
    <s v="Allanah"/>
    <s v="NA"/>
    <n v="33.9"/>
    <x v="3"/>
    <n v="0"/>
    <n v="0"/>
    <b v="0"/>
    <s v="medium"/>
  </r>
  <r>
    <n v="379"/>
    <n v="379"/>
    <d v="2014-03-10T00:00:00"/>
    <n v="11"/>
    <n v="1"/>
    <x v="1"/>
    <n v="4"/>
    <b v="1"/>
    <n v="46.764000000000003"/>
    <s v="Allanah"/>
    <s v="Carpenter"/>
    <n v="25.9"/>
    <x v="245"/>
    <n v="0"/>
    <n v="0"/>
    <b v="0"/>
    <s v="low"/>
  </r>
  <r>
    <n v="380"/>
    <n v="380"/>
    <d v="2014-03-11T00:00:00"/>
    <n v="11"/>
    <n v="2"/>
    <x v="1"/>
    <n v="2"/>
    <b v="1"/>
    <n v="57.984000000000002"/>
    <s v="Maria"/>
    <s v="Taylor"/>
    <n v="41.5"/>
    <x v="246"/>
    <n v="1"/>
    <n v="0"/>
    <b v="0"/>
    <s v="NA"/>
  </r>
  <r>
    <n v="381"/>
    <n v="381"/>
    <d v="2014-03-11T00:00:00"/>
    <n v="11"/>
    <n v="2"/>
    <x v="2"/>
    <n v="5"/>
    <b v="1"/>
    <n v="48.923999999999999"/>
    <s v="Allanah"/>
    <s v="Carter"/>
    <n v="20.100000000000001"/>
    <x v="247"/>
    <n v="0"/>
    <n v="0"/>
    <b v="0"/>
    <s v="NA"/>
  </r>
  <r>
    <n v="382"/>
    <n v="382"/>
    <d v="2014-03-11T00:00:00"/>
    <n v="11"/>
    <n v="2"/>
    <x v="2"/>
    <n v="2"/>
    <b v="1"/>
    <n v="18.384"/>
    <s v="Allanah"/>
    <s v="Carter"/>
    <n v="19.7"/>
    <x v="142"/>
    <n v="0"/>
    <n v="0"/>
    <b v="0"/>
    <s v="high"/>
  </r>
  <r>
    <n v="383"/>
    <n v="383"/>
    <d v="2014-03-11T00:00:00"/>
    <n v="11"/>
    <n v="2"/>
    <x v="0"/>
    <n v="3"/>
    <b v="1"/>
    <n v="30.376000000000001"/>
    <s v="Maria"/>
    <s v="Carter"/>
    <n v="13.9"/>
    <x v="248"/>
    <n v="0"/>
    <n v="0"/>
    <b v="0"/>
    <s v="high"/>
  </r>
  <r>
    <n v="384"/>
    <n v="384"/>
    <d v="2014-03-11T00:00:00"/>
    <n v="11"/>
    <n v="2"/>
    <x v="2"/>
    <n v="3"/>
    <b v="1"/>
    <n v="28.776"/>
    <s v="Maria"/>
    <s v="Taylor"/>
    <n v="9.9"/>
    <x v="249"/>
    <n v="0"/>
    <n v="0"/>
    <b v="0"/>
    <s v="high"/>
  </r>
  <r>
    <n v="385"/>
    <n v="385"/>
    <d v="2014-03-11T00:00:00"/>
    <n v="11"/>
    <n v="2"/>
    <x v="1"/>
    <n v="1"/>
    <b v="1"/>
    <n v="12.792"/>
    <s v="Allanah"/>
    <s v="Carter"/>
    <n v="18.600000000000001"/>
    <x v="250"/>
    <n v="0"/>
    <n v="0"/>
    <b v="0"/>
    <s v="high"/>
  </r>
  <r>
    <n v="386"/>
    <n v="386"/>
    <d v="2014-03-11T00:00:00"/>
    <n v="11"/>
    <n v="2"/>
    <x v="0"/>
    <n v="1"/>
    <b v="1"/>
    <n v="8.7919999999999998"/>
    <s v="Allanah"/>
    <s v="Carter"/>
    <n v="24.3"/>
    <x v="251"/>
    <n v="0"/>
    <n v="0"/>
    <b v="0"/>
    <s v="high"/>
  </r>
  <r>
    <n v="387"/>
    <n v="387"/>
    <d v="2014-03-11T00:00:00"/>
    <n v="11"/>
    <n v="2"/>
    <x v="2"/>
    <n v="4"/>
    <b v="1"/>
    <n v="41.731200000000001"/>
    <s v="Allanah"/>
    <s v="Carter"/>
    <n v="23.6"/>
    <x v="252"/>
    <n v="0"/>
    <n v="0"/>
    <b v="0"/>
    <s v="high"/>
  </r>
  <r>
    <n v="388"/>
    <n v="388"/>
    <d v="2014-03-11T00:00:00"/>
    <n v="11"/>
    <n v="2"/>
    <x v="0"/>
    <n v="2"/>
    <b v="1"/>
    <n v="52.368000000000002"/>
    <s v="Allanah"/>
    <s v="Carter"/>
    <n v="23.3"/>
    <x v="44"/>
    <n v="1"/>
    <n v="1"/>
    <b v="0"/>
    <s v="high"/>
  </r>
  <r>
    <n v="389"/>
    <n v="389"/>
    <d v="2014-03-11T00:00:00"/>
    <n v="11"/>
    <n v="2"/>
    <x v="2"/>
    <n v="2"/>
    <b v="1"/>
    <n v="51.512"/>
    <s v="Maria"/>
    <s v="Hunter"/>
    <n v="14"/>
    <x v="247"/>
    <n v="1"/>
    <n v="1"/>
    <b v="0"/>
    <s v="high"/>
  </r>
  <r>
    <n v="390"/>
    <n v="390"/>
    <d v="2014-03-11T00:00:00"/>
    <n v="11"/>
    <n v="2"/>
    <x v="2"/>
    <n v="3"/>
    <b v="1"/>
    <n v="35.975999999999999"/>
    <s v="Allanah"/>
    <s v="Carter"/>
    <n v="21.9"/>
    <x v="253"/>
    <n v="0"/>
    <n v="0"/>
    <b v="0"/>
    <s v="medium"/>
  </r>
  <r>
    <n v="391"/>
    <n v="391"/>
    <d v="2014-03-11T00:00:00"/>
    <n v="11"/>
    <n v="2"/>
    <x v="2"/>
    <n v="4"/>
    <b v="1"/>
    <n v="41.731200000000001"/>
    <s v="Maria"/>
    <s v="Hunter"/>
    <n v="9.4"/>
    <x v="254"/>
    <n v="0"/>
    <n v="0"/>
    <b v="0"/>
    <s v="high"/>
  </r>
  <r>
    <n v="392"/>
    <n v="392"/>
    <d v="2014-03-11T00:00:00"/>
    <n v="11"/>
    <n v="2"/>
    <x v="0"/>
    <n v="3"/>
    <b v="1"/>
    <n v="35.975999999999999"/>
    <s v="Maria"/>
    <s v="Taylor"/>
    <n v="25.6"/>
    <x v="144"/>
    <n v="0"/>
    <n v="0"/>
    <b v="0"/>
    <s v="high"/>
  </r>
  <r>
    <n v="393"/>
    <n v="393"/>
    <s v="NA"/>
    <s v="NA"/>
    <s v="NA"/>
    <x v="0"/>
    <n v="2"/>
    <b v="1"/>
    <n v="19.984000000000002"/>
    <s v="Allanah"/>
    <s v="Carter"/>
    <n v="30.7"/>
    <x v="33"/>
    <n v="0"/>
    <n v="0"/>
    <b v="0"/>
    <s v="high"/>
  </r>
  <r>
    <n v="394"/>
    <n v="394"/>
    <d v="2014-03-11T00:00:00"/>
    <n v="11"/>
    <n v="2"/>
    <x v="2"/>
    <n v="5"/>
    <b v="1"/>
    <n v="47.484000000000002"/>
    <s v="Allanah"/>
    <s v="Hunter"/>
    <n v="24.1"/>
    <x v="224"/>
    <n v="0"/>
    <n v="0"/>
    <b v="0"/>
    <s v="high"/>
  </r>
  <r>
    <n v="395"/>
    <n v="395"/>
    <d v="2014-03-11T00:00:00"/>
    <n v="11"/>
    <n v="2"/>
    <x v="2"/>
    <n v="2"/>
    <b v="1"/>
    <n v="52.088000000000001"/>
    <s v="Allanah"/>
    <s v="Hunter"/>
    <n v="13.9"/>
    <x v="138"/>
    <n v="1"/>
    <n v="1"/>
    <b v="0"/>
    <s v="high"/>
  </r>
  <r>
    <n v="396"/>
    <n v="396"/>
    <d v="2014-03-11T00:00:00"/>
    <n v="11"/>
    <n v="2"/>
    <x v="2"/>
    <n v="4"/>
    <b v="1"/>
    <n v="34.531199999999998"/>
    <s v="Maria"/>
    <s v="Carter"/>
    <n v="36.6"/>
    <x v="171"/>
    <n v="0"/>
    <n v="0"/>
    <b v="0"/>
    <s v="high"/>
  </r>
  <r>
    <n v="397"/>
    <n v="397"/>
    <d v="2014-03-11T00:00:00"/>
    <n v="11"/>
    <n v="2"/>
    <x v="0"/>
    <n v="5"/>
    <b v="1"/>
    <n v="73.173599999999993"/>
    <s v="Maria"/>
    <s v="Carter"/>
    <n v="46.7"/>
    <x v="255"/>
    <n v="1"/>
    <n v="1"/>
    <b v="0"/>
    <s v="high"/>
  </r>
  <r>
    <n v="398"/>
    <n v="398"/>
    <d v="2014-03-11T00:00:00"/>
    <n v="11"/>
    <n v="2"/>
    <x v="2"/>
    <n v="3"/>
    <b v="1"/>
    <n v="32.776000000000003"/>
    <s v="Allanah"/>
    <s v="Hunter"/>
    <n v="13.5"/>
    <x v="256"/>
    <n v="0"/>
    <n v="0"/>
    <b v="0"/>
    <s v="high"/>
  </r>
  <r>
    <n v="399"/>
    <n v="399"/>
    <d v="2014-03-11T00:00:00"/>
    <n v="11"/>
    <n v="2"/>
    <x v="2"/>
    <n v="5"/>
    <b v="1"/>
    <n v="78.321600000000004"/>
    <s v="Maria"/>
    <s v="Taylor"/>
    <n v="20.8"/>
    <x v="66"/>
    <n v="1"/>
    <n v="1"/>
    <b v="0"/>
    <s v="high"/>
  </r>
  <r>
    <n v="400"/>
    <n v="400"/>
    <d v="2014-03-11T00:00:00"/>
    <n v="11"/>
    <n v="2"/>
    <x v="0"/>
    <n v="4"/>
    <b v="1"/>
    <n v="40.291200000000003"/>
    <s v="Allanah"/>
    <s v="Taylor"/>
    <n v="29.8"/>
    <x v="257"/>
    <n v="0"/>
    <n v="0"/>
    <b v="0"/>
    <s v="NA"/>
  </r>
  <r>
    <n v="401"/>
    <n v="401"/>
    <d v="2014-03-11T00:00:00"/>
    <n v="11"/>
    <n v="2"/>
    <x v="2"/>
    <n v="1"/>
    <b v="1"/>
    <n v="10.391999999999999"/>
    <s v="Maria"/>
    <s v="Hunter"/>
    <n v="13.4"/>
    <x v="228"/>
    <n v="0"/>
    <n v="0"/>
    <b v="0"/>
    <s v="NA"/>
  </r>
  <r>
    <n v="402"/>
    <n v="402"/>
    <d v="2014-03-11T00:00:00"/>
    <n v="11"/>
    <n v="2"/>
    <x v="2"/>
    <n v="6"/>
    <b v="1"/>
    <n v="64.756799999999998"/>
    <s v="Allanah"/>
    <s v="Carter"/>
    <n v="18"/>
    <x v="258"/>
    <n v="0"/>
    <n v="0"/>
    <b v="0"/>
    <s v="medium"/>
  </r>
  <r>
    <n v="403"/>
    <n v="403"/>
    <d v="2014-03-11T00:00:00"/>
    <n v="11"/>
    <n v="2"/>
    <x v="0"/>
    <n v="4"/>
    <b v="1"/>
    <n v="35.251199999999997"/>
    <s v="Maria"/>
    <s v="Carter"/>
    <n v="25.3"/>
    <x v="259"/>
    <n v="0"/>
    <n v="0"/>
    <b v="0"/>
    <s v="high"/>
  </r>
  <r>
    <n v="404"/>
    <n v="404"/>
    <d v="2014-03-11T00:00:00"/>
    <n v="11"/>
    <n v="2"/>
    <x v="0"/>
    <n v="3"/>
    <b v="1"/>
    <n v="31.175999999999998"/>
    <s v="Allanah"/>
    <s v="Taylor"/>
    <n v="28.3"/>
    <x v="102"/>
    <n v="0"/>
    <n v="0"/>
    <b v="0"/>
    <s v="medium"/>
  </r>
  <r>
    <n v="405"/>
    <n v="405"/>
    <d v="2014-03-11T00:00:00"/>
    <n v="11"/>
    <n v="2"/>
    <x v="2"/>
    <n v="1"/>
    <b v="1"/>
    <n v="8.7919999999999998"/>
    <s v="Allanah"/>
    <s v="Carter"/>
    <n v="20.5"/>
    <x v="74"/>
    <n v="0"/>
    <n v="0"/>
    <b v="0"/>
    <s v="high"/>
  </r>
  <r>
    <n v="406"/>
    <n v="406"/>
    <d v="2014-03-11T00:00:00"/>
    <n v="11"/>
    <n v="2"/>
    <x v="1"/>
    <n v="6"/>
    <b v="1"/>
    <n v="65.476799999999997"/>
    <s v="Allanah"/>
    <s v="Hunter"/>
    <n v="14.6"/>
    <x v="237"/>
    <n v="0"/>
    <n v="0"/>
    <b v="0"/>
    <s v="medium"/>
  </r>
  <r>
    <n v="407"/>
    <n v="407"/>
    <d v="2014-03-11T00:00:00"/>
    <n v="11"/>
    <n v="2"/>
    <x v="2"/>
    <n v="3"/>
    <b v="1"/>
    <n v="29.576000000000001"/>
    <s v="Maria"/>
    <s v="Carter"/>
    <n v="19.8"/>
    <x v="104"/>
    <n v="0"/>
    <n v="0"/>
    <b v="0"/>
    <s v="high"/>
  </r>
  <r>
    <n v="408"/>
    <n v="408"/>
    <d v="2014-03-11T00:00:00"/>
    <n v="11"/>
    <n v="2"/>
    <x v="2"/>
    <n v="2"/>
    <b v="1"/>
    <n v="23.984000000000002"/>
    <s v="Allanah"/>
    <s v="Hunter"/>
    <n v="8.8000000000000007"/>
    <x v="259"/>
    <n v="0"/>
    <n v="0"/>
    <b v="0"/>
    <s v="high"/>
  </r>
  <r>
    <n v="409"/>
    <n v="409"/>
    <d v="2014-03-11T00:00:00"/>
    <n v="11"/>
    <n v="2"/>
    <x v="2"/>
    <n v="1"/>
    <b v="1"/>
    <n v="8.7919999999999998"/>
    <s v="Maria"/>
    <s v="Carter"/>
    <n v="15.6"/>
    <x v="139"/>
    <n v="0"/>
    <n v="0"/>
    <b v="0"/>
    <s v="high"/>
  </r>
  <r>
    <n v="410"/>
    <n v="410"/>
    <d v="2014-03-11T00:00:00"/>
    <n v="11"/>
    <n v="2"/>
    <x v="0"/>
    <n v="8"/>
    <b v="1"/>
    <n v="77.702399999999997"/>
    <s v="Maria"/>
    <s v="Taylor"/>
    <n v="12.7"/>
    <x v="260"/>
    <n v="0"/>
    <n v="0"/>
    <b v="1"/>
    <s v="high"/>
  </r>
  <r>
    <n v="411"/>
    <n v="411"/>
    <d v="2014-03-11T00:00:00"/>
    <n v="11"/>
    <n v="2"/>
    <x v="2"/>
    <n v="2"/>
    <b v="1"/>
    <n v="49.072000000000003"/>
    <s v="Allanah"/>
    <s v="Carter"/>
    <n v="12.1"/>
    <x v="151"/>
    <n v="1"/>
    <n v="1"/>
    <b v="0"/>
    <s v="medium"/>
  </r>
  <r>
    <n v="412"/>
    <n v="412"/>
    <d v="2014-03-11T00:00:00"/>
    <n v="11"/>
    <n v="2"/>
    <x v="0"/>
    <n v="4"/>
    <b v="1"/>
    <n v="39.571199999999997"/>
    <s v="Allanah"/>
    <s v="Taylor"/>
    <n v="21.5"/>
    <x v="40"/>
    <n v="0"/>
    <n v="0"/>
    <b v="0"/>
    <s v="NA"/>
  </r>
  <r>
    <n v="413"/>
    <n v="413"/>
    <d v="2014-03-11T00:00:00"/>
    <n v="11"/>
    <n v="2"/>
    <x v="0"/>
    <n v="2"/>
    <b v="1"/>
    <n v="41.728000000000002"/>
    <s v="Maria"/>
    <s v="Taylor"/>
    <n v="18"/>
    <x v="261"/>
    <n v="1"/>
    <n v="1"/>
    <b v="0"/>
    <s v="high"/>
  </r>
  <r>
    <n v="414"/>
    <n v="414"/>
    <d v="2014-03-11T00:00:00"/>
    <n v="11"/>
    <n v="2"/>
    <x v="0"/>
    <n v="5"/>
    <b v="1"/>
    <n v="48.204000000000001"/>
    <s v="Maria"/>
    <s v="Taylor"/>
    <n v="52.8"/>
    <x v="262"/>
    <n v="0"/>
    <n v="0"/>
    <b v="1"/>
    <s v="medium"/>
  </r>
  <r>
    <n v="415"/>
    <n v="415"/>
    <s v="NA"/>
    <s v="NA"/>
    <s v="NA"/>
    <x v="2"/>
    <n v="4"/>
    <b v="1"/>
    <n v="37.411200000000001"/>
    <s v="Maria"/>
    <s v="Taylor"/>
    <n v="27.8"/>
    <x v="147"/>
    <n v="0"/>
    <n v="0"/>
    <b v="0"/>
    <s v="high"/>
  </r>
  <r>
    <n v="416"/>
    <n v="416"/>
    <d v="2014-03-12T00:00:00"/>
    <n v="11"/>
    <n v="3"/>
    <x v="2"/>
    <n v="3"/>
    <b v="0"/>
    <n v="33.97"/>
    <s v="Maria"/>
    <s v="Hunter"/>
    <n v="20.2"/>
    <x v="263"/>
    <n v="0"/>
    <n v="0"/>
    <b v="0"/>
    <s v="high"/>
  </r>
  <r>
    <n v="417"/>
    <n v="417"/>
    <d v="2014-03-12T00:00:00"/>
    <n v="11"/>
    <n v="3"/>
    <x v="0"/>
    <n v="3"/>
    <b v="0"/>
    <n v="34.97"/>
    <s v="Allanah"/>
    <s v="Taylor"/>
    <n v="26.5"/>
    <x v="9"/>
    <n v="0"/>
    <n v="0"/>
    <b v="0"/>
    <s v="high"/>
  </r>
  <r>
    <n v="418"/>
    <n v="418"/>
    <d v="2014-03-12T00:00:00"/>
    <n v="11"/>
    <n v="3"/>
    <x v="2"/>
    <n v="3"/>
    <b v="0"/>
    <n v="59.66"/>
    <s v="Allanah"/>
    <s v="Carter"/>
    <n v="11.2"/>
    <x v="68"/>
    <n v="1"/>
    <n v="1"/>
    <b v="0"/>
    <s v="high"/>
  </r>
  <r>
    <n v="419"/>
    <n v="419"/>
    <d v="2014-03-12T00:00:00"/>
    <n v="11"/>
    <n v="3"/>
    <x v="1"/>
    <n v="5"/>
    <b v="1"/>
    <n v="88.947000000000003"/>
    <s v="Allanah"/>
    <s v="Hunter"/>
    <n v="32.799999999999997"/>
    <x v="126"/>
    <n v="1"/>
    <n v="1"/>
    <b v="0"/>
    <s v="medium"/>
  </r>
  <r>
    <n v="420"/>
    <n v="420"/>
    <d v="2014-03-12T00:00:00"/>
    <n v="11"/>
    <n v="3"/>
    <x v="2"/>
    <n v="1"/>
    <b v="0"/>
    <n v="10.99"/>
    <s v="Maria"/>
    <s v="Hunter"/>
    <n v="10.3"/>
    <x v="250"/>
    <n v="0"/>
    <n v="0"/>
    <b v="0"/>
    <s v="NA"/>
  </r>
  <r>
    <n v="421"/>
    <n v="421"/>
    <d v="2014-03-12T00:00:00"/>
    <n v="11"/>
    <n v="3"/>
    <x v="2"/>
    <n v="4"/>
    <b v="1"/>
    <n v="46.764000000000003"/>
    <s v="Maria"/>
    <s v="Carter"/>
    <n v="38.700000000000003"/>
    <x v="3"/>
    <n v="0"/>
    <n v="0"/>
    <b v="0"/>
    <s v="high"/>
  </r>
  <r>
    <n v="422"/>
    <n v="422"/>
    <d v="2014-03-12T00:00:00"/>
    <n v="11"/>
    <n v="3"/>
    <x v="0"/>
    <n v="4"/>
    <b v="1"/>
    <n v="48.564"/>
    <s v="Allanah"/>
    <s v="Taylor"/>
    <n v="33.6"/>
    <x v="3"/>
    <n v="0"/>
    <n v="0"/>
    <b v="0"/>
    <s v="high"/>
  </r>
  <r>
    <n v="423"/>
    <n v="423"/>
    <d v="2014-03-12T00:00:00"/>
    <n v="11"/>
    <n v="3"/>
    <x v="2"/>
    <n v="2"/>
    <b v="0"/>
    <n v="21.98"/>
    <s v="Maria"/>
    <s v="Carter"/>
    <n v="28.8"/>
    <x v="121"/>
    <n v="0"/>
    <n v="0"/>
    <b v="0"/>
    <s v="NA"/>
  </r>
  <r>
    <n v="424"/>
    <n v="424"/>
    <d v="2014-03-12T00:00:00"/>
    <n v="11"/>
    <n v="3"/>
    <x v="2"/>
    <n v="3"/>
    <b v="0"/>
    <n v="38.97"/>
    <s v="Maria"/>
    <s v="Hunter"/>
    <n v="11.5"/>
    <x v="82"/>
    <n v="0"/>
    <n v="0"/>
    <b v="0"/>
    <s v="high"/>
  </r>
  <r>
    <n v="425"/>
    <n v="425"/>
    <d v="2014-03-12T00:00:00"/>
    <n v="11"/>
    <n v="3"/>
    <x v="2"/>
    <n v="3"/>
    <b v="0"/>
    <n v="71.03"/>
    <s v="Maria"/>
    <s v="Hunter"/>
    <n v="16.600000000000001"/>
    <x v="260"/>
    <n v="1"/>
    <n v="0"/>
    <b v="1"/>
    <s v="high"/>
  </r>
  <r>
    <n v="426"/>
    <n v="426"/>
    <d v="2014-03-12T00:00:00"/>
    <n v="11"/>
    <n v="3"/>
    <x v="2"/>
    <n v="1"/>
    <b v="0"/>
    <n v="13.99"/>
    <s v="Maria"/>
    <s v="Carter"/>
    <n v="16.8"/>
    <x v="264"/>
    <n v="0"/>
    <n v="0"/>
    <b v="0"/>
    <s v="NA"/>
  </r>
  <r>
    <n v="427"/>
    <n v="427"/>
    <d v="2014-03-12T00:00:00"/>
    <n v="11"/>
    <n v="3"/>
    <x v="1"/>
    <n v="3"/>
    <b v="0"/>
    <n v="44.97"/>
    <s v="Maria"/>
    <s v="Hunter"/>
    <n v="17.8"/>
    <x v="82"/>
    <n v="0"/>
    <n v="0"/>
    <b v="0"/>
    <s v="high"/>
  </r>
  <r>
    <n v="428"/>
    <n v="428"/>
    <d v="2014-03-12T00:00:00"/>
    <n v="11"/>
    <n v="3"/>
    <x v="2"/>
    <n v="5"/>
    <b v="1"/>
    <n v="102.78"/>
    <s v="Allanah"/>
    <s v="Hunter"/>
    <n v="25.8"/>
    <x v="227"/>
    <n v="1"/>
    <n v="1"/>
    <b v="0"/>
    <s v="low"/>
  </r>
  <r>
    <n v="429"/>
    <n v="429"/>
    <d v="2014-03-12T00:00:00"/>
    <n v="11"/>
    <n v="3"/>
    <x v="1"/>
    <n v="2"/>
    <b v="0"/>
    <n v="27.98"/>
    <s v="Allanah"/>
    <s v="Hunter"/>
    <n v="22"/>
    <x v="147"/>
    <n v="0"/>
    <n v="0"/>
    <b v="0"/>
    <s v="high"/>
  </r>
  <r>
    <n v="430"/>
    <n v="430"/>
    <d v="2014-03-12T00:00:00"/>
    <n v="11"/>
    <n v="3"/>
    <x v="2"/>
    <n v="6"/>
    <b v="1"/>
    <n v="71.945999999999998"/>
    <s v="Maria"/>
    <s v="Carter"/>
    <n v="21.6"/>
    <x v="60"/>
    <n v="0"/>
    <n v="0"/>
    <b v="1"/>
    <s v="high"/>
  </r>
  <r>
    <n v="431"/>
    <n v="431"/>
    <d v="2014-03-12T00:00:00"/>
    <n v="11"/>
    <n v="3"/>
    <x v="2"/>
    <n v="2"/>
    <b v="0"/>
    <n v="26.98"/>
    <s v="Allanah"/>
    <s v="Hunter"/>
    <n v="15.1"/>
    <x v="220"/>
    <n v="0"/>
    <n v="0"/>
    <b v="0"/>
    <s v="high"/>
  </r>
  <r>
    <n v="432"/>
    <n v="432"/>
    <d v="2014-03-12T00:00:00"/>
    <n v="11"/>
    <n v="3"/>
    <x v="2"/>
    <n v="3"/>
    <b v="0"/>
    <n v="40.97"/>
    <s v="Allanah"/>
    <s v="Hunter"/>
    <n v="11.6"/>
    <x v="217"/>
    <n v="0"/>
    <n v="0"/>
    <b v="0"/>
    <s v="high"/>
  </r>
  <r>
    <n v="433"/>
    <n v="433"/>
    <d v="2014-03-12T00:00:00"/>
    <n v="11"/>
    <n v="3"/>
    <x v="2"/>
    <n v="8"/>
    <b v="1"/>
    <n v="107.02800000000001"/>
    <s v="Maria"/>
    <s v="Taylor"/>
    <n v="11.6"/>
    <x v="252"/>
    <n v="0"/>
    <n v="0"/>
    <b v="0"/>
    <s v="high"/>
  </r>
  <r>
    <n v="434"/>
    <n v="434"/>
    <d v="2014-03-12T00:00:00"/>
    <n v="11"/>
    <n v="3"/>
    <x v="2"/>
    <n v="3"/>
    <b v="0"/>
    <n v="37.97"/>
    <s v="Allanah"/>
    <s v="Hunter"/>
    <n v="11.5"/>
    <x v="222"/>
    <n v="0"/>
    <n v="0"/>
    <b v="0"/>
    <s v="medium"/>
  </r>
  <r>
    <n v="435"/>
    <n v="435"/>
    <d v="2014-03-12T00:00:00"/>
    <n v="11"/>
    <n v="3"/>
    <x v="2"/>
    <n v="2"/>
    <b v="0"/>
    <n v="23.98"/>
    <s v="Allanah"/>
    <s v="Carter"/>
    <n v="21.2"/>
    <x v="1"/>
    <n v="0"/>
    <n v="0"/>
    <b v="0"/>
    <s v="high"/>
  </r>
  <r>
    <n v="436"/>
    <n v="436"/>
    <d v="2014-03-12T00:00:00"/>
    <n v="11"/>
    <n v="3"/>
    <x v="0"/>
    <n v="2"/>
    <b v="0"/>
    <n v="29.98"/>
    <s v="Maria"/>
    <s v="Taylor"/>
    <n v="37"/>
    <x v="265"/>
    <n v="0"/>
    <n v="0"/>
    <b v="0"/>
    <s v="high"/>
  </r>
  <r>
    <n v="437"/>
    <n v="437"/>
    <d v="2014-03-12T00:00:00"/>
    <n v="11"/>
    <n v="3"/>
    <x v="2"/>
    <n v="4"/>
    <b v="1"/>
    <n v="49.463999999999999"/>
    <s v="Maria"/>
    <s v="Carter"/>
    <n v="15.6"/>
    <x v="266"/>
    <n v="0"/>
    <n v="0"/>
    <b v="0"/>
    <s v="high"/>
  </r>
  <r>
    <n v="438"/>
    <n v="438"/>
    <d v="2014-03-12T00:00:00"/>
    <n v="11"/>
    <n v="3"/>
    <x v="0"/>
    <n v="2"/>
    <b v="0"/>
    <n v="29.98"/>
    <s v="Allanah"/>
    <s v="Taylor"/>
    <n v="33.4"/>
    <x v="17"/>
    <n v="0"/>
    <n v="0"/>
    <b v="0"/>
    <s v="high"/>
  </r>
  <r>
    <n v="439"/>
    <n v="439"/>
    <d v="2014-03-12T00:00:00"/>
    <n v="11"/>
    <n v="3"/>
    <x v="1"/>
    <n v="5"/>
    <b v="1"/>
    <n v="66.555000000000007"/>
    <s v="Allanah"/>
    <s v="Hunter"/>
    <n v="47.5"/>
    <x v="21"/>
    <n v="0"/>
    <n v="0"/>
    <b v="0"/>
    <s v="low"/>
  </r>
  <r>
    <n v="440"/>
    <n v="440"/>
    <d v="2014-03-12T00:00:00"/>
    <n v="11"/>
    <n v="3"/>
    <x v="0"/>
    <n v="5"/>
    <b v="1"/>
    <n v="63.854999999999997"/>
    <s v="Allanah"/>
    <s v="Taylor"/>
    <n v="33.4"/>
    <x v="253"/>
    <n v="0"/>
    <n v="0"/>
    <b v="0"/>
    <s v="medium"/>
  </r>
  <r>
    <n v="441"/>
    <n v="441"/>
    <d v="2014-03-12T00:00:00"/>
    <n v="11"/>
    <n v="3"/>
    <x v="0"/>
    <n v="2"/>
    <b v="0"/>
    <n v="29.98"/>
    <s v="Maria"/>
    <s v="Taylor"/>
    <n v="57.7"/>
    <x v="46"/>
    <n v="0"/>
    <n v="0"/>
    <b v="0"/>
    <s v="medium"/>
  </r>
  <r>
    <n v="442"/>
    <n v="442"/>
    <d v="2014-03-12T00:00:00"/>
    <n v="11"/>
    <n v="3"/>
    <x v="0"/>
    <n v="2"/>
    <b v="0"/>
    <n v="24.98"/>
    <s v="Allanah"/>
    <s v="Taylor"/>
    <n v="28.1"/>
    <x v="62"/>
    <n v="0"/>
    <n v="0"/>
    <b v="0"/>
    <s v="high"/>
  </r>
  <r>
    <n v="443"/>
    <n v="443"/>
    <d v="2014-03-12T00:00:00"/>
    <n v="11"/>
    <n v="3"/>
    <x v="2"/>
    <n v="2"/>
    <b v="0"/>
    <n v="29.98"/>
    <s v="Maria"/>
    <s v="Carter"/>
    <n v="19.8"/>
    <x v="267"/>
    <n v="0"/>
    <n v="0"/>
    <b v="0"/>
    <s v="NA"/>
  </r>
  <r>
    <n v="444"/>
    <n v="444"/>
    <d v="2014-03-12T00:00:00"/>
    <n v="11"/>
    <n v="3"/>
    <x v="0"/>
    <n v="1"/>
    <b v="0"/>
    <n v="13.99"/>
    <s v="Allanah"/>
    <s v="Carter"/>
    <n v="13.6"/>
    <x v="268"/>
    <n v="0"/>
    <n v="0"/>
    <b v="0"/>
    <s v="high"/>
  </r>
  <r>
    <n v="445"/>
    <n v="445"/>
    <d v="2014-03-12T00:00:00"/>
    <n v="11"/>
    <n v="3"/>
    <x v="3"/>
    <n v="3"/>
    <b v="0"/>
    <n v="39.97"/>
    <s v="Allanah"/>
    <s v="Carter"/>
    <n v="21.8"/>
    <x v="257"/>
    <n v="0"/>
    <n v="0"/>
    <b v="0"/>
    <s v="high"/>
  </r>
  <r>
    <n v="446"/>
    <n v="446"/>
    <d v="2014-03-12T00:00:00"/>
    <n v="11"/>
    <n v="3"/>
    <x v="1"/>
    <n v="3"/>
    <b v="0"/>
    <n v="72.31"/>
    <s v="Maria"/>
    <s v="Taylor"/>
    <n v="21.8"/>
    <x v="269"/>
    <n v="1"/>
    <n v="1"/>
    <b v="0"/>
    <s v="high"/>
  </r>
  <r>
    <n v="447"/>
    <n v="447"/>
    <d v="2014-03-12T00:00:00"/>
    <n v="11"/>
    <n v="3"/>
    <x v="2"/>
    <n v="1"/>
    <b v="0"/>
    <n v="10.99"/>
    <s v="Maria"/>
    <s v="Carter"/>
    <n v="24.9"/>
    <x v="124"/>
    <n v="0"/>
    <n v="0"/>
    <b v="0"/>
    <s v="high"/>
  </r>
  <r>
    <n v="448"/>
    <n v="448"/>
    <d v="2014-03-12T00:00:00"/>
    <n v="11"/>
    <n v="3"/>
    <x v="0"/>
    <n v="3"/>
    <b v="0"/>
    <n v="42.97"/>
    <s v="Allanah"/>
    <s v="Taylor"/>
    <n v="29.1"/>
    <x v="4"/>
    <n v="0"/>
    <n v="0"/>
    <b v="0"/>
    <s v="high"/>
  </r>
  <r>
    <n v="449"/>
    <n v="449"/>
    <d v="2014-03-12T00:00:00"/>
    <n v="11"/>
    <n v="3"/>
    <x v="2"/>
    <n v="3"/>
    <b v="0"/>
    <n v="81.73"/>
    <s v="Allanah"/>
    <s v="Carter"/>
    <n v="26.8"/>
    <x v="270"/>
    <n v="1"/>
    <n v="1"/>
    <b v="0"/>
    <s v="medium"/>
  </r>
  <r>
    <n v="450"/>
    <n v="450"/>
    <d v="2014-03-12T00:00:00"/>
    <n v="11"/>
    <n v="3"/>
    <x v="2"/>
    <n v="1"/>
    <b v="0"/>
    <n v="15.99"/>
    <s v="Allanah"/>
    <s v="Carter"/>
    <n v="21.6"/>
    <x v="202"/>
    <n v="0"/>
    <n v="0"/>
    <b v="0"/>
    <s v="medium"/>
  </r>
  <r>
    <n v="451"/>
    <n v="451"/>
    <d v="2014-03-12T00:00:00"/>
    <n v="11"/>
    <n v="3"/>
    <x v="2"/>
    <n v="2"/>
    <b v="0"/>
    <n v="29.98"/>
    <s v="Allanah"/>
    <s v="Carter"/>
    <n v="12.9"/>
    <x v="271"/>
    <n v="0"/>
    <n v="0"/>
    <b v="0"/>
    <s v="medium"/>
  </r>
  <r>
    <n v="452"/>
    <n v="452"/>
    <s v="NA"/>
    <s v="NA"/>
    <s v="NA"/>
    <x v="2"/>
    <n v="6"/>
    <b v="1"/>
    <n v="74.646000000000001"/>
    <s v="Rhonda"/>
    <s v="Carter"/>
    <n v="21.2"/>
    <x v="225"/>
    <n v="0"/>
    <n v="0"/>
    <b v="0"/>
    <s v="high"/>
  </r>
  <r>
    <n v="453"/>
    <n v="453"/>
    <d v="2014-03-13T00:00:00"/>
    <n v="11"/>
    <n v="4"/>
    <x v="1"/>
    <n v="3"/>
    <b v="0"/>
    <n v="45.97"/>
    <s v="Rhonda"/>
    <s v="Farmer"/>
    <n v="26.7"/>
    <x v="54"/>
    <n v="0"/>
    <n v="0"/>
    <b v="0"/>
    <s v="medium"/>
  </r>
  <r>
    <n v="454"/>
    <n v="454"/>
    <d v="2014-03-13T00:00:00"/>
    <n v="11"/>
    <n v="4"/>
    <x v="0"/>
    <n v="5"/>
    <b v="1"/>
    <n v="54.854999999999997"/>
    <s v="Maria"/>
    <s v="Farmer"/>
    <n v="11"/>
    <x v="224"/>
    <n v="0"/>
    <n v="0"/>
    <b v="1"/>
    <s v="NA"/>
  </r>
  <r>
    <n v="455"/>
    <n v="455"/>
    <d v="2014-03-13T00:00:00"/>
    <n v="11"/>
    <n v="4"/>
    <x v="1"/>
    <n v="2"/>
    <b v="0"/>
    <n v="27.98"/>
    <s v="Rhonda"/>
    <s v="Carpenter"/>
    <n v="45.2"/>
    <x v="164"/>
    <n v="0"/>
    <n v="0"/>
    <b v="0"/>
    <s v="NA"/>
  </r>
  <r>
    <n v="456"/>
    <n v="456"/>
    <d v="2014-03-13T00:00:00"/>
    <n v="11"/>
    <n v="4"/>
    <x v="2"/>
    <n v="3"/>
    <b v="0"/>
    <n v="41.97"/>
    <s v="Maria"/>
    <s v="Carter"/>
    <n v="33.4"/>
    <x v="17"/>
    <n v="0"/>
    <n v="0"/>
    <b v="0"/>
    <s v="NA"/>
  </r>
  <r>
    <n v="457"/>
    <n v="457"/>
    <d v="2014-03-13T00:00:00"/>
    <n v="11"/>
    <n v="4"/>
    <x v="1"/>
    <n v="2"/>
    <b v="0"/>
    <n v="33.979999999999997"/>
    <s v="Rhonda"/>
    <s v="Carpenter"/>
    <n v="17.5"/>
    <x v="1"/>
    <n v="0"/>
    <n v="0"/>
    <b v="0"/>
    <s v="high"/>
  </r>
  <r>
    <n v="458"/>
    <n v="458"/>
    <d v="2014-03-13T00:00:00"/>
    <n v="11"/>
    <n v="4"/>
    <x v="2"/>
    <n v="2"/>
    <b v="0"/>
    <n v="31.98"/>
    <s v="Rhonda"/>
    <s v="Carter"/>
    <n v="24"/>
    <x v="229"/>
    <n v="0"/>
    <n v="0"/>
    <b v="0"/>
    <s v="high"/>
  </r>
  <r>
    <n v="459"/>
    <n v="459"/>
    <d v="2014-03-13T00:00:00"/>
    <n v="11"/>
    <n v="4"/>
    <x v="2"/>
    <n v="3"/>
    <b v="0"/>
    <n v="44.97"/>
    <s v="Maria"/>
    <s v="Carter"/>
    <n v="33"/>
    <x v="272"/>
    <n v="0"/>
    <n v="0"/>
    <b v="0"/>
    <s v="NA"/>
  </r>
  <r>
    <n v="460"/>
    <n v="460"/>
    <d v="2014-03-13T00:00:00"/>
    <n v="11"/>
    <n v="4"/>
    <x v="2"/>
    <n v="3"/>
    <b v="0"/>
    <n v="44.97"/>
    <s v="Maria"/>
    <s v="Farmer"/>
    <n v="15.2"/>
    <x v="147"/>
    <n v="0"/>
    <n v="0"/>
    <b v="0"/>
    <s v="high"/>
  </r>
  <r>
    <n v="461"/>
    <n v="461"/>
    <d v="2014-03-13T00:00:00"/>
    <n v="11"/>
    <n v="4"/>
    <x v="0"/>
    <n v="2"/>
    <b v="0"/>
    <n v="23.98"/>
    <s v="Maria"/>
    <s v="Farmer"/>
    <n v="18.8"/>
    <x v="141"/>
    <n v="0"/>
    <n v="0"/>
    <b v="0"/>
    <s v="high"/>
  </r>
  <r>
    <n v="462"/>
    <n v="462"/>
    <d v="2014-03-13T00:00:00"/>
    <n v="11"/>
    <n v="4"/>
    <x v="1"/>
    <n v="4"/>
    <b v="1"/>
    <n v="52.164000000000001"/>
    <s v="Rhonda"/>
    <s v="Carpenter"/>
    <n v="28.2"/>
    <x v="157"/>
    <n v="0"/>
    <n v="0"/>
    <b v="0"/>
    <s v="NA"/>
  </r>
  <r>
    <n v="463"/>
    <n v="463"/>
    <d v="2014-03-13T00:00:00"/>
    <n v="11"/>
    <n v="4"/>
    <x v="2"/>
    <n v="6"/>
    <b v="1"/>
    <n v="73.745999999999995"/>
    <s v="Rhonda"/>
    <s v="Farmer"/>
    <n v="20.6"/>
    <x v="273"/>
    <n v="0"/>
    <n v="0"/>
    <b v="0"/>
    <s v="high"/>
  </r>
  <r>
    <n v="464"/>
    <n v="464"/>
    <d v="2014-03-13T00:00:00"/>
    <n v="11"/>
    <n v="4"/>
    <x v="2"/>
    <n v="4"/>
    <b v="1"/>
    <n v="50.363999999999997"/>
    <s v="Rhonda"/>
    <s v="Carter"/>
    <n v="24.3"/>
    <x v="274"/>
    <n v="0"/>
    <n v="0"/>
    <b v="0"/>
    <s v="NA"/>
  </r>
  <r>
    <n v="465"/>
    <n v="465"/>
    <d v="2014-03-13T00:00:00"/>
    <n v="11"/>
    <n v="4"/>
    <x v="0"/>
    <n v="2"/>
    <b v="0"/>
    <n v="29.98"/>
    <s v="Maria"/>
    <s v="Farmer"/>
    <n v="15.9"/>
    <x v="98"/>
    <n v="0"/>
    <n v="0"/>
    <b v="1"/>
    <s v="high"/>
  </r>
  <r>
    <n v="466"/>
    <n v="466"/>
    <d v="2014-03-13T00:00:00"/>
    <n v="11"/>
    <n v="4"/>
    <x v="2"/>
    <n v="1"/>
    <b v="0"/>
    <n v="10.99"/>
    <s v="Maria"/>
    <s v="Carter"/>
    <n v="24.6"/>
    <x v="69"/>
    <n v="0"/>
    <n v="0"/>
    <b v="1"/>
    <s v="high"/>
  </r>
  <r>
    <n v="467"/>
    <n v="467"/>
    <d v="2014-03-13T00:00:00"/>
    <n v="11"/>
    <n v="4"/>
    <x v="1"/>
    <n v="4"/>
    <b v="1"/>
    <n v="48.564"/>
    <s v="Maria"/>
    <s v="Carpenter"/>
    <n v="53"/>
    <x v="275"/>
    <n v="0"/>
    <n v="0"/>
    <b v="0"/>
    <s v="high"/>
  </r>
  <r>
    <n v="468"/>
    <n v="468"/>
    <d v="2014-03-13T00:00:00"/>
    <n v="11"/>
    <n v="4"/>
    <x v="0"/>
    <n v="6"/>
    <b v="1"/>
    <n v="82.745999999999995"/>
    <s v="Maria"/>
    <s v="Farmer"/>
    <n v="37.4"/>
    <x v="188"/>
    <n v="0"/>
    <n v="0"/>
    <b v="1"/>
    <s v="medium"/>
  </r>
  <r>
    <n v="469"/>
    <n v="469"/>
    <d v="2014-03-13T00:00:00"/>
    <n v="11"/>
    <n v="4"/>
    <x v="0"/>
    <n v="3"/>
    <b v="0"/>
    <n v="36.97"/>
    <s v="Rhonda"/>
    <s v="Farmer"/>
    <n v="20.100000000000001"/>
    <x v="91"/>
    <n v="0"/>
    <n v="0"/>
    <b v="0"/>
    <s v="high"/>
  </r>
  <r>
    <n v="470"/>
    <n v="470"/>
    <d v="2014-03-13T00:00:00"/>
    <n v="11"/>
    <n v="4"/>
    <x v="1"/>
    <n v="3"/>
    <b v="0"/>
    <n v="40.97"/>
    <s v="Rhonda"/>
    <s v="Farmer"/>
    <n v="16.5"/>
    <x v="119"/>
    <n v="0"/>
    <n v="0"/>
    <b v="0"/>
    <s v="high"/>
  </r>
  <r>
    <n v="471"/>
    <n v="471"/>
    <d v="2014-03-13T00:00:00"/>
    <n v="11"/>
    <n v="4"/>
    <x v="2"/>
    <n v="4"/>
    <b v="1"/>
    <n v="49.463999999999999"/>
    <s v="Maria"/>
    <s v="Carpenter"/>
    <n v="20.100000000000001"/>
    <x v="267"/>
    <n v="0"/>
    <n v="0"/>
    <b v="0"/>
    <s v="high"/>
  </r>
  <r>
    <n v="472"/>
    <n v="472"/>
    <d v="2014-03-13T00:00:00"/>
    <n v="11"/>
    <n v="4"/>
    <x v="2"/>
    <n v="3"/>
    <b v="0"/>
    <n v="44.97"/>
    <s v="Rhonda"/>
    <s v="Carpenter"/>
    <n v="33"/>
    <x v="56"/>
    <n v="0"/>
    <n v="0"/>
    <b v="0"/>
    <s v="medium"/>
  </r>
  <r>
    <n v="473"/>
    <n v="473"/>
    <d v="2014-03-13T00:00:00"/>
    <n v="11"/>
    <n v="4"/>
    <x v="2"/>
    <n v="3"/>
    <b v="0"/>
    <n v="38.97"/>
    <s v="Maria"/>
    <s v="Carter"/>
    <n v="29.9"/>
    <x v="150"/>
    <n v="0"/>
    <n v="0"/>
    <b v="0"/>
    <s v="high"/>
  </r>
  <r>
    <n v="474"/>
    <n v="474"/>
    <d v="2014-03-13T00:00:00"/>
    <n v="11"/>
    <n v="4"/>
    <x v="2"/>
    <n v="3"/>
    <b v="0"/>
    <n v="77.73"/>
    <s v="Maria"/>
    <s v="Carpenter"/>
    <n v="10.4"/>
    <x v="95"/>
    <n v="1"/>
    <n v="1"/>
    <b v="0"/>
    <s v="high"/>
  </r>
  <r>
    <n v="475"/>
    <n v="475"/>
    <d v="2014-03-13T00:00:00"/>
    <n v="11"/>
    <n v="4"/>
    <x v="2"/>
    <n v="4"/>
    <b v="1"/>
    <n v="47.664000000000001"/>
    <s v="Rhonda"/>
    <s v="Farmer"/>
    <n v="15.2"/>
    <x v="224"/>
    <n v="0"/>
    <n v="0"/>
    <b v="0"/>
    <s v="high"/>
  </r>
  <r>
    <n v="476"/>
    <n v="476"/>
    <d v="2014-03-13T00:00:00"/>
    <n v="11"/>
    <n v="4"/>
    <x v="0"/>
    <n v="4"/>
    <b v="1"/>
    <n v="53.064"/>
    <s v="Maria"/>
    <s v="Farmer"/>
    <n v="22.8"/>
    <x v="140"/>
    <n v="0"/>
    <n v="0"/>
    <b v="0"/>
    <s v="high"/>
  </r>
  <r>
    <n v="477"/>
    <n v="477"/>
    <d v="2014-03-13T00:00:00"/>
    <n v="11"/>
    <n v="4"/>
    <x v="1"/>
    <n v="4"/>
    <b v="1"/>
    <n v="48.564"/>
    <s v="Rhonda"/>
    <s v="Carpenter"/>
    <n v="37.9"/>
    <x v="276"/>
    <n v="0"/>
    <n v="0"/>
    <b v="0"/>
    <s v="medium"/>
  </r>
  <r>
    <n v="478"/>
    <n v="478"/>
    <d v="2014-03-13T00:00:00"/>
    <n v="11"/>
    <n v="4"/>
    <x v="0"/>
    <n v="2"/>
    <b v="0"/>
    <n v="28.98"/>
    <s v="Rhonda"/>
    <s v="Carter"/>
    <n v="23.7"/>
    <x v="44"/>
    <n v="0"/>
    <n v="0"/>
    <b v="0"/>
    <s v="medium"/>
  </r>
  <r>
    <n v="479"/>
    <n v="479"/>
    <d v="2014-03-13T00:00:00"/>
    <n v="11"/>
    <n v="4"/>
    <x v="2"/>
    <n v="3"/>
    <b v="0"/>
    <n v="38.97"/>
    <s v="Rhonda"/>
    <s v="Carter"/>
    <n v="29.1"/>
    <x v="147"/>
    <n v="0"/>
    <n v="0"/>
    <b v="0"/>
    <s v="NA"/>
  </r>
  <r>
    <n v="480"/>
    <n v="480"/>
    <d v="2014-03-13T00:00:00"/>
    <n v="11"/>
    <n v="4"/>
    <x v="0"/>
    <n v="3"/>
    <b v="0"/>
    <n v="38.97"/>
    <s v="Maria"/>
    <s v="Farmer"/>
    <n v="23.4"/>
    <x v="257"/>
    <n v="0"/>
    <n v="0"/>
    <b v="0"/>
    <s v="NA"/>
  </r>
  <r>
    <n v="481"/>
    <n v="481"/>
    <d v="2014-03-13T00:00:00"/>
    <n v="11"/>
    <n v="4"/>
    <x v="0"/>
    <n v="3"/>
    <b v="0"/>
    <n v="40.97"/>
    <s v="Rhonda"/>
    <s v="Farmer"/>
    <n v="32.299999999999997"/>
    <x v="50"/>
    <n v="0"/>
    <n v="0"/>
    <b v="0"/>
    <s v="medium"/>
  </r>
  <r>
    <n v="482"/>
    <n v="482"/>
    <d v="2014-03-13T00:00:00"/>
    <n v="11"/>
    <n v="4"/>
    <x v="1"/>
    <n v="2"/>
    <b v="0"/>
    <n v="29.98"/>
    <s v="Rhonda"/>
    <s v="Carpenter"/>
    <n v="56.3"/>
    <x v="275"/>
    <n v="0"/>
    <n v="0"/>
    <b v="0"/>
    <s v="NA"/>
  </r>
  <r>
    <n v="483"/>
    <n v="483"/>
    <d v="2014-03-13T00:00:00"/>
    <n v="11"/>
    <n v="4"/>
    <x v="1"/>
    <n v="2"/>
    <b v="0"/>
    <n v="24.98"/>
    <s v="Maria"/>
    <s v="Carpenter"/>
    <n v="37.5"/>
    <x v="277"/>
    <n v="0"/>
    <n v="0"/>
    <b v="0"/>
    <s v="NA"/>
  </r>
  <r>
    <n v="484"/>
    <n v="484"/>
    <d v="2014-03-13T00:00:00"/>
    <n v="11"/>
    <n v="4"/>
    <x v="1"/>
    <n v="5"/>
    <b v="1"/>
    <n v="61.155000000000001"/>
    <s v="Rhonda"/>
    <s v="Carpenter"/>
    <n v="41"/>
    <x v="278"/>
    <n v="0"/>
    <n v="0"/>
    <b v="0"/>
    <s v="medium"/>
  </r>
  <r>
    <n v="485"/>
    <n v="485"/>
    <d v="2014-03-13T00:00:00"/>
    <n v="11"/>
    <n v="4"/>
    <x v="1"/>
    <n v="3"/>
    <b v="0"/>
    <n v="39.97"/>
    <s v="Rhonda"/>
    <s v="Carpenter"/>
    <n v="12.7"/>
    <x v="223"/>
    <n v="0"/>
    <n v="0"/>
    <b v="0"/>
    <s v="high"/>
  </r>
  <r>
    <n v="486"/>
    <n v="486"/>
    <d v="2014-03-13T00:00:00"/>
    <n v="11"/>
    <n v="4"/>
    <x v="2"/>
    <n v="3"/>
    <b v="0"/>
    <n v="43.97"/>
    <s v="Rhonda"/>
    <s v="Farmer"/>
    <n v="11.8"/>
    <x v="140"/>
    <n v="0"/>
    <n v="0"/>
    <b v="0"/>
    <s v="high"/>
  </r>
  <r>
    <n v="487"/>
    <n v="487"/>
    <d v="2014-03-13T00:00:00"/>
    <n v="11"/>
    <n v="4"/>
    <x v="1"/>
    <n v="2"/>
    <b v="0"/>
    <n v="30.98"/>
    <s v="Maria"/>
    <s v="Carpenter"/>
    <n v="50.9"/>
    <x v="246"/>
    <n v="0"/>
    <n v="0"/>
    <b v="0"/>
    <s v="high"/>
  </r>
  <r>
    <n v="488"/>
    <n v="488"/>
    <d v="2014-03-14T00:00:00"/>
    <n v="11"/>
    <n v="5"/>
    <x v="0"/>
    <n v="3"/>
    <b v="0"/>
    <n v="35.97"/>
    <s v="Rhonda"/>
    <s v="Farmer"/>
    <n v="10.6"/>
    <x v="223"/>
    <n v="0"/>
    <n v="0"/>
    <b v="0"/>
    <s v="high"/>
  </r>
  <r>
    <n v="489"/>
    <n v="489"/>
    <d v="2014-03-14T00:00:00"/>
    <n v="11"/>
    <n v="5"/>
    <x v="0"/>
    <n v="5"/>
    <b v="1"/>
    <n v="59.354999999999997"/>
    <s v="Maria"/>
    <s v="Farmer"/>
    <n v="29"/>
    <x v="14"/>
    <n v="0"/>
    <n v="0"/>
    <b v="0"/>
    <s v="high"/>
  </r>
  <r>
    <n v="490"/>
    <n v="490"/>
    <d v="2014-03-14T00:00:00"/>
    <n v="11"/>
    <n v="5"/>
    <x v="2"/>
    <n v="3"/>
    <b v="0"/>
    <n v="42.97"/>
    <s v="Maria"/>
    <s v="Farmer"/>
    <n v="20.6"/>
    <x v="0"/>
    <n v="0"/>
    <n v="0"/>
    <b v="0"/>
    <s v="high"/>
  </r>
  <r>
    <n v="491"/>
    <n v="491"/>
    <d v="2014-03-14T00:00:00"/>
    <n v="11"/>
    <n v="5"/>
    <x v="1"/>
    <s v="NA"/>
    <s v="NA"/>
    <n v="14.22"/>
    <s v="Maria"/>
    <s v="Carpenter"/>
    <n v="43.6"/>
    <x v="270"/>
    <s v="NA"/>
    <s v="NA"/>
    <b v="0"/>
    <s v="high"/>
  </r>
  <r>
    <n v="492"/>
    <n v="492"/>
    <d v="2014-03-14T00:00:00"/>
    <n v="11"/>
    <n v="5"/>
    <x v="2"/>
    <n v="4"/>
    <b v="1"/>
    <n v="53.064"/>
    <s v="Rhonda"/>
    <s v="Farmer"/>
    <n v="16.399999999999999"/>
    <x v="259"/>
    <n v="0"/>
    <n v="0"/>
    <b v="0"/>
    <s v="high"/>
  </r>
  <r>
    <n v="493"/>
    <n v="493"/>
    <d v="2014-03-14T00:00:00"/>
    <n v="11"/>
    <n v="5"/>
    <x v="1"/>
    <n v="5"/>
    <b v="1"/>
    <n v="110.45699999999999"/>
    <s v="Rhonda"/>
    <s v="Carpenter"/>
    <n v="33.4"/>
    <x v="208"/>
    <n v="1"/>
    <n v="1"/>
    <b v="0"/>
    <s v="medium"/>
  </r>
  <r>
    <n v="494"/>
    <n v="494"/>
    <d v="2014-03-14T00:00:00"/>
    <n v="11"/>
    <n v="5"/>
    <x v="2"/>
    <n v="2"/>
    <b v="0"/>
    <n v="27.98"/>
    <s v="Rhonda"/>
    <s v="Carter"/>
    <n v="17.2"/>
    <x v="279"/>
    <n v="0"/>
    <n v="0"/>
    <b v="0"/>
    <s v="medium"/>
  </r>
  <r>
    <n v="495"/>
    <n v="495"/>
    <d v="2014-03-14T00:00:00"/>
    <n v="11"/>
    <n v="5"/>
    <x v="1"/>
    <n v="6"/>
    <b v="1"/>
    <n v="73.745999999999995"/>
    <s v="Rhonda"/>
    <s v="Carpenter"/>
    <n v="31.3"/>
    <x v="121"/>
    <n v="0"/>
    <n v="0"/>
    <b v="0"/>
    <s v="medium"/>
  </r>
  <r>
    <n v="496"/>
    <n v="496"/>
    <d v="2014-03-14T00:00:00"/>
    <n v="11"/>
    <n v="5"/>
    <x v="1"/>
    <n v="1"/>
    <b v="0"/>
    <n v="12.99"/>
    <s v="Rhonda"/>
    <s v="Carpenter"/>
    <n v="32"/>
    <x v="280"/>
    <n v="0"/>
    <n v="0"/>
    <b v="0"/>
    <s v="medium"/>
  </r>
  <r>
    <n v="497"/>
    <n v="497"/>
    <d v="2014-03-14T00:00:00"/>
    <n v="11"/>
    <n v="5"/>
    <x v="2"/>
    <n v="5"/>
    <b v="1"/>
    <n v="56.655000000000001"/>
    <s v="Rhonda"/>
    <s v="Carter"/>
    <n v="17.899999999999999"/>
    <x v="1"/>
    <n v="0"/>
    <n v="0"/>
    <b v="0"/>
    <s v="high"/>
  </r>
  <r>
    <n v="498"/>
    <n v="498"/>
    <d v="2014-03-14T00:00:00"/>
    <n v="11"/>
    <n v="5"/>
    <x v="1"/>
    <n v="3"/>
    <b v="0"/>
    <n v="39.97"/>
    <s v="Rhonda"/>
    <s v="Carpenter"/>
    <n v="47.6"/>
    <x v="227"/>
    <n v="0"/>
    <n v="0"/>
    <b v="0"/>
    <s v="low"/>
  </r>
  <r>
    <n v="499"/>
    <n v="499"/>
    <d v="2014-03-14T00:00:00"/>
    <n v="11"/>
    <n v="5"/>
    <x v="1"/>
    <n v="3"/>
    <b v="0"/>
    <n v="38.97"/>
    <s v="Rhonda"/>
    <s v="Carpenter"/>
    <n v="41"/>
    <x v="281"/>
    <n v="0"/>
    <n v="0"/>
    <b v="0"/>
    <s v="medium"/>
  </r>
  <r>
    <n v="500"/>
    <n v="500"/>
    <d v="2014-03-14T00:00:00"/>
    <n v="11"/>
    <n v="5"/>
    <x v="0"/>
    <n v="2"/>
    <b v="0"/>
    <n v="28.98"/>
    <s v="Rhonda"/>
    <s v="Carter"/>
    <n v="25.9"/>
    <x v="272"/>
    <n v="0"/>
    <n v="0"/>
    <b v="0"/>
    <s v="medium"/>
  </r>
  <r>
    <n v="501"/>
    <n v="501"/>
    <d v="2014-03-14T00:00:00"/>
    <n v="11"/>
    <n v="5"/>
    <x v="0"/>
    <n v="3"/>
    <b v="0"/>
    <n v="45.97"/>
    <s v="Maria"/>
    <s v="Farmer"/>
    <n v="40.5"/>
    <x v="168"/>
    <n v="0"/>
    <n v="0"/>
    <b v="1"/>
    <s v="medium"/>
  </r>
  <r>
    <n v="502"/>
    <n v="502"/>
    <d v="2014-03-14T00:00:00"/>
    <n v="11"/>
    <n v="5"/>
    <x v="1"/>
    <n v="2"/>
    <b v="0"/>
    <n v="78.42"/>
    <s v="Maria"/>
    <s v="Carpenter"/>
    <n v="51"/>
    <x v="170"/>
    <n v="1"/>
    <n v="1"/>
    <b v="0"/>
    <s v="medium"/>
  </r>
  <r>
    <n v="503"/>
    <n v="503"/>
    <d v="2014-03-14T00:00:00"/>
    <n v="11"/>
    <n v="5"/>
    <x v="2"/>
    <n v="2"/>
    <b v="0"/>
    <n v="23.98"/>
    <s v="Maria"/>
    <s v="Carter"/>
    <n v="30.8"/>
    <x v="281"/>
    <n v="0"/>
    <n v="0"/>
    <b v="1"/>
    <s v="medium"/>
  </r>
  <r>
    <n v="504"/>
    <n v="504"/>
    <d v="2014-03-14T00:00:00"/>
    <n v="11"/>
    <n v="5"/>
    <x v="2"/>
    <n v="2"/>
    <b v="0"/>
    <n v="27.98"/>
    <s v="Maria"/>
    <s v="Carter"/>
    <n v="20.8"/>
    <x v="247"/>
    <n v="0"/>
    <n v="0"/>
    <b v="0"/>
    <s v="high"/>
  </r>
  <r>
    <n v="505"/>
    <n v="505"/>
    <d v="2014-03-14T00:00:00"/>
    <n v="11"/>
    <n v="5"/>
    <x v="0"/>
    <n v="2"/>
    <b v="0"/>
    <n v="51.5"/>
    <s v="Rhonda"/>
    <s v="Farmer"/>
    <n v="14.1"/>
    <x v="224"/>
    <n v="1"/>
    <n v="1"/>
    <s v="NA"/>
    <s v="high"/>
  </r>
  <r>
    <n v="506"/>
    <n v="506"/>
    <d v="2014-03-14T00:00:00"/>
    <n v="11"/>
    <n v="5"/>
    <x v="1"/>
    <n v="2"/>
    <b v="0"/>
    <n v="27.98"/>
    <s v="Rhonda"/>
    <s v="Carpenter"/>
    <n v="42.4"/>
    <x v="282"/>
    <n v="0"/>
    <n v="0"/>
    <b v="0"/>
    <s v="NA"/>
  </r>
  <r>
    <n v="507"/>
    <n v="507"/>
    <d v="2014-03-14T00:00:00"/>
    <n v="11"/>
    <n v="5"/>
    <x v="0"/>
    <n v="1"/>
    <b v="0"/>
    <n v="11.99"/>
    <s v="Rhonda"/>
    <s v="Farmer"/>
    <n v="24.7"/>
    <x v="162"/>
    <n v="0"/>
    <n v="0"/>
    <b v="0"/>
    <s v="medium"/>
  </r>
  <r>
    <n v="508"/>
    <n v="508"/>
    <d v="2014-03-14T00:00:00"/>
    <n v="11"/>
    <n v="5"/>
    <x v="1"/>
    <n v="5"/>
    <b v="1"/>
    <n v="95.930999999999997"/>
    <s v="Rhonda"/>
    <s v="Carpenter"/>
    <n v="28.5"/>
    <x v="27"/>
    <n v="1"/>
    <n v="1"/>
    <b v="0"/>
    <s v="medium"/>
  </r>
  <r>
    <n v="509"/>
    <n v="509"/>
    <d v="2014-03-14T00:00:00"/>
    <n v="11"/>
    <n v="5"/>
    <x v="2"/>
    <n v="7"/>
    <b v="1"/>
    <n v="116.532"/>
    <s v="Rhonda"/>
    <s v="Carter"/>
    <n v="29.5"/>
    <x v="144"/>
    <n v="1"/>
    <n v="1"/>
    <b v="0"/>
    <s v="medium"/>
  </r>
  <r>
    <n v="510"/>
    <n v="510"/>
    <d v="2014-03-14T00:00:00"/>
    <n v="11"/>
    <n v="5"/>
    <x v="0"/>
    <n v="2"/>
    <b v="0"/>
    <n v="26.98"/>
    <s v="Maria"/>
    <s v="Carter"/>
    <n v="28.9"/>
    <x v="11"/>
    <n v="0"/>
    <n v="0"/>
    <b v="0"/>
    <s v="high"/>
  </r>
  <r>
    <n v="511"/>
    <n v="511"/>
    <d v="2014-03-14T00:00:00"/>
    <n v="11"/>
    <n v="5"/>
    <x v="1"/>
    <n v="3"/>
    <b v="0"/>
    <n v="40.97"/>
    <s v="Rhonda"/>
    <s v="Carpenter"/>
    <n v="41.4"/>
    <x v="271"/>
    <n v="0"/>
    <n v="0"/>
    <b v="0"/>
    <s v="low"/>
  </r>
  <r>
    <n v="512"/>
    <n v="512"/>
    <d v="2014-03-14T00:00:00"/>
    <n v="11"/>
    <n v="5"/>
    <x v="0"/>
    <n v="3"/>
    <b v="0"/>
    <n v="43.97"/>
    <s v="Maria"/>
    <s v="Farmer"/>
    <n v="32.200000000000003"/>
    <x v="198"/>
    <n v="0"/>
    <n v="0"/>
    <b v="0"/>
    <s v="high"/>
  </r>
  <r>
    <n v="513"/>
    <n v="513"/>
    <d v="2014-03-14T00:00:00"/>
    <n v="11"/>
    <n v="5"/>
    <x v="0"/>
    <n v="2"/>
    <b v="0"/>
    <n v="33.979999999999997"/>
    <s v="Rhonda"/>
    <s v="Farmer"/>
    <n v="23.2"/>
    <x v="98"/>
    <n v="0"/>
    <n v="0"/>
    <b v="0"/>
    <s v="medium"/>
  </r>
  <r>
    <n v="514"/>
    <n v="514"/>
    <d v="2014-03-14T00:00:00"/>
    <n v="11"/>
    <n v="5"/>
    <x v="1"/>
    <n v="3"/>
    <b v="0"/>
    <n v="38.97"/>
    <s v="Rhonda"/>
    <s v="Carpenter"/>
    <n v="46.3"/>
    <x v="271"/>
    <n v="0"/>
    <n v="0"/>
    <b v="0"/>
    <s v="low"/>
  </r>
  <r>
    <n v="515"/>
    <n v="515"/>
    <s v="NA"/>
    <s v="NA"/>
    <s v="NA"/>
    <x v="0"/>
    <n v="1"/>
    <b v="0"/>
    <n v="11.99"/>
    <s v="Rhonda"/>
    <s v="Carpenter"/>
    <n v="29.5"/>
    <x v="171"/>
    <n v="0"/>
    <n v="0"/>
    <b v="0"/>
    <s v="medium"/>
  </r>
  <r>
    <n v="516"/>
    <n v="516"/>
    <d v="2014-03-14T00:00:00"/>
    <n v="11"/>
    <n v="5"/>
    <x v="0"/>
    <n v="5"/>
    <b v="1"/>
    <n v="65.655000000000001"/>
    <s v="Maria"/>
    <s v="Carter"/>
    <n v="45.2"/>
    <x v="153"/>
    <n v="0"/>
    <n v="0"/>
    <b v="0"/>
    <s v="NA"/>
  </r>
  <r>
    <n v="517"/>
    <n v="517"/>
    <d v="2014-03-14T00:00:00"/>
    <n v="11"/>
    <n v="5"/>
    <x v="2"/>
    <n v="5"/>
    <b v="1"/>
    <n v="61.155000000000001"/>
    <s v="Rhonda"/>
    <s v="Carter"/>
    <n v="33.9"/>
    <x v="144"/>
    <n v="0"/>
    <n v="0"/>
    <b v="0"/>
    <s v="medium"/>
  </r>
  <r>
    <n v="518"/>
    <n v="518"/>
    <d v="2014-03-14T00:00:00"/>
    <n v="11"/>
    <n v="5"/>
    <x v="0"/>
    <n v="2"/>
    <b v="0"/>
    <n v="64.7"/>
    <s v="Rhonda"/>
    <s v="Farmer"/>
    <n v="31.9"/>
    <x v="51"/>
    <n v="1"/>
    <n v="1"/>
    <b v="0"/>
    <s v="medium"/>
  </r>
  <r>
    <n v="519"/>
    <n v="519"/>
    <d v="2014-03-14T00:00:00"/>
    <n v="11"/>
    <n v="5"/>
    <x v="0"/>
    <n v="2"/>
    <b v="0"/>
    <n v="33.979999999999997"/>
    <s v="Maria"/>
    <s v="Carter"/>
    <n v="32.799999999999997"/>
    <x v="234"/>
    <n v="0"/>
    <n v="0"/>
    <b v="0"/>
    <s v="high"/>
  </r>
  <r>
    <n v="520"/>
    <n v="520"/>
    <d v="2014-03-14T00:00:00"/>
    <n v="11"/>
    <n v="5"/>
    <x v="1"/>
    <n v="2"/>
    <b v="0"/>
    <n v="29.98"/>
    <s v="Rhonda"/>
    <s v="Carpenter"/>
    <n v="30.3"/>
    <x v="137"/>
    <n v="0"/>
    <n v="0"/>
    <b v="0"/>
    <s v="NA"/>
  </r>
  <r>
    <n v="521"/>
    <n v="521"/>
    <d v="2014-03-14T00:00:00"/>
    <n v="11"/>
    <n v="5"/>
    <x v="1"/>
    <n v="4"/>
    <b v="1"/>
    <n v="50.363999999999997"/>
    <s v="Maria"/>
    <s v="Carpenter"/>
    <n v="42.3"/>
    <x v="283"/>
    <n v="0"/>
    <n v="0"/>
    <b v="0"/>
    <s v="high"/>
  </r>
  <r>
    <n v="522"/>
    <n v="522"/>
    <d v="2014-03-14T00:00:00"/>
    <n v="11"/>
    <n v="5"/>
    <x v="2"/>
    <n v="4"/>
    <b v="1"/>
    <n v="49.463999999999999"/>
    <s v="Maria"/>
    <s v="Carter"/>
    <n v="17.100000000000001"/>
    <x v="9"/>
    <n v="0"/>
    <n v="0"/>
    <b v="0"/>
    <s v="high"/>
  </r>
  <r>
    <n v="523"/>
    <n v="523"/>
    <s v="NA"/>
    <s v="NA"/>
    <s v="NA"/>
    <x v="0"/>
    <n v="4"/>
    <b v="1"/>
    <n v="48.564"/>
    <s v="Maria"/>
    <s v="Carter"/>
    <n v="25.8"/>
    <x v="284"/>
    <n v="0"/>
    <n v="0"/>
    <b v="0"/>
    <s v="high"/>
  </r>
  <r>
    <n v="524"/>
    <n v="524"/>
    <d v="2014-03-14T00:00:00"/>
    <n v="11"/>
    <n v="5"/>
    <x v="0"/>
    <n v="3"/>
    <b v="0"/>
    <n v="40.97"/>
    <s v="Rhonda"/>
    <s v="Farmer"/>
    <n v="23.3"/>
    <x v="68"/>
    <n v="0"/>
    <n v="0"/>
    <b v="0"/>
    <s v="high"/>
  </r>
  <r>
    <n v="525"/>
    <n v="525"/>
    <d v="2014-03-14T00:00:00"/>
    <n v="11"/>
    <n v="5"/>
    <x v="2"/>
    <n v="3"/>
    <b v="0"/>
    <n v="44.97"/>
    <s v="Maria"/>
    <s v="Carter"/>
    <n v="29"/>
    <x v="139"/>
    <n v="0"/>
    <n v="0"/>
    <b v="0"/>
    <s v="NA"/>
  </r>
  <r>
    <n v="526"/>
    <n v="526"/>
    <d v="2014-03-14T00:00:00"/>
    <n v="11"/>
    <n v="5"/>
    <x v="2"/>
    <n v="6"/>
    <b v="1"/>
    <n v="76.445999999999998"/>
    <s v="Maria"/>
    <s v="Carter"/>
    <n v="10.8"/>
    <x v="95"/>
    <n v="0"/>
    <n v="0"/>
    <b v="1"/>
    <s v="high"/>
  </r>
  <r>
    <n v="527"/>
    <n v="527"/>
    <d v="2014-03-14T00:00:00"/>
    <n v="11"/>
    <n v="5"/>
    <x v="0"/>
    <n v="2"/>
    <b v="0"/>
    <n v="68.47"/>
    <s v="Rhonda"/>
    <s v="Farmer"/>
    <n v="25.2"/>
    <x v="9"/>
    <n v="1"/>
    <n v="1"/>
    <b v="0"/>
    <s v="medium"/>
  </r>
  <r>
    <n v="528"/>
    <n v="528"/>
    <d v="2014-03-15T00:00:00"/>
    <n v="11"/>
    <n v="6"/>
    <x v="0"/>
    <n v="4"/>
    <b v="1"/>
    <n v="47.664000000000001"/>
    <s v="Rhonda"/>
    <s v="Taylor"/>
    <n v="29.4"/>
    <x v="205"/>
    <n v="0"/>
    <n v="0"/>
    <b v="0"/>
    <s v="medium"/>
  </r>
  <r>
    <n v="529"/>
    <n v="529"/>
    <d v="2014-03-15T00:00:00"/>
    <n v="11"/>
    <n v="6"/>
    <x v="1"/>
    <n v="5"/>
    <b v="1"/>
    <n v="86.247"/>
    <s v="Rhonda"/>
    <s v="Carpenter"/>
    <n v="45.1"/>
    <x v="177"/>
    <n v="1"/>
    <n v="1"/>
    <b v="0"/>
    <s v="low"/>
  </r>
  <r>
    <n v="530"/>
    <n v="530"/>
    <d v="2014-03-15T00:00:00"/>
    <n v="11"/>
    <n v="6"/>
    <x v="0"/>
    <n v="2"/>
    <b v="0"/>
    <n v="25.98"/>
    <s v="Rhonda"/>
    <s v="Taylor"/>
    <n v="29.2"/>
    <x v="285"/>
    <n v="0"/>
    <n v="0"/>
    <b v="0"/>
    <s v="NA"/>
  </r>
  <r>
    <n v="531"/>
    <n v="531"/>
    <d v="2014-03-15T00:00:00"/>
    <n v="11"/>
    <n v="6"/>
    <x v="0"/>
    <n v="1"/>
    <b v="0"/>
    <n v="13.99"/>
    <s v="Maria"/>
    <s v="Taylor"/>
    <n v="18.8"/>
    <x v="286"/>
    <n v="0"/>
    <n v="0"/>
    <b v="0"/>
    <s v="high"/>
  </r>
  <r>
    <n v="532"/>
    <n v="532"/>
    <d v="2014-03-15T00:00:00"/>
    <n v="11"/>
    <n v="6"/>
    <x v="0"/>
    <n v="5"/>
    <b v="1"/>
    <n v="59.354999999999997"/>
    <s v="Rhonda"/>
    <s v="Taylor"/>
    <n v="20.399999999999999"/>
    <x v="287"/>
    <n v="0"/>
    <n v="0"/>
    <b v="0"/>
    <s v="medium"/>
  </r>
  <r>
    <n v="533"/>
    <n v="533"/>
    <d v="2014-03-15T00:00:00"/>
    <n v="11"/>
    <n v="6"/>
    <x v="1"/>
    <n v="3"/>
    <b v="0"/>
    <n v="72.739999999999995"/>
    <s v="Maria"/>
    <s v="Carpenter"/>
    <n v="53"/>
    <x v="3"/>
    <n v="1"/>
    <n v="1"/>
    <b v="0"/>
    <s v="high"/>
  </r>
  <r>
    <n v="534"/>
    <n v="534"/>
    <d v="2014-03-15T00:00:00"/>
    <n v="11"/>
    <n v="6"/>
    <x v="1"/>
    <n v="4"/>
    <b v="1"/>
    <n v="52.164000000000001"/>
    <s v="Maria"/>
    <s v="Taylor"/>
    <n v="53.8"/>
    <x v="243"/>
    <n v="0"/>
    <n v="0"/>
    <b v="0"/>
    <s v="high"/>
  </r>
  <r>
    <n v="535"/>
    <n v="535"/>
    <d v="2014-03-15T00:00:00"/>
    <n v="11"/>
    <n v="6"/>
    <x v="1"/>
    <n v="4"/>
    <b v="1"/>
    <n v="44.963999999999999"/>
    <s v="Maria"/>
    <s v="Miller"/>
    <n v="16.8"/>
    <x v="193"/>
    <n v="0"/>
    <n v="0"/>
    <b v="0"/>
    <s v="NA"/>
  </r>
  <r>
    <n v="536"/>
    <n v="536"/>
    <d v="2014-03-15T00:00:00"/>
    <n v="11"/>
    <n v="6"/>
    <x v="1"/>
    <n v="2"/>
    <b v="0"/>
    <n v="30.98"/>
    <s v="Maria"/>
    <s v="Carpenter"/>
    <n v="48.2"/>
    <x v="288"/>
    <n v="0"/>
    <n v="0"/>
    <b v="1"/>
    <s v="NA"/>
  </r>
  <r>
    <n v="537"/>
    <n v="537"/>
    <d v="2014-03-15T00:00:00"/>
    <n v="11"/>
    <n v="6"/>
    <x v="1"/>
    <n v="6"/>
    <b v="1"/>
    <n v="66.546000000000006"/>
    <s v="Maria"/>
    <s v="Miller"/>
    <n v="22"/>
    <x v="110"/>
    <n v="0"/>
    <n v="0"/>
    <b v="0"/>
    <s v="high"/>
  </r>
  <r>
    <n v="538"/>
    <n v="538"/>
    <d v="2014-03-15T00:00:00"/>
    <n v="11"/>
    <n v="6"/>
    <x v="2"/>
    <n v="5"/>
    <b v="1"/>
    <n v="61.155000000000001"/>
    <s v="Maria"/>
    <s v="Taylor"/>
    <n v="17.2"/>
    <x v="44"/>
    <n v="0"/>
    <n v="0"/>
    <b v="0"/>
    <s v="high"/>
  </r>
  <r>
    <n v="539"/>
    <n v="539"/>
    <s v="NA"/>
    <s v="NA"/>
    <s v="NA"/>
    <x v="1"/>
    <n v="6"/>
    <b v="1"/>
    <n v="68.346000000000004"/>
    <s v="Maria"/>
    <s v="Carpenter"/>
    <n v="47"/>
    <x v="289"/>
    <n v="0"/>
    <n v="0"/>
    <b v="0"/>
    <s v="high"/>
  </r>
  <r>
    <n v="540"/>
    <n v="540"/>
    <d v="2014-03-15T00:00:00"/>
    <n v="11"/>
    <n v="6"/>
    <x v="1"/>
    <n v="2"/>
    <b v="0"/>
    <n v="29.98"/>
    <s v="Maria"/>
    <s v="Miller"/>
    <n v="34.299999999999997"/>
    <x v="290"/>
    <n v="0"/>
    <n v="0"/>
    <b v="1"/>
    <s v="NA"/>
  </r>
  <r>
    <n v="541"/>
    <n v="541"/>
    <d v="2014-03-15T00:00:00"/>
    <n v="11"/>
    <n v="6"/>
    <x v="0"/>
    <n v="6"/>
    <b v="1"/>
    <n v="71.945999999999998"/>
    <s v="Maria"/>
    <s v="Miller"/>
    <n v="27.8"/>
    <x v="231"/>
    <n v="0"/>
    <n v="0"/>
    <b v="0"/>
    <s v="high"/>
  </r>
  <r>
    <n v="542"/>
    <n v="542"/>
    <d v="2014-03-15T00:00:00"/>
    <n v="11"/>
    <n v="6"/>
    <x v="3"/>
    <n v="7"/>
    <b v="1"/>
    <n v="88.137"/>
    <s v="Rhonda"/>
    <s v="Butcher"/>
    <n v="42.7"/>
    <x v="291"/>
    <n v="0"/>
    <n v="0"/>
    <b v="0"/>
    <s v="medium"/>
  </r>
  <r>
    <n v="543"/>
    <n v="543"/>
    <d v="2014-03-15T00:00:00"/>
    <n v="11"/>
    <n v="6"/>
    <x v="2"/>
    <n v="3"/>
    <b v="0"/>
    <n v="38.97"/>
    <s v="Rhonda"/>
    <s v="Carpenter"/>
    <n v="29.5"/>
    <x v="292"/>
    <n v="0"/>
    <n v="0"/>
    <b v="0"/>
    <s v="medium"/>
  </r>
  <r>
    <n v="544"/>
    <n v="544"/>
    <d v="2014-03-15T00:00:00"/>
    <n v="11"/>
    <n v="6"/>
    <x v="2"/>
    <n v="2"/>
    <b v="0"/>
    <n v="30.98"/>
    <s v="Rhonda"/>
    <s v="Butcher"/>
    <n v="20.7"/>
    <x v="293"/>
    <n v="0"/>
    <n v="0"/>
    <b v="0"/>
    <s v="medium"/>
  </r>
  <r>
    <n v="545"/>
    <n v="545"/>
    <d v="2014-03-15T00:00:00"/>
    <n v="11"/>
    <n v="6"/>
    <x v="1"/>
    <n v="2"/>
    <b v="0"/>
    <n v="29.98"/>
    <s v="Rhonda"/>
    <s v="Miller"/>
    <n v="28.7"/>
    <x v="56"/>
    <n v="0"/>
    <n v="0"/>
    <b v="0"/>
    <s v="medium"/>
  </r>
  <r>
    <n v="546"/>
    <n v="546"/>
    <d v="2014-03-15T00:00:00"/>
    <n v="11"/>
    <n v="6"/>
    <x v="1"/>
    <n v="3"/>
    <b v="0"/>
    <n v="43.97"/>
    <s v="Rhonda"/>
    <s v="Miller"/>
    <n v="21.4"/>
    <x v="66"/>
    <n v="0"/>
    <n v="0"/>
    <b v="0"/>
    <s v="high"/>
  </r>
  <r>
    <n v="547"/>
    <n v="547"/>
    <d v="2014-03-15T00:00:00"/>
    <n v="11"/>
    <n v="6"/>
    <x v="0"/>
    <n v="3"/>
    <b v="0"/>
    <n v="41.97"/>
    <s v="Maria"/>
    <s v="Taylor"/>
    <n v="13"/>
    <x v="0"/>
    <n v="0"/>
    <n v="0"/>
    <b v="1"/>
    <s v="NA"/>
  </r>
  <r>
    <n v="548"/>
    <n v="548"/>
    <d v="2014-03-15T00:00:00"/>
    <n v="11"/>
    <n v="6"/>
    <x v="2"/>
    <n v="3"/>
    <b v="0"/>
    <n v="33.97"/>
    <s v="Rhonda"/>
    <s v="Taylor"/>
    <n v="33.700000000000003"/>
    <x v="278"/>
    <n v="0"/>
    <n v="0"/>
    <b v="0"/>
    <s v="medium"/>
  </r>
  <r>
    <n v="549"/>
    <n v="549"/>
    <d v="2014-03-15T00:00:00"/>
    <n v="11"/>
    <n v="6"/>
    <x v="1"/>
    <n v="4"/>
    <b v="1"/>
    <n v="48.564"/>
    <s v="Rhonda"/>
    <s v="Carpenter"/>
    <n v="34.200000000000003"/>
    <x v="277"/>
    <n v="0"/>
    <n v="0"/>
    <b v="0"/>
    <s v="medium"/>
  </r>
  <r>
    <n v="550"/>
    <n v="550"/>
    <d v="2014-03-15T00:00:00"/>
    <n v="11"/>
    <n v="6"/>
    <x v="1"/>
    <n v="2"/>
    <b v="0"/>
    <n v="27.98"/>
    <s v="Maria"/>
    <s v="Carpenter"/>
    <n v="33.4"/>
    <x v="294"/>
    <n v="0"/>
    <n v="0"/>
    <b v="0"/>
    <s v="high"/>
  </r>
  <r>
    <n v="551"/>
    <n v="551"/>
    <d v="2014-03-15T00:00:00"/>
    <n v="11"/>
    <n v="6"/>
    <x v="0"/>
    <n v="3"/>
    <b v="0"/>
    <n v="38.97"/>
    <s v="Maria"/>
    <s v="Taylor"/>
    <n v="18.5"/>
    <x v="19"/>
    <n v="0"/>
    <n v="0"/>
    <b v="0"/>
    <s v="high"/>
  </r>
  <r>
    <n v="552"/>
    <n v="552"/>
    <d v="2014-03-15T00:00:00"/>
    <n v="11"/>
    <n v="6"/>
    <x v="1"/>
    <n v="4"/>
    <b v="1"/>
    <n v="91.17"/>
    <s v="Maria"/>
    <s v="Miller"/>
    <n v="48.8"/>
    <x v="282"/>
    <n v="1"/>
    <n v="1"/>
    <b v="0"/>
    <s v="high"/>
  </r>
  <r>
    <n v="553"/>
    <n v="553"/>
    <d v="2014-03-15T00:00:00"/>
    <n v="11"/>
    <n v="6"/>
    <x v="1"/>
    <n v="4"/>
    <b v="1"/>
    <n v="45.863999999999997"/>
    <s v="Rhonda"/>
    <s v="Miller"/>
    <n v="31.1"/>
    <x v="172"/>
    <n v="0"/>
    <n v="0"/>
    <b v="0"/>
    <s v="medium"/>
  </r>
  <r>
    <n v="554"/>
    <n v="554"/>
    <d v="2014-03-15T00:00:00"/>
    <n v="11"/>
    <n v="6"/>
    <x v="0"/>
    <n v="3"/>
    <b v="0"/>
    <n v="45.97"/>
    <s v="Maria"/>
    <s v="Miller"/>
    <n v="25.5"/>
    <x v="292"/>
    <n v="0"/>
    <n v="0"/>
    <b v="0"/>
    <s v="high"/>
  </r>
  <r>
    <n v="555"/>
    <n v="555"/>
    <d v="2014-03-15T00:00:00"/>
    <n v="11"/>
    <n v="6"/>
    <x v="1"/>
    <n v="2"/>
    <b v="0"/>
    <n v="27.98"/>
    <s v="Maria"/>
    <s v="Miller"/>
    <n v="23.6"/>
    <x v="287"/>
    <n v="0"/>
    <n v="0"/>
    <b v="0"/>
    <s v="high"/>
  </r>
  <r>
    <n v="556"/>
    <n v="556"/>
    <d v="2014-03-15T00:00:00"/>
    <n v="11"/>
    <n v="6"/>
    <x v="2"/>
    <n v="3"/>
    <b v="0"/>
    <n v="40.97"/>
    <s v="Rhonda"/>
    <s v="Butcher"/>
    <n v="28.5"/>
    <x v="183"/>
    <n v="0"/>
    <n v="0"/>
    <b v="0"/>
    <s v="medium"/>
  </r>
  <r>
    <n v="557"/>
    <n v="557"/>
    <d v="2014-03-15T00:00:00"/>
    <n v="11"/>
    <n v="6"/>
    <x v="2"/>
    <n v="2"/>
    <b v="0"/>
    <n v="27.98"/>
    <s v="Rhonda"/>
    <s v="Butcher"/>
    <n v="16.2"/>
    <x v="11"/>
    <n v="0"/>
    <n v="0"/>
    <b v="0"/>
    <s v="medium"/>
  </r>
  <r>
    <n v="558"/>
    <n v="558"/>
    <d v="2014-03-15T00:00:00"/>
    <n v="11"/>
    <n v="6"/>
    <x v="0"/>
    <n v="3"/>
    <b v="0"/>
    <n v="41.97"/>
    <s v="Rhonda"/>
    <s v="Miller"/>
    <n v="32.299999999999997"/>
    <x v="3"/>
    <n v="0"/>
    <n v="0"/>
    <b v="0"/>
    <s v="low"/>
  </r>
  <r>
    <n v="559"/>
    <n v="559"/>
    <d v="2014-03-15T00:00:00"/>
    <n v="11"/>
    <n v="6"/>
    <x v="0"/>
    <n v="2"/>
    <b v="0"/>
    <n v="24.98"/>
    <s v="Maria"/>
    <s v="Miller"/>
    <n v="29.3"/>
    <x v="258"/>
    <n v="0"/>
    <n v="0"/>
    <b v="0"/>
    <s v="NA"/>
  </r>
  <r>
    <n v="560"/>
    <n v="560"/>
    <d v="2014-03-15T00:00:00"/>
    <n v="11"/>
    <n v="6"/>
    <x v="0"/>
    <n v="4"/>
    <b v="1"/>
    <n v="44.064"/>
    <s v="NA"/>
    <s v="Taylor"/>
    <n v="43.2"/>
    <x v="295"/>
    <n v="0"/>
    <n v="0"/>
    <b v="0"/>
    <s v="low"/>
  </r>
  <r>
    <n v="561"/>
    <n v="561"/>
    <d v="2014-03-15T00:00:00"/>
    <n v="11"/>
    <n v="6"/>
    <x v="1"/>
    <n v="2"/>
    <b v="0"/>
    <n v="53.07"/>
    <s v="Rhonda"/>
    <s v="Miller"/>
    <n v="19"/>
    <x v="98"/>
    <n v="1"/>
    <n v="1"/>
    <b v="0"/>
    <s v="medium"/>
  </r>
  <r>
    <n v="562"/>
    <n v="562"/>
    <d v="2014-03-15T00:00:00"/>
    <n v="11"/>
    <n v="6"/>
    <x v="2"/>
    <n v="5"/>
    <b v="1"/>
    <n v="63.854999999999997"/>
    <s v="Maria"/>
    <s v="Butcher"/>
    <n v="13.2"/>
    <x v="39"/>
    <n v="0"/>
    <n v="0"/>
    <b v="0"/>
    <s v="high"/>
  </r>
  <r>
    <n v="563"/>
    <n v="563"/>
    <d v="2014-03-15T00:00:00"/>
    <n v="11"/>
    <n v="6"/>
    <x v="2"/>
    <n v="2"/>
    <b v="0"/>
    <n v="25.98"/>
    <s v="Maria"/>
    <s v="Butcher"/>
    <n v="27.8"/>
    <x v="4"/>
    <n v="0"/>
    <n v="0"/>
    <b v="0"/>
    <s v="high"/>
  </r>
  <r>
    <n v="564"/>
    <n v="564"/>
    <d v="2014-03-15T00:00:00"/>
    <n v="11"/>
    <n v="6"/>
    <x v="1"/>
    <n v="3"/>
    <b v="0"/>
    <n v="79.64"/>
    <s v="Rhonda"/>
    <s v="Miller"/>
    <n v="32.299999999999997"/>
    <x v="296"/>
    <n v="1"/>
    <n v="1"/>
    <b v="0"/>
    <s v="medium"/>
  </r>
  <r>
    <n v="565"/>
    <n v="565"/>
    <d v="2014-03-15T00:00:00"/>
    <n v="11"/>
    <n v="6"/>
    <x v="0"/>
    <n v="1"/>
    <b v="0"/>
    <n v="12.99"/>
    <s v="Rhonda"/>
    <s v="Miller"/>
    <n v="23.1"/>
    <x v="162"/>
    <n v="0"/>
    <n v="0"/>
    <b v="0"/>
    <s v="medium"/>
  </r>
  <r>
    <n v="566"/>
    <n v="566"/>
    <d v="2014-03-15T00:00:00"/>
    <n v="11"/>
    <n v="6"/>
    <x v="1"/>
    <n v="2"/>
    <b v="0"/>
    <n v="25.98"/>
    <s v="Maria"/>
    <s v="Miller"/>
    <n v="27.8"/>
    <x v="297"/>
    <n v="0"/>
    <n v="0"/>
    <b v="1"/>
    <s v="high"/>
  </r>
  <r>
    <n v="567"/>
    <n v="567"/>
    <d v="2014-03-15T00:00:00"/>
    <n v="11"/>
    <n v="6"/>
    <x v="1"/>
    <n v="3"/>
    <b v="0"/>
    <n v="35.97"/>
    <s v="Maria"/>
    <s v="Miller"/>
    <n v="20"/>
    <x v="137"/>
    <n v="0"/>
    <n v="0"/>
    <b v="0"/>
    <s v="high"/>
  </r>
  <r>
    <n v="568"/>
    <n v="568"/>
    <d v="2014-03-15T00:00:00"/>
    <n v="11"/>
    <n v="6"/>
    <x v="1"/>
    <n v="2"/>
    <b v="0"/>
    <n v="71.67"/>
    <s v="Rhonda"/>
    <s v="Carpenter"/>
    <n v="27.9"/>
    <x v="194"/>
    <n v="1"/>
    <n v="1"/>
    <b v="0"/>
    <s v="medium"/>
  </r>
  <r>
    <n v="569"/>
    <n v="569"/>
    <d v="2014-03-15T00:00:00"/>
    <n v="11"/>
    <n v="6"/>
    <x v="1"/>
    <n v="4"/>
    <b v="1"/>
    <n v="48.564"/>
    <s v="Maria"/>
    <s v="Butcher"/>
    <n v="25.1"/>
    <x v="33"/>
    <n v="0"/>
    <n v="0"/>
    <b v="0"/>
    <s v="high"/>
  </r>
  <r>
    <n v="570"/>
    <n v="570"/>
    <d v="2014-03-15T00:00:00"/>
    <n v="11"/>
    <n v="6"/>
    <x v="2"/>
    <n v="5"/>
    <b v="1"/>
    <n v="59.354999999999997"/>
    <s v="Rhonda"/>
    <s v="Butcher"/>
    <n v="10.8"/>
    <x v="257"/>
    <n v="0"/>
    <n v="0"/>
    <b v="0"/>
    <s v="NA"/>
  </r>
  <r>
    <n v="571"/>
    <n v="571"/>
    <d v="2014-03-15T00:00:00"/>
    <n v="11"/>
    <n v="6"/>
    <x v="1"/>
    <n v="6"/>
    <b v="1"/>
    <n v="77.346000000000004"/>
    <s v="Maria"/>
    <s v="Miller"/>
    <n v="49.6"/>
    <x v="298"/>
    <n v="0"/>
    <n v="0"/>
    <b v="0"/>
    <s v="high"/>
  </r>
  <r>
    <n v="572"/>
    <n v="572"/>
    <d v="2014-03-15T00:00:00"/>
    <n v="11"/>
    <n v="6"/>
    <x v="0"/>
    <n v="3"/>
    <b v="0"/>
    <n v="72.72"/>
    <s v="Rhonda"/>
    <s v="Carpenter"/>
    <n v="22.9"/>
    <x v="72"/>
    <n v="1"/>
    <n v="1"/>
    <b v="0"/>
    <s v="medium"/>
  </r>
  <r>
    <n v="573"/>
    <n v="573"/>
    <d v="2014-03-15T00:00:00"/>
    <n v="11"/>
    <n v="6"/>
    <x v="0"/>
    <n v="2"/>
    <b v="0"/>
    <n v="29.98"/>
    <s v="Rhonda"/>
    <s v="Miller"/>
    <n v="44.4"/>
    <x v="299"/>
    <n v="0"/>
    <n v="0"/>
    <b v="0"/>
    <s v="low"/>
  </r>
  <r>
    <n v="574"/>
    <n v="574"/>
    <d v="2014-03-15T00:00:00"/>
    <n v="11"/>
    <n v="6"/>
    <x v="1"/>
    <n v="4"/>
    <b v="1"/>
    <n v="44.963999999999999"/>
    <s v="Rhonda"/>
    <s v="Carpenter"/>
    <n v="43.1"/>
    <x v="210"/>
    <n v="0"/>
    <n v="0"/>
    <b v="0"/>
    <s v="NA"/>
  </r>
  <r>
    <n v="575"/>
    <n v="575"/>
    <d v="2014-03-15T00:00:00"/>
    <n v="11"/>
    <n v="6"/>
    <x v="0"/>
    <n v="5"/>
    <b v="1"/>
    <n v="83.501999999999995"/>
    <s v="Rhonda"/>
    <s v="Taylor"/>
    <n v="21.1"/>
    <x v="190"/>
    <n v="1"/>
    <n v="1"/>
    <b v="0"/>
    <s v="medium"/>
  </r>
  <r>
    <n v="576"/>
    <n v="576"/>
    <d v="2014-03-15T00:00:00"/>
    <n v="11"/>
    <n v="6"/>
    <x v="1"/>
    <n v="2"/>
    <b v="0"/>
    <n v="27.98"/>
    <s v="Maria"/>
    <s v="Miller"/>
    <n v="24.9"/>
    <x v="11"/>
    <n v="0"/>
    <n v="0"/>
    <b v="0"/>
    <s v="high"/>
  </r>
  <r>
    <n v="577"/>
    <n v="577"/>
    <d v="2014-03-16T00:00:00"/>
    <n v="11"/>
    <n v="7"/>
    <x v="0"/>
    <n v="2"/>
    <b v="0"/>
    <n v="53.52"/>
    <s v="Rhonda"/>
    <s v="Taylor"/>
    <n v="26"/>
    <x v="287"/>
    <n v="1"/>
    <n v="1"/>
    <b v="0"/>
    <s v="medium"/>
  </r>
  <r>
    <n v="578"/>
    <n v="578"/>
    <d v="2014-03-16T00:00:00"/>
    <n v="11"/>
    <n v="7"/>
    <x v="2"/>
    <n v="3"/>
    <b v="0"/>
    <n v="41.97"/>
    <s v="Rhonda"/>
    <s v="Butcher"/>
    <n v="13.4"/>
    <x v="104"/>
    <n v="0"/>
    <n v="0"/>
    <b v="0"/>
    <s v="high"/>
  </r>
  <r>
    <n v="579"/>
    <n v="579"/>
    <d v="2014-03-16T00:00:00"/>
    <n v="11"/>
    <n v="7"/>
    <x v="1"/>
    <n v="3"/>
    <b v="0"/>
    <n v="39.97"/>
    <s v="Allanah"/>
    <s v="Carpenter"/>
    <n v="49.3"/>
    <x v="87"/>
    <n v="0"/>
    <n v="0"/>
    <b v="0"/>
    <s v="low"/>
  </r>
  <r>
    <n v="580"/>
    <n v="580"/>
    <s v="NA"/>
    <s v="NA"/>
    <s v="NA"/>
    <x v="0"/>
    <n v="1"/>
    <b v="0"/>
    <n v="11.99"/>
    <s v="Rhonda"/>
    <s v="Taylor"/>
    <n v="28.6"/>
    <x v="300"/>
    <n v="0"/>
    <n v="0"/>
    <b v="0"/>
    <s v="medium"/>
  </r>
  <r>
    <n v="581"/>
    <n v="581"/>
    <d v="2014-03-16T00:00:00"/>
    <n v="11"/>
    <n v="7"/>
    <x v="2"/>
    <n v="5"/>
    <b v="1"/>
    <n v="65.655000000000001"/>
    <s v="Rhonda"/>
    <s v="Butcher"/>
    <n v="11.5"/>
    <x v="91"/>
    <n v="0"/>
    <n v="0"/>
    <b v="0"/>
    <s v="high"/>
  </r>
  <r>
    <n v="582"/>
    <n v="582"/>
    <d v="2014-03-16T00:00:00"/>
    <n v="11"/>
    <n v="7"/>
    <x v="1"/>
    <n v="5"/>
    <b v="1"/>
    <n v="57.555"/>
    <s v="Allanah"/>
    <s v="Butcher"/>
    <n v="11.4"/>
    <x v="256"/>
    <n v="0"/>
    <n v="0"/>
    <b v="0"/>
    <s v="high"/>
  </r>
  <r>
    <n v="583"/>
    <n v="583"/>
    <d v="2014-03-16T00:00:00"/>
    <n v="11"/>
    <n v="7"/>
    <x v="0"/>
    <n v="4"/>
    <b v="1"/>
    <n v="50.363999999999997"/>
    <s v="Rhonda"/>
    <s v="Taylor"/>
    <n v="20.7"/>
    <x v="140"/>
    <n v="0"/>
    <n v="0"/>
    <b v="0"/>
    <s v="high"/>
  </r>
  <r>
    <n v="584"/>
    <n v="584"/>
    <d v="2014-03-16T00:00:00"/>
    <n v="11"/>
    <n v="7"/>
    <x v="1"/>
    <n v="4"/>
    <b v="1"/>
    <n v="84.338999999999999"/>
    <s v="Allanah"/>
    <s v="Carpenter"/>
    <n v="36.6"/>
    <x v="297"/>
    <n v="1"/>
    <n v="1"/>
    <b v="0"/>
    <s v="high"/>
  </r>
  <r>
    <n v="585"/>
    <n v="585"/>
    <d v="2014-03-16T00:00:00"/>
    <n v="11"/>
    <n v="7"/>
    <x v="1"/>
    <n v="5"/>
    <b v="1"/>
    <n v="78.974999999999994"/>
    <s v="Rhonda"/>
    <s v="Carpenter"/>
    <n v="15.9"/>
    <x v="144"/>
    <n v="1"/>
    <n v="1"/>
    <b v="0"/>
    <s v="medium"/>
  </r>
  <r>
    <n v="586"/>
    <n v="586"/>
    <d v="2014-03-16T00:00:00"/>
    <n v="11"/>
    <n v="7"/>
    <x v="1"/>
    <n v="1"/>
    <b v="0"/>
    <n v="12.99"/>
    <s v="Rhonda"/>
    <s v="Hunter"/>
    <n v="23.4"/>
    <x v="65"/>
    <n v="0"/>
    <n v="0"/>
    <b v="0"/>
    <s v="medium"/>
  </r>
  <r>
    <n v="587"/>
    <n v="587"/>
    <d v="2014-03-16T00:00:00"/>
    <n v="11"/>
    <n v="7"/>
    <x v="2"/>
    <n v="4"/>
    <b v="1"/>
    <n v="50.363999999999997"/>
    <s v="Rhonda"/>
    <s v="Hunter"/>
    <n v="17.399999999999999"/>
    <x v="259"/>
    <n v="0"/>
    <n v="0"/>
    <b v="0"/>
    <s v="high"/>
  </r>
  <r>
    <n v="588"/>
    <n v="588"/>
    <d v="2014-03-16T00:00:00"/>
    <n v="11"/>
    <n v="7"/>
    <x v="2"/>
    <n v="4"/>
    <b v="1"/>
    <n v="93.221999999999994"/>
    <s v="Allanah"/>
    <s v="Butcher"/>
    <n v="9.1999999999999993"/>
    <x v="140"/>
    <n v="1"/>
    <n v="1"/>
    <b v="0"/>
    <s v="NA"/>
  </r>
  <r>
    <n v="589"/>
    <n v="589"/>
    <d v="2014-03-16T00:00:00"/>
    <n v="11"/>
    <n v="7"/>
    <x v="1"/>
    <n v="5"/>
    <b v="1"/>
    <n v="65.655000000000001"/>
    <s v="Allanah"/>
    <s v="Carpenter"/>
    <n v="34.6"/>
    <x v="301"/>
    <n v="0"/>
    <n v="0"/>
    <b v="0"/>
    <s v="low"/>
  </r>
  <r>
    <n v="590"/>
    <n v="590"/>
    <d v="2014-03-16T00:00:00"/>
    <n v="11"/>
    <n v="7"/>
    <x v="0"/>
    <n v="3"/>
    <b v="0"/>
    <n v="39.97"/>
    <s v="Allanah"/>
    <s v="Taylor"/>
    <n v="17.3"/>
    <x v="150"/>
    <n v="0"/>
    <n v="0"/>
    <b v="0"/>
    <s v="high"/>
  </r>
  <r>
    <n v="591"/>
    <n v="591"/>
    <d v="2014-03-16T00:00:00"/>
    <n v="11"/>
    <n v="7"/>
    <x v="2"/>
    <n v="1"/>
    <b v="0"/>
    <n v="12.99"/>
    <s v="Rhonda"/>
    <s v="Hunter"/>
    <n v="25.2"/>
    <x v="107"/>
    <n v="0"/>
    <n v="0"/>
    <b v="0"/>
    <s v="medium"/>
  </r>
  <r>
    <n v="592"/>
    <n v="592"/>
    <d v="2014-03-16T00:00:00"/>
    <n v="11"/>
    <n v="7"/>
    <x v="2"/>
    <n v="2"/>
    <b v="0"/>
    <n v="26.98"/>
    <s v="Rhonda"/>
    <s v="Hunter"/>
    <n v="9.3000000000000007"/>
    <x v="217"/>
    <n v="0"/>
    <n v="0"/>
    <b v="0"/>
    <s v="high"/>
  </r>
  <r>
    <n v="593"/>
    <n v="593"/>
    <d v="2014-03-16T00:00:00"/>
    <n v="11"/>
    <n v="7"/>
    <x v="1"/>
    <n v="1"/>
    <b v="0"/>
    <n v="13.99"/>
    <s v="Allanah"/>
    <s v="Butcher"/>
    <n v="42.1"/>
    <x v="302"/>
    <n v="0"/>
    <n v="0"/>
    <b v="0"/>
    <s v="NA"/>
  </r>
  <r>
    <n v="594"/>
    <n v="594"/>
    <d v="2014-03-16T00:00:00"/>
    <n v="11"/>
    <n v="7"/>
    <x v="2"/>
    <n v="1"/>
    <b v="0"/>
    <n v="12.99"/>
    <s v="Rhonda"/>
    <s v="Hunter"/>
    <n v="13.8"/>
    <x v="144"/>
    <n v="0"/>
    <n v="0"/>
    <b v="0"/>
    <s v="NA"/>
  </r>
  <r>
    <n v="595"/>
    <n v="595"/>
    <d v="2014-03-16T00:00:00"/>
    <n v="11"/>
    <n v="7"/>
    <x v="1"/>
    <n v="3"/>
    <b v="0"/>
    <n v="37.97"/>
    <s v="Rhonda"/>
    <s v="Carpenter"/>
    <n v="29"/>
    <x v="183"/>
    <n v="0"/>
    <n v="0"/>
    <b v="0"/>
    <s v="medium"/>
  </r>
  <r>
    <n v="596"/>
    <n v="596"/>
    <d v="2014-03-16T00:00:00"/>
    <n v="11"/>
    <n v="7"/>
    <x v="1"/>
    <n v="4"/>
    <b v="1"/>
    <n v="47.664000000000001"/>
    <s v="Allanah"/>
    <s v="Hunter"/>
    <n v="40"/>
    <x v="303"/>
    <n v="0"/>
    <n v="0"/>
    <b v="0"/>
    <s v="low"/>
  </r>
  <r>
    <n v="597"/>
    <n v="597"/>
    <d v="2014-03-16T00:00:00"/>
    <n v="11"/>
    <n v="7"/>
    <x v="2"/>
    <n v="1"/>
    <b v="0"/>
    <n v="12.99"/>
    <s v="Rhonda"/>
    <s v="Taylor"/>
    <n v="52.1"/>
    <x v="304"/>
    <n v="0"/>
    <n v="0"/>
    <b v="0"/>
    <s v="low"/>
  </r>
  <r>
    <n v="598"/>
    <n v="598"/>
    <d v="2014-03-16T00:00:00"/>
    <n v="11"/>
    <n v="7"/>
    <x v="2"/>
    <n v="2"/>
    <b v="0"/>
    <n v="22.98"/>
    <s v="Rhonda"/>
    <s v="Hunter"/>
    <n v="9.4"/>
    <x v="133"/>
    <n v="0"/>
    <n v="0"/>
    <b v="0"/>
    <s v="high"/>
  </r>
  <r>
    <n v="599"/>
    <n v="599"/>
    <d v="2014-03-16T00:00:00"/>
    <n v="11"/>
    <n v="7"/>
    <x v="0"/>
    <n v="5"/>
    <b v="1"/>
    <n v="58.454999999999998"/>
    <s v="Rhonda"/>
    <s v="Taylor"/>
    <n v="31.1"/>
    <x v="11"/>
    <n v="0"/>
    <n v="0"/>
    <b v="0"/>
    <s v="medium"/>
  </r>
  <r>
    <n v="600"/>
    <n v="600"/>
    <d v="2014-03-16T00:00:00"/>
    <n v="11"/>
    <n v="7"/>
    <x v="1"/>
    <n v="4"/>
    <b v="1"/>
    <n v="54.863999999999997"/>
    <s v="Rhonda"/>
    <s v="Carpenter"/>
    <n v="33.200000000000003"/>
    <x v="305"/>
    <n v="0"/>
    <n v="0"/>
    <b v="0"/>
    <s v="medium"/>
  </r>
  <r>
    <n v="601"/>
    <n v="601"/>
    <d v="2014-03-16T00:00:00"/>
    <n v="11"/>
    <n v="7"/>
    <x v="1"/>
    <n v="4"/>
    <b v="1"/>
    <n v="54.863999999999997"/>
    <s v="Rhonda"/>
    <s v="Taylor"/>
    <n v="30.9"/>
    <x v="45"/>
    <n v="0"/>
    <n v="0"/>
    <b v="0"/>
    <s v="medium"/>
  </r>
  <r>
    <n v="602"/>
    <n v="602"/>
    <d v="2014-03-16T00:00:00"/>
    <n v="11"/>
    <n v="7"/>
    <x v="2"/>
    <n v="3"/>
    <b v="0"/>
    <n v="76.5"/>
    <s v="Allanah"/>
    <s v="Hunter"/>
    <n v="15"/>
    <x v="140"/>
    <n v="1"/>
    <n v="1"/>
    <b v="0"/>
    <s v="NA"/>
  </r>
  <r>
    <n v="603"/>
    <n v="603"/>
    <d v="2014-03-16T00:00:00"/>
    <n v="11"/>
    <n v="7"/>
    <x v="2"/>
    <n v="2"/>
    <b v="0"/>
    <n v="33.979999999999997"/>
    <s v="Rhonda"/>
    <s v="Butcher"/>
    <n v="11.7"/>
    <x v="50"/>
    <n v="0"/>
    <n v="0"/>
    <b v="0"/>
    <s v="medium"/>
  </r>
  <r>
    <n v="604"/>
    <n v="604"/>
    <d v="2014-03-16T00:00:00"/>
    <n v="11"/>
    <n v="7"/>
    <x v="2"/>
    <n v="3"/>
    <b v="0"/>
    <n v="38.97"/>
    <s v="Rhonda"/>
    <s v="Carpenter"/>
    <n v="19.3"/>
    <x v="66"/>
    <n v="0"/>
    <n v="0"/>
    <b v="0"/>
    <s v="NA"/>
  </r>
  <r>
    <n v="605"/>
    <n v="605"/>
    <d v="2014-03-16T00:00:00"/>
    <n v="11"/>
    <n v="7"/>
    <x v="1"/>
    <n v="2"/>
    <b v="0"/>
    <n v="63.93"/>
    <s v="Allanah"/>
    <s v="Butcher"/>
    <n v="17.600000000000001"/>
    <x v="153"/>
    <n v="1"/>
    <n v="1"/>
    <b v="0"/>
    <s v="medium"/>
  </r>
  <r>
    <n v="606"/>
    <n v="606"/>
    <d v="2014-03-16T00:00:00"/>
    <n v="11"/>
    <n v="7"/>
    <x v="1"/>
    <n v="2"/>
    <b v="0"/>
    <n v="24.98"/>
    <s v="Rhonda"/>
    <s v="Carpenter"/>
    <n v="60.3"/>
    <x v="306"/>
    <n v="0"/>
    <n v="0"/>
    <b v="0"/>
    <s v="low"/>
  </r>
  <r>
    <n v="607"/>
    <n v="607"/>
    <d v="2014-03-16T00:00:00"/>
    <n v="11"/>
    <n v="7"/>
    <x v="2"/>
    <n v="4"/>
    <b v="1"/>
    <n v="52.164000000000001"/>
    <s v="Rhonda"/>
    <s v="Hunter"/>
    <n v="13.5"/>
    <x v="20"/>
    <n v="0"/>
    <n v="0"/>
    <b v="0"/>
    <s v="NA"/>
  </r>
  <r>
    <n v="608"/>
    <n v="608"/>
    <d v="2014-03-16T00:00:00"/>
    <n v="11"/>
    <n v="7"/>
    <x v="1"/>
    <n v="4"/>
    <b v="1"/>
    <n v="42.264000000000003"/>
    <s v="Allanah"/>
    <s v="Carpenter"/>
    <n v="32.700000000000003"/>
    <x v="120"/>
    <n v="0"/>
    <n v="0"/>
    <b v="0"/>
    <s v="NA"/>
  </r>
  <r>
    <n v="609"/>
    <n v="609"/>
    <d v="2014-03-16T00:00:00"/>
    <n v="11"/>
    <n v="7"/>
    <x v="1"/>
    <n v="5"/>
    <b v="1"/>
    <n v="60.255000000000003"/>
    <s v="NA"/>
    <s v="Carpenter"/>
    <n v="37.5"/>
    <x v="307"/>
    <n v="0"/>
    <n v="0"/>
    <b v="0"/>
    <s v="medium"/>
  </r>
  <r>
    <n v="610"/>
    <n v="610"/>
    <d v="2014-03-16T00:00:00"/>
    <n v="11"/>
    <n v="7"/>
    <x v="0"/>
    <s v="NA"/>
    <s v="NA"/>
    <n v="14.22"/>
    <s v="Allanah"/>
    <s v="Taylor"/>
    <n v="38.200000000000003"/>
    <x v="308"/>
    <s v="NA"/>
    <s v="NA"/>
    <b v="0"/>
    <s v="low"/>
  </r>
  <r>
    <n v="611"/>
    <n v="611"/>
    <d v="2014-03-16T00:00:00"/>
    <n v="11"/>
    <n v="7"/>
    <x v="2"/>
    <n v="2"/>
    <b v="0"/>
    <n v="29.98"/>
    <s v="Allanah"/>
    <s v="Taylor"/>
    <n v="36.299999999999997"/>
    <x v="309"/>
    <n v="0"/>
    <n v="0"/>
    <b v="0"/>
    <s v="low"/>
  </r>
  <r>
    <n v="612"/>
    <n v="612"/>
    <d v="2014-03-16T00:00:00"/>
    <n v="11"/>
    <n v="7"/>
    <x v="1"/>
    <n v="3"/>
    <b v="0"/>
    <n v="46.97"/>
    <s v="Allanah"/>
    <s v="Carpenter"/>
    <n v="23.7"/>
    <x v="310"/>
    <n v="0"/>
    <n v="0"/>
    <b v="0"/>
    <s v="low"/>
  </r>
  <r>
    <n v="613"/>
    <n v="613"/>
    <d v="2014-03-16T00:00:00"/>
    <n v="11"/>
    <n v="7"/>
    <x v="1"/>
    <n v="6"/>
    <b v="1"/>
    <n v="77.346000000000004"/>
    <s v="Rhonda"/>
    <s v="Carpenter"/>
    <n v="13.9"/>
    <x v="272"/>
    <n v="0"/>
    <n v="0"/>
    <b v="0"/>
    <s v="NA"/>
  </r>
  <r>
    <n v="614"/>
    <n v="614"/>
    <d v="2014-03-16T00:00:00"/>
    <n v="11"/>
    <n v="7"/>
    <x v="2"/>
    <n v="4"/>
    <b v="1"/>
    <n v="53.064"/>
    <s v="Rhonda"/>
    <s v="Butcher"/>
    <n v="14.4"/>
    <x v="272"/>
    <n v="0"/>
    <n v="0"/>
    <b v="0"/>
    <s v="NA"/>
  </r>
  <r>
    <n v="615"/>
    <n v="615"/>
    <d v="2014-03-16T00:00:00"/>
    <n v="11"/>
    <n v="7"/>
    <x v="2"/>
    <s v="NA"/>
    <s v="NA"/>
    <n v="14.22"/>
    <s v="Allanah"/>
    <s v="Butcher"/>
    <n v="10.199999999999999"/>
    <x v="311"/>
    <s v="NA"/>
    <s v="NA"/>
    <b v="0"/>
    <s v="NA"/>
  </r>
  <r>
    <n v="616"/>
    <n v="616"/>
    <d v="2014-03-16T00:00:00"/>
    <n v="11"/>
    <n v="7"/>
    <x v="1"/>
    <n v="2"/>
    <b v="0"/>
    <n v="25.98"/>
    <s v="Rhonda"/>
    <s v="Carpenter"/>
    <n v="31.4"/>
    <x v="33"/>
    <n v="0"/>
    <n v="0"/>
    <b v="0"/>
    <s v="medium"/>
  </r>
  <r>
    <n v="617"/>
    <n v="617"/>
    <d v="2014-03-16T00:00:00"/>
    <n v="11"/>
    <n v="7"/>
    <x v="0"/>
    <n v="4"/>
    <b v="1"/>
    <n v="80.891999999999996"/>
    <s v="Rhonda"/>
    <s v="Taylor"/>
    <n v="9.4"/>
    <x v="273"/>
    <n v="1"/>
    <n v="1"/>
    <b v="0"/>
    <s v="high"/>
  </r>
  <r>
    <n v="618"/>
    <n v="618"/>
    <d v="2014-03-16T00:00:00"/>
    <n v="11"/>
    <n v="7"/>
    <x v="2"/>
    <n v="4"/>
    <b v="1"/>
    <n v="53.064"/>
    <s v="Allanah"/>
    <s v="Taylor"/>
    <n v="11.8"/>
    <x v="178"/>
    <n v="0"/>
    <n v="0"/>
    <b v="0"/>
    <s v="high"/>
  </r>
  <r>
    <n v="619"/>
    <n v="619"/>
    <d v="2014-03-16T00:00:00"/>
    <n v="11"/>
    <n v="7"/>
    <x v="2"/>
    <n v="2"/>
    <b v="0"/>
    <n v="26.98"/>
    <s v="Allanah"/>
    <s v="Hunter"/>
    <n v="12.7"/>
    <x v="261"/>
    <n v="0"/>
    <n v="0"/>
    <b v="0"/>
    <s v="high"/>
  </r>
  <r>
    <n v="620"/>
    <n v="620"/>
    <d v="2014-03-16T00:00:00"/>
    <n v="11"/>
    <n v="7"/>
    <x v="2"/>
    <n v="2"/>
    <b v="0"/>
    <n v="27.98"/>
    <s v="Allanah"/>
    <s v="Butcher"/>
    <n v="10.8"/>
    <x v="122"/>
    <n v="0"/>
    <n v="0"/>
    <b v="0"/>
    <s v="medium"/>
  </r>
  <r>
    <n v="621"/>
    <n v="621"/>
    <d v="2014-03-16T00:00:00"/>
    <n v="11"/>
    <n v="7"/>
    <x v="2"/>
    <n v="4"/>
    <b v="1"/>
    <n v="84.698999999999998"/>
    <s v="Allanah"/>
    <s v="Taylor"/>
    <n v="16.5"/>
    <x v="169"/>
    <n v="1"/>
    <n v="1"/>
    <b v="0"/>
    <s v="high"/>
  </r>
  <r>
    <n v="622"/>
    <n v="622"/>
    <d v="2014-03-16T00:00:00"/>
    <n v="11"/>
    <n v="7"/>
    <x v="1"/>
    <n v="5"/>
    <b v="1"/>
    <n v="62.055"/>
    <s v="Allanah"/>
    <s v="Carpenter"/>
    <n v="21.6"/>
    <x v="98"/>
    <n v="0"/>
    <n v="0"/>
    <b v="0"/>
    <s v="NA"/>
  </r>
  <r>
    <n v="623"/>
    <n v="623"/>
    <d v="2014-03-16T00:00:00"/>
    <n v="11"/>
    <n v="7"/>
    <x v="2"/>
    <n v="1"/>
    <b v="0"/>
    <n v="13.99"/>
    <s v="Rhonda"/>
    <s v="Butcher"/>
    <n v="19.7"/>
    <x v="150"/>
    <n v="0"/>
    <n v="0"/>
    <b v="0"/>
    <s v="medium"/>
  </r>
  <r>
    <n v="624"/>
    <n v="624"/>
    <d v="2014-03-16T00:00:00"/>
    <n v="11"/>
    <n v="7"/>
    <x v="1"/>
    <n v="2"/>
    <b v="0"/>
    <n v="29.98"/>
    <s v="Allanah"/>
    <s v="Hunter"/>
    <n v="31.6"/>
    <x v="312"/>
    <n v="0"/>
    <n v="0"/>
    <b v="0"/>
    <s v="medium"/>
  </r>
  <r>
    <n v="625"/>
    <n v="625"/>
    <d v="2014-03-17T00:00:00"/>
    <n v="12"/>
    <n v="1"/>
    <x v="2"/>
    <n v="7"/>
    <b v="1"/>
    <n v="89.037000000000006"/>
    <s v="Allanah"/>
    <s v="Hunter"/>
    <n v="16.399999999999999"/>
    <x v="254"/>
    <n v="0"/>
    <n v="0"/>
    <b v="0"/>
    <s v="high"/>
  </r>
  <r>
    <n v="626"/>
    <n v="626"/>
    <d v="2014-03-17T00:00:00"/>
    <n v="12"/>
    <n v="1"/>
    <x v="1"/>
    <n v="3"/>
    <b v="0"/>
    <n v="43.97"/>
    <s v="Rhonda"/>
    <s v="Taylor"/>
    <n v="19.2"/>
    <x v="130"/>
    <n v="0"/>
    <n v="0"/>
    <b v="0"/>
    <s v="high"/>
  </r>
  <r>
    <n v="627"/>
    <n v="627"/>
    <d v="2014-03-17T00:00:00"/>
    <n v="12"/>
    <n v="1"/>
    <x v="0"/>
    <n v="2"/>
    <b v="0"/>
    <n v="30.98"/>
    <s v="Allanah"/>
    <s v="NA"/>
    <n v="31.3"/>
    <x v="7"/>
    <n v="0"/>
    <n v="0"/>
    <b v="0"/>
    <s v="high"/>
  </r>
  <r>
    <n v="628"/>
    <n v="628"/>
    <d v="2014-03-17T00:00:00"/>
    <n v="12"/>
    <n v="1"/>
    <x v="0"/>
    <n v="4"/>
    <b v="1"/>
    <n v="53.963999999999999"/>
    <s v="Allanah"/>
    <s v="Taylor"/>
    <n v="43"/>
    <x v="239"/>
    <n v="0"/>
    <n v="0"/>
    <b v="0"/>
    <s v="low"/>
  </r>
  <r>
    <n v="629"/>
    <n v="629"/>
    <d v="2014-03-17T00:00:00"/>
    <n v="12"/>
    <n v="1"/>
    <x v="2"/>
    <n v="2"/>
    <b v="0"/>
    <n v="26.98"/>
    <s v="Rhonda"/>
    <s v="Hunter"/>
    <n v="19.2"/>
    <x v="74"/>
    <n v="0"/>
    <n v="0"/>
    <b v="0"/>
    <s v="medium"/>
  </r>
  <r>
    <n v="630"/>
    <n v="630"/>
    <d v="2014-03-17T00:00:00"/>
    <n v="12"/>
    <n v="1"/>
    <x v="2"/>
    <n v="3"/>
    <b v="0"/>
    <n v="49.97"/>
    <s v="Rhonda"/>
    <s v="Hunter"/>
    <n v="13.3"/>
    <x v="225"/>
    <n v="0"/>
    <n v="0"/>
    <b v="0"/>
    <s v="high"/>
  </r>
  <r>
    <n v="631"/>
    <n v="631"/>
    <d v="2014-03-17T00:00:00"/>
    <n v="12"/>
    <n v="1"/>
    <x v="2"/>
    <n v="1"/>
    <b v="0"/>
    <n v="13.99"/>
    <s v="Allanah"/>
    <s v="Taylor"/>
    <n v="14.3"/>
    <x v="178"/>
    <n v="0"/>
    <n v="0"/>
    <b v="0"/>
    <s v="high"/>
  </r>
  <r>
    <n v="632"/>
    <n v="632"/>
    <d v="2014-03-17T00:00:00"/>
    <n v="12"/>
    <n v="1"/>
    <x v="0"/>
    <n v="1"/>
    <b v="0"/>
    <n v="13.99"/>
    <s v="Rhonda"/>
    <s v="Hunter"/>
    <n v="38.6"/>
    <x v="258"/>
    <n v="0"/>
    <n v="0"/>
    <b v="0"/>
    <s v="low"/>
  </r>
  <r>
    <n v="633"/>
    <n v="633"/>
    <d v="2014-03-17T00:00:00"/>
    <n v="12"/>
    <n v="1"/>
    <x v="0"/>
    <n v="3"/>
    <b v="0"/>
    <n v="48.97"/>
    <s v="Allanah"/>
    <s v="Taylor"/>
    <n v="20.6"/>
    <x v="229"/>
    <n v="0"/>
    <n v="0"/>
    <b v="0"/>
    <s v="high"/>
  </r>
  <r>
    <n v="634"/>
    <n v="634"/>
    <d v="2014-03-17T00:00:00"/>
    <n v="12"/>
    <n v="1"/>
    <x v="2"/>
    <n v="4"/>
    <b v="1"/>
    <n v="46.764000000000003"/>
    <s v="Allanah"/>
    <s v="Hunter"/>
    <n v="23.8"/>
    <x v="142"/>
    <n v="0"/>
    <n v="0"/>
    <b v="0"/>
    <s v="high"/>
  </r>
  <r>
    <n v="635"/>
    <n v="635"/>
    <d v="2014-03-17T00:00:00"/>
    <n v="12"/>
    <n v="1"/>
    <x v="1"/>
    <n v="3"/>
    <b v="0"/>
    <n v="38.97"/>
    <s v="Rhonda"/>
    <s v="Hunter"/>
    <n v="47"/>
    <x v="313"/>
    <n v="0"/>
    <n v="0"/>
    <b v="0"/>
    <s v="NA"/>
  </r>
  <r>
    <n v="636"/>
    <n v="636"/>
    <d v="2014-03-17T00:00:00"/>
    <n v="12"/>
    <n v="1"/>
    <x v="0"/>
    <n v="3"/>
    <b v="0"/>
    <n v="47.97"/>
    <s v="Rhonda"/>
    <s v="Taylor"/>
    <n v="34.799999999999997"/>
    <x v="50"/>
    <n v="0"/>
    <n v="0"/>
    <b v="0"/>
    <s v="NA"/>
  </r>
  <r>
    <n v="637"/>
    <n v="637"/>
    <d v="2014-03-17T00:00:00"/>
    <n v="12"/>
    <n v="1"/>
    <x v="0"/>
    <n v="2"/>
    <b v="0"/>
    <n v="59.08"/>
    <s v="Rhonda"/>
    <s v="Taylor"/>
    <n v="26.8"/>
    <x v="17"/>
    <n v="1"/>
    <n v="1"/>
    <b v="1"/>
    <s v="low"/>
  </r>
  <r>
    <n v="638"/>
    <n v="638"/>
    <d v="2014-03-17T00:00:00"/>
    <n v="12"/>
    <n v="1"/>
    <x v="2"/>
    <n v="3"/>
    <b v="0"/>
    <n v="46.97"/>
    <s v="Rhonda"/>
    <s v="Hunter"/>
    <n v="29.9"/>
    <x v="314"/>
    <n v="0"/>
    <n v="0"/>
    <b v="0"/>
    <s v="medium"/>
  </r>
  <r>
    <n v="639"/>
    <n v="639"/>
    <d v="2014-03-17T00:00:00"/>
    <n v="12"/>
    <n v="1"/>
    <x v="2"/>
    <n v="7"/>
    <b v="1"/>
    <n v="93.537000000000006"/>
    <s v="Allanah"/>
    <s v="Hunter"/>
    <n v="11.9"/>
    <x v="315"/>
    <n v="0"/>
    <n v="0"/>
    <b v="0"/>
    <s v="high"/>
  </r>
  <r>
    <n v="640"/>
    <n v="640"/>
    <d v="2014-03-17T00:00:00"/>
    <n v="12"/>
    <n v="1"/>
    <x v="0"/>
    <n v="4"/>
    <b v="1"/>
    <n v="82.593000000000004"/>
    <s v="Allanah"/>
    <s v="Taylor"/>
    <n v="46.5"/>
    <x v="163"/>
    <n v="1"/>
    <n v="1"/>
    <b v="0"/>
    <s v="medium"/>
  </r>
  <r>
    <n v="641"/>
    <n v="641"/>
    <d v="2014-03-17T00:00:00"/>
    <n v="12"/>
    <n v="1"/>
    <x v="2"/>
    <n v="5"/>
    <b v="1"/>
    <n v="65.655000000000001"/>
    <s v="Allanah"/>
    <s v="Hunter"/>
    <n v="18.899999999999999"/>
    <x v="39"/>
    <n v="0"/>
    <n v="0"/>
    <b v="0"/>
    <s v="high"/>
  </r>
  <r>
    <n v="642"/>
    <n v="642"/>
    <d v="2014-03-17T00:00:00"/>
    <n v="12"/>
    <n v="1"/>
    <x v="2"/>
    <n v="4"/>
    <b v="1"/>
    <n v="53.963999999999999"/>
    <s v="Rhonda"/>
    <s v="Hunter"/>
    <n v="15.4"/>
    <x v="141"/>
    <n v="0"/>
    <n v="0"/>
    <b v="0"/>
    <s v="high"/>
  </r>
  <r>
    <n v="643"/>
    <n v="643"/>
    <d v="2014-03-17T00:00:00"/>
    <n v="12"/>
    <n v="1"/>
    <x v="2"/>
    <n v="5"/>
    <b v="1"/>
    <n v="61.155000000000001"/>
    <s v="Allanah"/>
    <s v="Hunter"/>
    <n v="9.1"/>
    <x v="316"/>
    <n v="0"/>
    <n v="0"/>
    <b v="0"/>
    <s v="NA"/>
  </r>
  <r>
    <n v="644"/>
    <n v="644"/>
    <d v="2014-03-17T00:00:00"/>
    <n v="12"/>
    <n v="1"/>
    <x v="2"/>
    <n v="1"/>
    <b v="0"/>
    <n v="13.99"/>
    <s v="Allanah"/>
    <s v="Hunter"/>
    <n v="24"/>
    <x v="39"/>
    <n v="0"/>
    <n v="0"/>
    <b v="0"/>
    <s v="high"/>
  </r>
  <r>
    <n v="645"/>
    <n v="645"/>
    <d v="2014-03-17T00:00:00"/>
    <n v="12"/>
    <n v="1"/>
    <x v="2"/>
    <n v="4"/>
    <b v="1"/>
    <n v="53.064"/>
    <s v="Allanah"/>
    <s v="Hunter"/>
    <n v="22.9"/>
    <x v="230"/>
    <n v="0"/>
    <n v="0"/>
    <b v="0"/>
    <s v="high"/>
  </r>
  <r>
    <n v="646"/>
    <n v="646"/>
    <d v="2014-03-17T00:00:00"/>
    <n v="12"/>
    <n v="1"/>
    <x v="2"/>
    <n v="2"/>
    <b v="0"/>
    <n v="29.98"/>
    <s v="Allanah"/>
    <s v="Hunter"/>
    <n v="19.3"/>
    <x v="133"/>
    <n v="0"/>
    <n v="0"/>
    <b v="0"/>
    <s v="high"/>
  </r>
  <r>
    <n v="647"/>
    <n v="647"/>
    <d v="2014-03-17T00:00:00"/>
    <n v="12"/>
    <n v="1"/>
    <x v="0"/>
    <n v="6"/>
    <b v="1"/>
    <n v="80.046000000000006"/>
    <s v="Rhonda"/>
    <s v="Taylor"/>
    <n v="38.6"/>
    <x v="276"/>
    <n v="0"/>
    <n v="0"/>
    <b v="0"/>
    <s v="medium"/>
  </r>
  <r>
    <n v="648"/>
    <n v="648"/>
    <d v="2014-03-17T00:00:00"/>
    <n v="12"/>
    <n v="1"/>
    <x v="2"/>
    <n v="4"/>
    <b v="1"/>
    <n v="47.664000000000001"/>
    <s v="Allanah"/>
    <s v="Taylor"/>
    <n v="29.8"/>
    <x v="178"/>
    <n v="0"/>
    <n v="0"/>
    <b v="0"/>
    <s v="high"/>
  </r>
  <r>
    <n v="649"/>
    <n v="649"/>
    <d v="2014-03-17T00:00:00"/>
    <n v="12"/>
    <n v="1"/>
    <x v="2"/>
    <n v="4"/>
    <b v="1"/>
    <n v="47.664000000000001"/>
    <s v="Rhonda"/>
    <s v="Hunter"/>
    <n v="11.2"/>
    <x v="254"/>
    <n v="0"/>
    <n v="0"/>
    <b v="0"/>
    <s v="high"/>
  </r>
  <r>
    <n v="650"/>
    <n v="650"/>
    <d v="2014-03-17T00:00:00"/>
    <n v="12"/>
    <n v="1"/>
    <x v="2"/>
    <n v="3"/>
    <b v="0"/>
    <n v="40.97"/>
    <s v="Allanah"/>
    <s v="Hunter"/>
    <n v="12.7"/>
    <x v="290"/>
    <n v="0"/>
    <n v="0"/>
    <b v="0"/>
    <s v="NA"/>
  </r>
  <r>
    <n v="651"/>
    <n v="651"/>
    <d v="2014-03-17T00:00:00"/>
    <n v="12"/>
    <n v="1"/>
    <x v="0"/>
    <n v="6"/>
    <b v="1"/>
    <n v="71.945999999999998"/>
    <s v="Rhonda"/>
    <s v="Taylor"/>
    <n v="42.4"/>
    <x v="317"/>
    <n v="0"/>
    <n v="0"/>
    <b v="0"/>
    <s v="medium"/>
  </r>
  <r>
    <n v="652"/>
    <n v="652"/>
    <d v="2014-03-17T00:00:00"/>
    <n v="12"/>
    <n v="1"/>
    <x v="2"/>
    <n v="1"/>
    <b v="0"/>
    <n v="15.99"/>
    <s v="Allanah"/>
    <s v="Hunter"/>
    <n v="10.6"/>
    <x v="85"/>
    <n v="0"/>
    <n v="0"/>
    <b v="0"/>
    <s v="high"/>
  </r>
  <r>
    <n v="653"/>
    <n v="653"/>
    <d v="2014-03-17T00:00:00"/>
    <n v="12"/>
    <n v="1"/>
    <x v="0"/>
    <n v="3"/>
    <b v="0"/>
    <n v="36.97"/>
    <s v="Rhonda"/>
    <s v="Taylor"/>
    <n v="34.799999999999997"/>
    <x v="51"/>
    <n v="0"/>
    <n v="0"/>
    <b v="0"/>
    <s v="medium"/>
  </r>
  <r>
    <n v="654"/>
    <n v="654"/>
    <d v="2014-03-17T00:00:00"/>
    <n v="12"/>
    <n v="1"/>
    <x v="0"/>
    <n v="5"/>
    <b v="1"/>
    <n v="66.555000000000007"/>
    <s v="Allanah"/>
    <s v="Taylor"/>
    <n v="32.5"/>
    <x v="104"/>
    <n v="0"/>
    <n v="0"/>
    <b v="0"/>
    <s v="high"/>
  </r>
  <r>
    <n v="655"/>
    <n v="655"/>
    <d v="2014-03-18T00:00:00"/>
    <n v="12"/>
    <n v="2"/>
    <x v="2"/>
    <n v="3"/>
    <b v="1"/>
    <n v="35.975999999999999"/>
    <s v="Maria"/>
    <s v="Hunter"/>
    <n v="19"/>
    <x v="264"/>
    <n v="0"/>
    <n v="0"/>
    <b v="0"/>
    <s v="high"/>
  </r>
  <r>
    <n v="656"/>
    <n v="656"/>
    <d v="2014-03-18T00:00:00"/>
    <n v="12"/>
    <n v="2"/>
    <x v="0"/>
    <n v="3"/>
    <b v="1"/>
    <n v="46.728000000000002"/>
    <s v="Allanah"/>
    <s v="Taylor"/>
    <n v="19.399999999999999"/>
    <x v="169"/>
    <n v="1"/>
    <n v="1"/>
    <b v="0"/>
    <s v="NA"/>
  </r>
  <r>
    <n v="657"/>
    <n v="657"/>
    <d v="2014-03-18T00:00:00"/>
    <n v="12"/>
    <n v="2"/>
    <x v="2"/>
    <n v="2"/>
    <b v="1"/>
    <n v="22.384"/>
    <s v="Maria"/>
    <s v="Hunter"/>
    <n v="9.5"/>
    <x v="261"/>
    <n v="0"/>
    <n v="0"/>
    <b v="0"/>
    <s v="high"/>
  </r>
  <r>
    <n v="658"/>
    <n v="658"/>
    <d v="2014-03-18T00:00:00"/>
    <n v="12"/>
    <n v="2"/>
    <x v="2"/>
    <n v="5"/>
    <b v="1"/>
    <n v="46.764000000000003"/>
    <s v="Maria"/>
    <s v="Carter"/>
    <n v="11.1"/>
    <x v="268"/>
    <n v="0"/>
    <n v="0"/>
    <b v="0"/>
    <s v="NA"/>
  </r>
  <r>
    <n v="659"/>
    <n v="659"/>
    <d v="2014-03-18T00:00:00"/>
    <n v="12"/>
    <n v="2"/>
    <x v="0"/>
    <s v="NA"/>
    <s v="NA"/>
    <n v="14.22"/>
    <s v="Maria"/>
    <s v="Taylor"/>
    <n v="33.4"/>
    <x v="22"/>
    <s v="NA"/>
    <s v="NA"/>
    <b v="0"/>
    <s v="high"/>
  </r>
  <r>
    <n v="660"/>
    <n v="660"/>
    <d v="2014-03-18T00:00:00"/>
    <n v="12"/>
    <n v="2"/>
    <x v="2"/>
    <n v="5"/>
    <b v="1"/>
    <n v="51.084000000000003"/>
    <s v="Maria"/>
    <s v="Carter"/>
    <n v="21.4"/>
    <x v="260"/>
    <n v="0"/>
    <n v="0"/>
    <b v="1"/>
    <s v="high"/>
  </r>
  <r>
    <n v="661"/>
    <n v="661"/>
    <d v="2014-03-18T00:00:00"/>
    <n v="12"/>
    <n v="2"/>
    <x v="2"/>
    <n v="5"/>
    <b v="1"/>
    <n v="49.643999999999998"/>
    <s v="Maria"/>
    <s v="Taylor"/>
    <n v="21.8"/>
    <x v="27"/>
    <n v="0"/>
    <n v="0"/>
    <b v="0"/>
    <s v="NA"/>
  </r>
  <r>
    <n v="662"/>
    <n v="662"/>
    <d v="2014-03-18T00:00:00"/>
    <n v="12"/>
    <n v="2"/>
    <x v="0"/>
    <n v="3"/>
    <b v="1"/>
    <n v="33.576000000000001"/>
    <s v="Allanah"/>
    <s v="Taylor"/>
    <n v="15.2"/>
    <x v="318"/>
    <n v="0"/>
    <n v="0"/>
    <b v="0"/>
    <s v="high"/>
  </r>
  <r>
    <n v="663"/>
    <n v="663"/>
    <d v="2014-03-18T00:00:00"/>
    <n v="12"/>
    <n v="2"/>
    <x v="2"/>
    <n v="6"/>
    <b v="1"/>
    <n v="59.716799999999999"/>
    <s v="Maria"/>
    <s v="Carter"/>
    <n v="24"/>
    <x v="216"/>
    <n v="0"/>
    <n v="0"/>
    <b v="0"/>
    <s v="NA"/>
  </r>
  <r>
    <n v="664"/>
    <n v="664"/>
    <d v="2014-03-18T00:00:00"/>
    <n v="12"/>
    <n v="2"/>
    <x v="2"/>
    <n v="4"/>
    <b v="1"/>
    <n v="59.349600000000002"/>
    <s v="Allanah"/>
    <s v="Hunter"/>
    <n v="11"/>
    <x v="210"/>
    <n v="1"/>
    <n v="1"/>
    <b v="0"/>
    <s v="medium"/>
  </r>
  <r>
    <n v="665"/>
    <n v="665"/>
    <d v="2014-03-18T00:00:00"/>
    <n v="12"/>
    <n v="2"/>
    <x v="2"/>
    <n v="4"/>
    <b v="1"/>
    <n v="40.291200000000003"/>
    <s v="Maria"/>
    <s v="Hunter"/>
    <n v="10.1"/>
    <x v="92"/>
    <n v="0"/>
    <n v="0"/>
    <b v="0"/>
    <s v="high"/>
  </r>
  <r>
    <n v="666"/>
    <n v="666"/>
    <d v="2014-03-18T00:00:00"/>
    <n v="12"/>
    <n v="2"/>
    <x v="0"/>
    <n v="1"/>
    <b v="1"/>
    <n v="10.391999999999999"/>
    <s v="Allanah"/>
    <s v="Carter"/>
    <n v="25.9"/>
    <x v="169"/>
    <n v="0"/>
    <n v="0"/>
    <b v="0"/>
    <s v="high"/>
  </r>
  <r>
    <n v="667"/>
    <n v="667"/>
    <d v="2014-03-18T00:00:00"/>
    <n v="12"/>
    <n v="2"/>
    <x v="0"/>
    <n v="5"/>
    <b v="1"/>
    <n v="52.524000000000001"/>
    <s v="Maria"/>
    <s v="Taylor"/>
    <n v="25.7"/>
    <x v="319"/>
    <n v="0"/>
    <n v="0"/>
    <b v="1"/>
    <s v="high"/>
  </r>
  <r>
    <n v="668"/>
    <n v="668"/>
    <d v="2014-03-18T00:00:00"/>
    <n v="12"/>
    <n v="2"/>
    <x v="2"/>
    <n v="4"/>
    <b v="1"/>
    <n v="39.571199999999997"/>
    <s v="Allanah"/>
    <s v="Hunter"/>
    <n v="15.1"/>
    <x v="217"/>
    <n v="0"/>
    <n v="0"/>
    <b v="0"/>
    <s v="high"/>
  </r>
  <r>
    <n v="669"/>
    <n v="669"/>
    <d v="2014-03-18T00:00:00"/>
    <n v="12"/>
    <n v="2"/>
    <x v="0"/>
    <n v="4"/>
    <b v="1"/>
    <n v="39.571199999999997"/>
    <s v="Allanah"/>
    <s v="Carter"/>
    <n v="37.1"/>
    <x v="320"/>
    <n v="0"/>
    <n v="0"/>
    <b v="0"/>
    <s v="NA"/>
  </r>
  <r>
    <n v="670"/>
    <n v="670"/>
    <d v="2014-03-18T00:00:00"/>
    <n v="12"/>
    <n v="2"/>
    <x v="2"/>
    <n v="2"/>
    <b v="1"/>
    <n v="20.783999999999999"/>
    <s v="Maria"/>
    <s v="Carter"/>
    <n v="21.2"/>
    <x v="264"/>
    <n v="0"/>
    <n v="0"/>
    <b v="0"/>
    <s v="high"/>
  </r>
  <r>
    <n v="671"/>
    <n v="671"/>
    <d v="2014-03-18T00:00:00"/>
    <n v="12"/>
    <n v="2"/>
    <x v="2"/>
    <n v="3"/>
    <b v="1"/>
    <n v="30.376000000000001"/>
    <s v="Allanah"/>
    <s v="Hunter"/>
    <n v="19.8"/>
    <x v="153"/>
    <n v="0"/>
    <n v="0"/>
    <b v="0"/>
    <s v="medium"/>
  </r>
  <r>
    <n v="672"/>
    <n v="672"/>
    <d v="2014-03-18T00:00:00"/>
    <n v="12"/>
    <n v="2"/>
    <x v="0"/>
    <n v="7"/>
    <b v="1"/>
    <n v="66.909599999999998"/>
    <s v="Allanah"/>
    <s v="Taylor"/>
    <n v="23.9"/>
    <x v="130"/>
    <n v="0"/>
    <n v="0"/>
    <b v="0"/>
    <s v="high"/>
  </r>
  <r>
    <n v="673"/>
    <n v="673"/>
    <d v="2014-03-18T00:00:00"/>
    <n v="12"/>
    <n v="2"/>
    <x v="2"/>
    <n v="2"/>
    <b v="1"/>
    <n v="21.584"/>
    <s v="Allanah"/>
    <s v="Taylor"/>
    <n v="19.100000000000001"/>
    <x v="279"/>
    <n v="0"/>
    <n v="0"/>
    <b v="0"/>
    <s v="high"/>
  </r>
  <r>
    <n v="674"/>
    <n v="674"/>
    <d v="2014-03-18T00:00:00"/>
    <n v="12"/>
    <n v="2"/>
    <x v="2"/>
    <n v="3"/>
    <b v="1"/>
    <n v="31.175999999999998"/>
    <s v="Allanah"/>
    <s v="Hunter"/>
    <n v="18.100000000000001"/>
    <x v="250"/>
    <n v="0"/>
    <n v="0"/>
    <b v="0"/>
    <s v="high"/>
  </r>
  <r>
    <n v="675"/>
    <n v="675"/>
    <d v="2014-03-18T00:00:00"/>
    <n v="12"/>
    <n v="2"/>
    <x v="2"/>
    <n v="4"/>
    <b v="1"/>
    <n v="38.1312"/>
    <s v="Maria"/>
    <s v="Carter"/>
    <n v="10"/>
    <x v="250"/>
    <n v="0"/>
    <n v="0"/>
    <b v="0"/>
    <s v="high"/>
  </r>
  <r>
    <n v="676"/>
    <n v="676"/>
    <d v="2014-03-18T00:00:00"/>
    <n v="12"/>
    <n v="2"/>
    <x v="0"/>
    <n v="2"/>
    <b v="1"/>
    <n v="19.984000000000002"/>
    <s v="Maria"/>
    <s v="Taylor"/>
    <n v="31.9"/>
    <x v="300"/>
    <n v="0"/>
    <n v="0"/>
    <b v="0"/>
    <s v="high"/>
  </r>
  <r>
    <n v="677"/>
    <n v="677"/>
    <d v="2014-03-18T00:00:00"/>
    <n v="12"/>
    <n v="2"/>
    <x v="0"/>
    <n v="2"/>
    <b v="1"/>
    <n v="20.783999999999999"/>
    <s v="Maria"/>
    <s v="Carter"/>
    <n v="26"/>
    <x v="47"/>
    <n v="0"/>
    <n v="0"/>
    <b v="0"/>
    <s v="high"/>
  </r>
  <r>
    <n v="678"/>
    <n v="678"/>
    <d v="2014-03-18T00:00:00"/>
    <n v="12"/>
    <n v="2"/>
    <x v="2"/>
    <n v="3"/>
    <b v="1"/>
    <n v="36.776000000000003"/>
    <s v="Allanah"/>
    <s v="Hunter"/>
    <n v="11.1"/>
    <x v="321"/>
    <n v="0"/>
    <n v="0"/>
    <b v="0"/>
    <s v="medium"/>
  </r>
  <r>
    <n v="679"/>
    <n v="679"/>
    <d v="2014-03-18T00:00:00"/>
    <n v="12"/>
    <n v="2"/>
    <x v="0"/>
    <n v="2"/>
    <b v="1"/>
    <n v="24.783999999999999"/>
    <s v="Allanah"/>
    <s v="Carter"/>
    <n v="26.9"/>
    <x v="1"/>
    <n v="0"/>
    <n v="0"/>
    <b v="0"/>
    <s v="high"/>
  </r>
  <r>
    <n v="680"/>
    <n v="680"/>
    <d v="2014-03-18T00:00:00"/>
    <n v="12"/>
    <n v="2"/>
    <x v="0"/>
    <n v="4"/>
    <b v="1"/>
    <n v="37.411200000000001"/>
    <s v="Allanah"/>
    <s v="Taylor"/>
    <n v="19.100000000000001"/>
    <x v="76"/>
    <n v="0"/>
    <n v="0"/>
    <b v="0"/>
    <s v="high"/>
  </r>
  <r>
    <n v="681"/>
    <n v="681"/>
    <d v="2014-03-18T00:00:00"/>
    <n v="12"/>
    <n v="2"/>
    <x v="0"/>
    <n v="2"/>
    <b v="1"/>
    <n v="18.384"/>
    <s v="Maria"/>
    <s v="Taylor"/>
    <n v="39.5"/>
    <x v="45"/>
    <n v="0"/>
    <n v="0"/>
    <b v="0"/>
    <s v="high"/>
  </r>
  <r>
    <n v="682"/>
    <n v="682"/>
    <d v="2014-03-18T00:00:00"/>
    <n v="12"/>
    <n v="2"/>
    <x v="2"/>
    <n v="3"/>
    <b v="1"/>
    <n v="31.175999999999998"/>
    <s v="Maria"/>
    <s v="Carter"/>
    <n v="19.5"/>
    <x v="318"/>
    <n v="0"/>
    <n v="0"/>
    <b v="0"/>
    <s v="high"/>
  </r>
  <r>
    <n v="683"/>
    <n v="683"/>
    <d v="2014-03-18T00:00:00"/>
    <n v="12"/>
    <n v="2"/>
    <x v="2"/>
    <n v="3"/>
    <b v="1"/>
    <n v="35.975999999999999"/>
    <s v="Allanah"/>
    <s v="Taylor"/>
    <n v="19.399999999999999"/>
    <x v="230"/>
    <n v="0"/>
    <n v="0"/>
    <b v="0"/>
    <s v="high"/>
  </r>
  <r>
    <n v="684"/>
    <n v="684"/>
    <d v="2014-03-18T00:00:00"/>
    <n v="12"/>
    <n v="2"/>
    <x v="0"/>
    <n v="1"/>
    <b v="1"/>
    <n v="40.567999999999998"/>
    <s v="Maria"/>
    <s v="Carter"/>
    <n v="26.1"/>
    <x v="293"/>
    <n v="1"/>
    <n v="0"/>
    <b v="0"/>
    <s v="NA"/>
  </r>
  <r>
    <n v="685"/>
    <n v="685"/>
    <d v="2014-03-18T00:00:00"/>
    <n v="12"/>
    <n v="2"/>
    <x v="2"/>
    <n v="3"/>
    <b v="1"/>
    <n v="32.776000000000003"/>
    <s v="Maria"/>
    <s v="Hunter"/>
    <n v="20.100000000000001"/>
    <x v="247"/>
    <n v="0"/>
    <n v="0"/>
    <b v="0"/>
    <s v="high"/>
  </r>
  <r>
    <n v="686"/>
    <n v="686"/>
    <d v="2014-03-18T00:00:00"/>
    <n v="12"/>
    <n v="2"/>
    <x v="2"/>
    <n v="3"/>
    <b v="1"/>
    <n v="31.175999999999998"/>
    <s v="Maria"/>
    <s v="Carter"/>
    <n v="42.1"/>
    <x v="3"/>
    <n v="0"/>
    <n v="0"/>
    <b v="1"/>
    <s v="medium"/>
  </r>
  <r>
    <n v="687"/>
    <n v="687"/>
    <d v="2014-03-19T00:00:00"/>
    <n v="12"/>
    <n v="3"/>
    <x v="0"/>
    <n v="3"/>
    <b v="0"/>
    <n v="46.97"/>
    <s v="Maria"/>
    <s v="Taylor"/>
    <n v="26.1"/>
    <x v="140"/>
    <n v="0"/>
    <n v="0"/>
    <b v="0"/>
    <s v="high"/>
  </r>
  <r>
    <n v="688"/>
    <n v="688"/>
    <d v="2014-03-19T00:00:00"/>
    <n v="12"/>
    <n v="3"/>
    <x v="2"/>
    <n v="1"/>
    <b v="0"/>
    <n v="16.989999999999998"/>
    <s v="Allanah"/>
    <s v="Carter"/>
    <n v="15.6"/>
    <x v="283"/>
    <n v="0"/>
    <n v="0"/>
    <b v="0"/>
    <s v="medium"/>
  </r>
  <r>
    <n v="689"/>
    <n v="689"/>
    <d v="2014-03-19T00:00:00"/>
    <n v="12"/>
    <n v="3"/>
    <x v="0"/>
    <n v="3"/>
    <b v="0"/>
    <n v="42.97"/>
    <s v="Allanah"/>
    <s v="Carter"/>
    <n v="22.4"/>
    <x v="322"/>
    <n v="0"/>
    <n v="0"/>
    <b v="0"/>
    <s v="medium"/>
  </r>
  <r>
    <n v="690"/>
    <n v="690"/>
    <d v="2014-03-19T00:00:00"/>
    <n v="12"/>
    <n v="3"/>
    <x v="2"/>
    <n v="2"/>
    <b v="0"/>
    <n v="28.98"/>
    <s v="Maria"/>
    <s v="Hunter"/>
    <n v="36.700000000000003"/>
    <x v="176"/>
    <n v="0"/>
    <n v="0"/>
    <b v="1"/>
    <s v="medium"/>
  </r>
  <r>
    <n v="691"/>
    <n v="691"/>
    <d v="2014-03-19T00:00:00"/>
    <n v="12"/>
    <n v="3"/>
    <x v="1"/>
    <n v="2"/>
    <b v="0"/>
    <n v="69.599999999999994"/>
    <s v="Maria"/>
    <s v="Carter"/>
    <n v="19.600000000000001"/>
    <x v="266"/>
    <n v="1"/>
    <n v="1"/>
    <b v="0"/>
    <s v="high"/>
  </r>
  <r>
    <n v="692"/>
    <n v="692"/>
    <d v="2014-03-19T00:00:00"/>
    <n v="12"/>
    <n v="3"/>
    <x v="3"/>
    <n v="5"/>
    <b v="1"/>
    <n v="66.555000000000007"/>
    <s v="Maria"/>
    <s v="Carter"/>
    <n v="19.600000000000001"/>
    <x v="247"/>
    <n v="0"/>
    <n v="0"/>
    <b v="0"/>
    <s v="high"/>
  </r>
  <r>
    <n v="693"/>
    <n v="693"/>
    <d v="2014-03-19T00:00:00"/>
    <n v="12"/>
    <n v="3"/>
    <x v="0"/>
    <n v="2"/>
    <b v="0"/>
    <n v="72.349999999999994"/>
    <s v="Allanah"/>
    <s v="Taylor"/>
    <n v="16"/>
    <x v="86"/>
    <n v="1"/>
    <n v="1"/>
    <b v="0"/>
    <s v="NA"/>
  </r>
  <r>
    <n v="694"/>
    <n v="694"/>
    <d v="2014-03-19T00:00:00"/>
    <n v="12"/>
    <n v="3"/>
    <x v="0"/>
    <n v="3"/>
    <b v="0"/>
    <n v="46.97"/>
    <s v="Allanah"/>
    <s v="Carter"/>
    <n v="24"/>
    <x v="237"/>
    <n v="0"/>
    <n v="0"/>
    <b v="0"/>
    <s v="medium"/>
  </r>
  <r>
    <n v="695"/>
    <n v="695"/>
    <d v="2014-03-19T00:00:00"/>
    <n v="12"/>
    <n v="3"/>
    <x v="0"/>
    <n v="5"/>
    <b v="1"/>
    <n v="53.055"/>
    <s v="Allanah"/>
    <s v="Carter"/>
    <n v="30.1"/>
    <x v="282"/>
    <n v="0"/>
    <n v="0"/>
    <b v="0"/>
    <s v="medium"/>
  </r>
  <r>
    <n v="696"/>
    <n v="696"/>
    <d v="2014-03-19T00:00:00"/>
    <n v="12"/>
    <n v="3"/>
    <x v="2"/>
    <n v="1"/>
    <b v="0"/>
    <n v="13.99"/>
    <s v="Allanah"/>
    <s v="Carter"/>
    <n v="10.9"/>
    <x v="29"/>
    <n v="0"/>
    <n v="0"/>
    <b v="0"/>
    <s v="high"/>
  </r>
  <r>
    <n v="697"/>
    <n v="697"/>
    <d v="2014-03-19T00:00:00"/>
    <n v="12"/>
    <n v="3"/>
    <x v="2"/>
    <n v="5"/>
    <b v="1"/>
    <n v="66.555000000000007"/>
    <s v="Allanah"/>
    <s v="Hunter"/>
    <n v="16.7"/>
    <x v="7"/>
    <n v="0"/>
    <n v="0"/>
    <b v="0"/>
    <s v="high"/>
  </r>
  <r>
    <n v="698"/>
    <n v="698"/>
    <d v="2014-03-19T00:00:00"/>
    <n v="12"/>
    <n v="3"/>
    <x v="2"/>
    <n v="2"/>
    <b v="0"/>
    <n v="26.98"/>
    <s v="Allanah"/>
    <s v="Hunter"/>
    <n v="22.8"/>
    <x v="20"/>
    <n v="0"/>
    <n v="0"/>
    <b v="0"/>
    <s v="high"/>
  </r>
  <r>
    <n v="699"/>
    <n v="699"/>
    <d v="2014-03-19T00:00:00"/>
    <n v="12"/>
    <n v="3"/>
    <x v="2"/>
    <n v="7"/>
    <b v="1"/>
    <n v="123.39"/>
    <s v="Maria"/>
    <s v="Carter"/>
    <n v="24.7"/>
    <x v="169"/>
    <n v="1"/>
    <n v="1"/>
    <b v="0"/>
    <s v="high"/>
  </r>
  <r>
    <n v="700"/>
    <n v="700"/>
    <d v="2014-03-19T00:00:00"/>
    <n v="12"/>
    <n v="3"/>
    <x v="2"/>
    <n v="4"/>
    <b v="1"/>
    <n v="50.363999999999997"/>
    <s v="Allanah"/>
    <s v="Hunter"/>
    <n v="12.2"/>
    <x v="260"/>
    <n v="0"/>
    <n v="0"/>
    <b v="0"/>
    <s v="high"/>
  </r>
  <r>
    <n v="701"/>
    <n v="701"/>
    <d v="2014-03-19T00:00:00"/>
    <n v="12"/>
    <n v="3"/>
    <x v="1"/>
    <n v="3"/>
    <b v="0"/>
    <n v="46.97"/>
    <s v="Allanah"/>
    <s v="Taylor"/>
    <n v="37.6"/>
    <x v="297"/>
    <n v="0"/>
    <n v="0"/>
    <b v="0"/>
    <s v="high"/>
  </r>
  <r>
    <n v="702"/>
    <n v="702"/>
    <d v="2014-03-19T00:00:00"/>
    <n v="12"/>
    <n v="3"/>
    <x v="1"/>
    <n v="5"/>
    <b v="1"/>
    <n v="57.555"/>
    <s v="Allanah"/>
    <s v="Hunter"/>
    <n v="24.8"/>
    <x v="248"/>
    <n v="0"/>
    <n v="0"/>
    <b v="0"/>
    <s v="high"/>
  </r>
  <r>
    <n v="703"/>
    <n v="703"/>
    <d v="2014-03-19T00:00:00"/>
    <n v="12"/>
    <n v="3"/>
    <x v="0"/>
    <n v="1"/>
    <b v="0"/>
    <n v="58.37"/>
    <s v="Maria"/>
    <s v="Taylor"/>
    <n v="32.299999999999997"/>
    <x v="3"/>
    <n v="1"/>
    <n v="0"/>
    <b v="0"/>
    <s v="high"/>
  </r>
  <r>
    <n v="704"/>
    <n v="704"/>
    <d v="2014-03-19T00:00:00"/>
    <n v="12"/>
    <n v="3"/>
    <x v="1"/>
    <n v="5"/>
    <b v="1"/>
    <n v="59.354999999999997"/>
    <s v="Maria"/>
    <s v="Hunter"/>
    <n v="24.2"/>
    <x v="53"/>
    <n v="0"/>
    <n v="0"/>
    <b v="0"/>
    <s v="NA"/>
  </r>
  <r>
    <n v="705"/>
    <n v="705"/>
    <d v="2014-03-19T00:00:00"/>
    <n v="12"/>
    <n v="3"/>
    <x v="1"/>
    <n v="6"/>
    <b v="1"/>
    <n v="67.445999999999998"/>
    <s v="Maria"/>
    <s v="Hunter"/>
    <n v="24.3"/>
    <x v="9"/>
    <n v="0"/>
    <n v="0"/>
    <b v="0"/>
    <s v="high"/>
  </r>
  <r>
    <n v="706"/>
    <n v="706"/>
    <d v="2014-03-19T00:00:00"/>
    <n v="12"/>
    <n v="3"/>
    <x v="2"/>
    <n v="3"/>
    <b v="0"/>
    <n v="33.97"/>
    <s v="Maria"/>
    <s v="Hunter"/>
    <n v="13.6"/>
    <x v="95"/>
    <n v="0"/>
    <n v="0"/>
    <b v="0"/>
    <s v="high"/>
  </r>
  <r>
    <n v="707"/>
    <n v="707"/>
    <d v="2014-03-19T00:00:00"/>
    <n v="12"/>
    <n v="3"/>
    <x v="0"/>
    <n v="6"/>
    <b v="1"/>
    <n v="74.646000000000001"/>
    <s v="Maria"/>
    <s v="Taylor"/>
    <n v="32.799999999999997"/>
    <x v="273"/>
    <n v="0"/>
    <n v="0"/>
    <b v="0"/>
    <s v="NA"/>
  </r>
  <r>
    <n v="708"/>
    <n v="708"/>
    <d v="2014-03-19T00:00:00"/>
    <n v="12"/>
    <n v="3"/>
    <x v="0"/>
    <n v="4"/>
    <b v="1"/>
    <n v="48.564"/>
    <s v="Maria"/>
    <s v="Taylor"/>
    <n v="25.6"/>
    <x v="104"/>
    <n v="0"/>
    <n v="0"/>
    <b v="0"/>
    <s v="high"/>
  </r>
  <r>
    <n v="709"/>
    <n v="709"/>
    <d v="2014-03-19T00:00:00"/>
    <n v="12"/>
    <n v="3"/>
    <x v="1"/>
    <n v="6"/>
    <b v="1"/>
    <n v="68.346000000000004"/>
    <s v="Allanah"/>
    <s v="Hunter"/>
    <n v="13.3"/>
    <x v="258"/>
    <n v="0"/>
    <n v="0"/>
    <b v="0"/>
    <s v="NA"/>
  </r>
  <r>
    <n v="710"/>
    <n v="710"/>
    <d v="2014-03-19T00:00:00"/>
    <n v="12"/>
    <n v="3"/>
    <x v="0"/>
    <n v="1"/>
    <b v="0"/>
    <n v="16.989999999999998"/>
    <s v="Maria"/>
    <s v="Hunter"/>
    <n v="34.700000000000003"/>
    <x v="190"/>
    <n v="0"/>
    <n v="0"/>
    <b v="0"/>
    <s v="high"/>
  </r>
  <r>
    <n v="711"/>
    <n v="711"/>
    <d v="2014-03-19T00:00:00"/>
    <n v="12"/>
    <n v="3"/>
    <x v="2"/>
    <n v="1"/>
    <b v="0"/>
    <n v="13.99"/>
    <s v="Allanah"/>
    <s v="Carter"/>
    <n v="15.2"/>
    <x v="248"/>
    <n v="0"/>
    <n v="0"/>
    <b v="0"/>
    <s v="high"/>
  </r>
  <r>
    <n v="712"/>
    <n v="712"/>
    <d v="2014-03-19T00:00:00"/>
    <n v="12"/>
    <n v="3"/>
    <x v="2"/>
    <n v="3"/>
    <b v="0"/>
    <n v="36.97"/>
    <s v="Maria"/>
    <s v="Hunter"/>
    <n v="21.9"/>
    <x v="121"/>
    <n v="0"/>
    <n v="0"/>
    <b v="0"/>
    <s v="NA"/>
  </r>
  <r>
    <n v="713"/>
    <n v="713"/>
    <d v="2014-03-19T00:00:00"/>
    <n v="12"/>
    <n v="3"/>
    <x v="2"/>
    <n v="3"/>
    <b v="0"/>
    <n v="42.97"/>
    <s v="Allanah"/>
    <s v="Hunter"/>
    <n v="12.8"/>
    <x v="66"/>
    <n v="0"/>
    <n v="0"/>
    <b v="0"/>
    <s v="high"/>
  </r>
  <r>
    <n v="714"/>
    <n v="714"/>
    <d v="2014-03-19T00:00:00"/>
    <n v="12"/>
    <n v="3"/>
    <x v="0"/>
    <n v="1"/>
    <b v="0"/>
    <n v="11.99"/>
    <s v="Allanah"/>
    <s v="Carter"/>
    <n v="35.200000000000003"/>
    <x v="148"/>
    <n v="0"/>
    <n v="0"/>
    <b v="0"/>
    <s v="medium"/>
  </r>
  <r>
    <n v="715"/>
    <n v="715"/>
    <d v="2014-03-19T00:00:00"/>
    <n v="12"/>
    <n v="3"/>
    <x v="1"/>
    <n v="5"/>
    <b v="1"/>
    <n v="91.503"/>
    <s v="Maria"/>
    <s v="Hunter"/>
    <n v="29"/>
    <x v="66"/>
    <n v="1"/>
    <n v="1"/>
    <b v="0"/>
    <s v="high"/>
  </r>
  <r>
    <n v="716"/>
    <n v="716"/>
    <d v="2014-03-19T00:00:00"/>
    <n v="12"/>
    <n v="3"/>
    <x v="2"/>
    <n v="5"/>
    <b v="1"/>
    <n v="59.354999999999997"/>
    <s v="Maria"/>
    <s v="Carter"/>
    <n v="24.6"/>
    <x v="138"/>
    <n v="0"/>
    <n v="0"/>
    <b v="0"/>
    <s v="high"/>
  </r>
  <r>
    <n v="717"/>
    <n v="717"/>
    <d v="2014-03-19T00:00:00"/>
    <n v="12"/>
    <n v="3"/>
    <x v="2"/>
    <n v="1"/>
    <b v="0"/>
    <n v="16.989999999999998"/>
    <s v="Maria"/>
    <s v="Carter"/>
    <n v="22.3"/>
    <x v="38"/>
    <n v="0"/>
    <n v="0"/>
    <b v="0"/>
    <s v="high"/>
  </r>
  <r>
    <n v="718"/>
    <n v="718"/>
    <d v="2014-03-20T00:00:00"/>
    <n v="12"/>
    <n v="4"/>
    <x v="2"/>
    <n v="4"/>
    <b v="1"/>
    <n v="57.564"/>
    <s v="Maria"/>
    <s v="Carter"/>
    <n v="25.7"/>
    <x v="7"/>
    <n v="0"/>
    <n v="0"/>
    <b v="1"/>
    <s v="high"/>
  </r>
  <r>
    <n v="719"/>
    <n v="719"/>
    <d v="2014-03-20T00:00:00"/>
    <n v="12"/>
    <n v="4"/>
    <x v="2"/>
    <n v="6"/>
    <b v="1"/>
    <n v="72.846000000000004"/>
    <s v="Maria"/>
    <s v="Carter"/>
    <n v="24.4"/>
    <x v="66"/>
    <n v="0"/>
    <n v="0"/>
    <b v="0"/>
    <s v="high"/>
  </r>
  <r>
    <n v="720"/>
    <n v="720"/>
    <d v="2014-03-20T00:00:00"/>
    <n v="12"/>
    <n v="4"/>
    <x v="2"/>
    <n v="3"/>
    <b v="0"/>
    <n v="48.97"/>
    <s v="Allanah"/>
    <s v="Carter"/>
    <n v="27.3"/>
    <x v="323"/>
    <n v="0"/>
    <n v="0"/>
    <b v="0"/>
    <s v="low"/>
  </r>
  <r>
    <n v="721"/>
    <n v="721"/>
    <d v="2014-03-20T00:00:00"/>
    <n v="12"/>
    <n v="4"/>
    <x v="2"/>
    <n v="3"/>
    <b v="0"/>
    <n v="36.97"/>
    <s v="Allanah"/>
    <s v="Carpenter"/>
    <n v="24.9"/>
    <x v="101"/>
    <n v="0"/>
    <n v="0"/>
    <b v="0"/>
    <s v="low"/>
  </r>
  <r>
    <n v="722"/>
    <n v="722"/>
    <d v="2014-03-20T00:00:00"/>
    <n v="12"/>
    <n v="4"/>
    <x v="1"/>
    <n v="1"/>
    <b v="0"/>
    <n v="16.989999999999998"/>
    <s v="Allanah"/>
    <s v="Carpenter"/>
    <n v="37.1"/>
    <x v="324"/>
    <n v="0"/>
    <n v="0"/>
    <b v="0"/>
    <s v="low"/>
  </r>
  <r>
    <n v="723"/>
    <n v="723"/>
    <s v="NA"/>
    <s v="NA"/>
    <s v="NA"/>
    <x v="2"/>
    <n v="4"/>
    <b v="1"/>
    <n v="52.164000000000001"/>
    <s v="Maria"/>
    <s v="Carter"/>
    <n v="24.1"/>
    <x v="14"/>
    <n v="0"/>
    <n v="0"/>
    <b v="0"/>
    <s v="NA"/>
  </r>
  <r>
    <n v="724"/>
    <n v="724"/>
    <d v="2014-03-20T00:00:00"/>
    <n v="12"/>
    <n v="4"/>
    <x v="2"/>
    <n v="2"/>
    <b v="0"/>
    <n v="30.98"/>
    <s v="Maria"/>
    <s v="Carter"/>
    <n v="31.5"/>
    <x v="175"/>
    <n v="0"/>
    <n v="0"/>
    <b v="0"/>
    <s v="high"/>
  </r>
  <r>
    <n v="725"/>
    <n v="725"/>
    <d v="2014-03-20T00:00:00"/>
    <n v="12"/>
    <n v="4"/>
    <x v="1"/>
    <n v="7"/>
    <b v="1"/>
    <n v="89.936999999999998"/>
    <s v="Allanah"/>
    <s v="Carpenter"/>
    <n v="28.3"/>
    <x v="44"/>
    <n v="0"/>
    <n v="0"/>
    <b v="0"/>
    <s v="NA"/>
  </r>
  <r>
    <n v="726"/>
    <n v="726"/>
    <d v="2014-03-20T00:00:00"/>
    <n v="12"/>
    <n v="4"/>
    <x v="2"/>
    <n v="2"/>
    <b v="0"/>
    <n v="28.98"/>
    <s v="Allanah"/>
    <s v="Carter"/>
    <n v="16.399999999999999"/>
    <x v="325"/>
    <n v="0"/>
    <n v="0"/>
    <b v="0"/>
    <s v="high"/>
  </r>
  <r>
    <n v="727"/>
    <n v="727"/>
    <d v="2014-03-20T00:00:00"/>
    <n v="12"/>
    <n v="4"/>
    <x v="1"/>
    <n v="3"/>
    <b v="0"/>
    <n v="47.97"/>
    <s v="Allanah"/>
    <s v="Carpenter"/>
    <n v="37.700000000000003"/>
    <x v="326"/>
    <n v="0"/>
    <n v="0"/>
    <b v="0"/>
    <s v="medium"/>
  </r>
  <r>
    <n v="728"/>
    <n v="728"/>
    <d v="2014-03-20T00:00:00"/>
    <n v="12"/>
    <n v="4"/>
    <x v="2"/>
    <n v="2"/>
    <b v="0"/>
    <n v="25.98"/>
    <s v="Maria"/>
    <s v="Carter"/>
    <n v="19.8"/>
    <x v="104"/>
    <n v="0"/>
    <n v="0"/>
    <b v="0"/>
    <s v="high"/>
  </r>
  <r>
    <n v="729"/>
    <n v="729"/>
    <d v="2014-03-20T00:00:00"/>
    <n v="12"/>
    <n v="4"/>
    <x v="1"/>
    <n v="2"/>
    <b v="0"/>
    <n v="33.979999999999997"/>
    <s v="Allanah"/>
    <s v="Carpenter"/>
    <n v="31.8"/>
    <x v="3"/>
    <n v="0"/>
    <n v="0"/>
    <b v="0"/>
    <s v="high"/>
  </r>
  <r>
    <n v="730"/>
    <n v="730"/>
    <d v="2014-03-20T00:00:00"/>
    <n v="12"/>
    <n v="4"/>
    <x v="2"/>
    <n v="3"/>
    <b v="0"/>
    <n v="47.97"/>
    <s v="Maria"/>
    <s v="Carter"/>
    <n v="21.4"/>
    <x v="314"/>
    <n v="0"/>
    <n v="0"/>
    <b v="0"/>
    <s v="high"/>
  </r>
  <r>
    <n v="731"/>
    <n v="731"/>
    <d v="2014-03-20T00:00:00"/>
    <n v="12"/>
    <n v="4"/>
    <x v="1"/>
    <n v="4"/>
    <b v="1"/>
    <n v="70.245000000000005"/>
    <s v="Allanah"/>
    <s v="Miller"/>
    <n v="27.8"/>
    <x v="234"/>
    <n v="1"/>
    <n v="1"/>
    <b v="0"/>
    <s v="high"/>
  </r>
  <r>
    <n v="732"/>
    <n v="732"/>
    <d v="2014-03-20T00:00:00"/>
    <n v="12"/>
    <n v="4"/>
    <x v="2"/>
    <n v="2"/>
    <b v="0"/>
    <n v="23.98"/>
    <s v="Maria"/>
    <s v="Carter"/>
    <n v="34.1"/>
    <x v="3"/>
    <n v="0"/>
    <n v="0"/>
    <b v="1"/>
    <s v="high"/>
  </r>
  <r>
    <n v="733"/>
    <n v="733"/>
    <d v="2014-03-20T00:00:00"/>
    <n v="12"/>
    <n v="4"/>
    <x v="0"/>
    <n v="7"/>
    <b v="1"/>
    <n v="88.137"/>
    <s v="Allanah"/>
    <s v="Carpenter"/>
    <n v="43.4"/>
    <x v="155"/>
    <n v="0"/>
    <n v="0"/>
    <b v="0"/>
    <s v="NA"/>
  </r>
  <r>
    <n v="734"/>
    <n v="734"/>
    <d v="2014-03-20T00:00:00"/>
    <n v="12"/>
    <n v="4"/>
    <x v="1"/>
    <n v="2"/>
    <b v="0"/>
    <n v="29.98"/>
    <s v="Maria"/>
    <s v="Carpenter"/>
    <n v="27.4"/>
    <x v="58"/>
    <n v="0"/>
    <n v="0"/>
    <b v="0"/>
    <s v="NA"/>
  </r>
  <r>
    <n v="735"/>
    <n v="735"/>
    <d v="2014-03-20T00:00:00"/>
    <n v="12"/>
    <n v="4"/>
    <x v="2"/>
    <n v="2"/>
    <b v="0"/>
    <n v="32.979999999999997"/>
    <s v="Maria"/>
    <s v="Carter"/>
    <n v="11.1"/>
    <x v="224"/>
    <n v="0"/>
    <n v="0"/>
    <b v="0"/>
    <s v="high"/>
  </r>
  <r>
    <n v="736"/>
    <n v="736"/>
    <d v="2014-03-20T00:00:00"/>
    <n v="12"/>
    <n v="4"/>
    <x v="0"/>
    <n v="2"/>
    <b v="0"/>
    <n v="23.98"/>
    <s v="Allanah"/>
    <s v="Miller"/>
    <n v="13.4"/>
    <x v="121"/>
    <n v="0"/>
    <n v="0"/>
    <b v="0"/>
    <s v="high"/>
  </r>
  <r>
    <n v="737"/>
    <n v="737"/>
    <d v="2014-03-20T00:00:00"/>
    <n v="12"/>
    <n v="4"/>
    <x v="2"/>
    <n v="4"/>
    <b v="1"/>
    <n v="47.664000000000001"/>
    <s v="Maria"/>
    <s v="Carter"/>
    <n v="11.7"/>
    <x v="104"/>
    <n v="0"/>
    <n v="0"/>
    <b v="0"/>
    <s v="high"/>
  </r>
  <r>
    <n v="738"/>
    <n v="738"/>
    <d v="2014-03-20T00:00:00"/>
    <n v="12"/>
    <n v="4"/>
    <x v="0"/>
    <n v="4"/>
    <b v="1"/>
    <n v="46.764000000000003"/>
    <s v="Maria"/>
    <s v="Carpenter"/>
    <n v="47.4"/>
    <x v="31"/>
    <n v="0"/>
    <n v="0"/>
    <b v="0"/>
    <s v="high"/>
  </r>
  <r>
    <n v="739"/>
    <n v="739"/>
    <d v="2014-03-20T00:00:00"/>
    <n v="12"/>
    <n v="4"/>
    <x v="1"/>
    <s v="NA"/>
    <s v="NA"/>
    <n v="14.22"/>
    <s v="Maria"/>
    <s v="Carpenter"/>
    <n v="15.3"/>
    <x v="138"/>
    <s v="NA"/>
    <s v="NA"/>
    <b v="0"/>
    <s v="NA"/>
  </r>
  <r>
    <n v="740"/>
    <n v="740"/>
    <d v="2014-03-20T00:00:00"/>
    <n v="12"/>
    <n v="4"/>
    <x v="2"/>
    <n v="3"/>
    <b v="0"/>
    <n v="35.97"/>
    <s v="Allanah"/>
    <s v="Carpenter"/>
    <n v="20.3"/>
    <x v="102"/>
    <n v="0"/>
    <n v="0"/>
    <b v="0"/>
    <s v="medium"/>
  </r>
  <r>
    <n v="741"/>
    <n v="741"/>
    <d v="2014-03-20T00:00:00"/>
    <n v="12"/>
    <n v="4"/>
    <x v="1"/>
    <n v="1"/>
    <b v="0"/>
    <n v="16.989999999999998"/>
    <s v="Maria"/>
    <s v="Carpenter"/>
    <n v="23.2"/>
    <x v="47"/>
    <n v="0"/>
    <n v="0"/>
    <b v="0"/>
    <s v="high"/>
  </r>
  <r>
    <n v="742"/>
    <n v="742"/>
    <d v="2014-03-20T00:00:00"/>
    <n v="12"/>
    <n v="4"/>
    <x v="2"/>
    <n v="4"/>
    <b v="1"/>
    <n v="45.863999999999997"/>
    <s v="Allanah"/>
    <s v="Miller"/>
    <n v="14.3"/>
    <x v="231"/>
    <n v="0"/>
    <n v="0"/>
    <b v="0"/>
    <s v="high"/>
  </r>
  <r>
    <n v="743"/>
    <n v="743"/>
    <d v="2014-03-20T00:00:00"/>
    <n v="12"/>
    <n v="4"/>
    <x v="1"/>
    <n v="8"/>
    <b v="1"/>
    <n v="87.227999999999994"/>
    <s v="Allanah"/>
    <s v="Carpenter"/>
    <n v="43.7"/>
    <x v="182"/>
    <n v="0"/>
    <n v="0"/>
    <b v="0"/>
    <s v="low"/>
  </r>
  <r>
    <n v="744"/>
    <n v="744"/>
    <d v="2014-03-20T00:00:00"/>
    <n v="12"/>
    <n v="4"/>
    <x v="1"/>
    <n v="4"/>
    <b v="1"/>
    <n v="49.463999999999999"/>
    <s v="Maria"/>
    <s v="Carpenter"/>
    <n v="29.8"/>
    <x v="9"/>
    <n v="0"/>
    <n v="0"/>
    <b v="0"/>
    <s v="NA"/>
  </r>
  <r>
    <n v="745"/>
    <n v="745"/>
    <d v="2014-03-20T00:00:00"/>
    <n v="12"/>
    <n v="4"/>
    <x v="2"/>
    <n v="4"/>
    <b v="1"/>
    <n v="52.164000000000001"/>
    <s v="Allanah"/>
    <s v="Carter"/>
    <n v="34.4"/>
    <x v="3"/>
    <n v="0"/>
    <n v="0"/>
    <b v="0"/>
    <s v="low"/>
  </r>
  <r>
    <n v="746"/>
    <n v="746"/>
    <d v="2014-03-20T00:00:00"/>
    <n v="12"/>
    <n v="4"/>
    <x v="0"/>
    <n v="2"/>
    <b v="0"/>
    <n v="25.98"/>
    <s v="Allanah"/>
    <s v="Miller"/>
    <n v="13.9"/>
    <x v="252"/>
    <n v="0"/>
    <n v="0"/>
    <b v="0"/>
    <s v="high"/>
  </r>
  <r>
    <n v="747"/>
    <n v="747"/>
    <d v="2014-03-20T00:00:00"/>
    <n v="12"/>
    <n v="4"/>
    <x v="1"/>
    <n v="6"/>
    <b v="1"/>
    <n v="71.046000000000006"/>
    <s v="Maria"/>
    <s v="Miller"/>
    <n v="35"/>
    <x v="190"/>
    <n v="0"/>
    <n v="0"/>
    <b v="1"/>
    <s v="NA"/>
  </r>
  <r>
    <n v="748"/>
    <n v="748"/>
    <d v="2014-03-20T00:00:00"/>
    <n v="12"/>
    <n v="4"/>
    <x v="0"/>
    <n v="5"/>
    <b v="1"/>
    <n v="64.754999999999995"/>
    <s v="Allanah"/>
    <s v="Carter"/>
    <n v="11.2"/>
    <x v="122"/>
    <n v="0"/>
    <n v="0"/>
    <b v="0"/>
    <s v="medium"/>
  </r>
  <r>
    <n v="749"/>
    <n v="749"/>
    <d v="2014-03-20T00:00:00"/>
    <n v="12"/>
    <n v="4"/>
    <x v="0"/>
    <n v="3"/>
    <b v="0"/>
    <n v="63.18"/>
    <s v="Maria"/>
    <s v="Miller"/>
    <n v="19.899999999999999"/>
    <x v="216"/>
    <n v="1"/>
    <n v="1"/>
    <b v="0"/>
    <s v="high"/>
  </r>
  <r>
    <n v="750"/>
    <n v="750"/>
    <d v="2014-03-20T00:00:00"/>
    <n v="12"/>
    <n v="4"/>
    <x v="1"/>
    <n v="5"/>
    <b v="1"/>
    <n v="87.093000000000004"/>
    <s v="Allanah"/>
    <s v="Carpenter"/>
    <n v="45.7"/>
    <x v="291"/>
    <n v="1"/>
    <n v="1"/>
    <b v="0"/>
    <s v="medium"/>
  </r>
  <r>
    <n v="751"/>
    <n v="751"/>
    <d v="2014-03-20T00:00:00"/>
    <n v="12"/>
    <n v="4"/>
    <x v="0"/>
    <n v="6"/>
    <b v="1"/>
    <n v="101.39400000000001"/>
    <s v="Maria"/>
    <s v="Miller"/>
    <n v="20.2"/>
    <x v="66"/>
    <n v="1"/>
    <n v="1"/>
    <b v="1"/>
    <s v="high"/>
  </r>
  <r>
    <n v="752"/>
    <n v="752"/>
    <d v="2014-03-20T00:00:00"/>
    <n v="12"/>
    <n v="4"/>
    <x v="1"/>
    <n v="2"/>
    <b v="0"/>
    <n v="25.98"/>
    <s v="Allanah"/>
    <s v="Carpenter"/>
    <n v="41.3"/>
    <x v="96"/>
    <n v="0"/>
    <n v="0"/>
    <b v="0"/>
    <s v="medium"/>
  </r>
  <r>
    <n v="753"/>
    <n v="753"/>
    <d v="2014-03-20T00:00:00"/>
    <n v="12"/>
    <n v="4"/>
    <x v="1"/>
    <n v="5"/>
    <b v="1"/>
    <n v="95.796000000000006"/>
    <s v="Maria"/>
    <s v="Carpenter"/>
    <n v="11.3"/>
    <x v="85"/>
    <n v="1"/>
    <n v="0"/>
    <b v="0"/>
    <s v="NA"/>
  </r>
  <r>
    <n v="754"/>
    <n v="754"/>
    <s v="NA"/>
    <s v="NA"/>
    <s v="NA"/>
    <x v="0"/>
    <n v="5"/>
    <b v="1"/>
    <n v="58.454999999999998"/>
    <s v="Allanah"/>
    <s v="Miller"/>
    <n v="35.299999999999997"/>
    <x v="3"/>
    <n v="0"/>
    <n v="0"/>
    <b v="0"/>
    <s v="high"/>
  </r>
  <r>
    <n v="755"/>
    <n v="755"/>
    <d v="2014-03-20T00:00:00"/>
    <n v="12"/>
    <n v="4"/>
    <x v="1"/>
    <n v="7"/>
    <b v="1"/>
    <n v="85.436999999999998"/>
    <s v="NA"/>
    <s v="Miller"/>
    <n v="22.9"/>
    <x v="201"/>
    <n v="0"/>
    <n v="0"/>
    <b v="0"/>
    <s v="medium"/>
  </r>
  <r>
    <n v="756"/>
    <n v="756"/>
    <d v="2014-03-21T00:00:00"/>
    <n v="12"/>
    <n v="5"/>
    <x v="1"/>
    <n v="6"/>
    <b v="1"/>
    <n v="74.646000000000001"/>
    <s v="Maria"/>
    <s v="Miller"/>
    <n v="25.7"/>
    <x v="297"/>
    <n v="0"/>
    <n v="0"/>
    <b v="0"/>
    <s v="high"/>
  </r>
  <r>
    <n v="757"/>
    <n v="757"/>
    <d v="2014-03-21T00:00:00"/>
    <n v="12"/>
    <n v="5"/>
    <x v="2"/>
    <n v="6"/>
    <b v="1"/>
    <n v="71.945999999999998"/>
    <s v="Maria"/>
    <s v="Carpenter"/>
    <n v="14.1"/>
    <x v="19"/>
    <n v="0"/>
    <n v="0"/>
    <b v="0"/>
    <s v="high"/>
  </r>
  <r>
    <n v="758"/>
    <n v="758"/>
    <d v="2014-03-21T00:00:00"/>
    <n v="12"/>
    <n v="5"/>
    <x v="2"/>
    <n v="6"/>
    <b v="1"/>
    <n v="75.546000000000006"/>
    <s v="Rhonda"/>
    <s v="Carter"/>
    <n v="26.6"/>
    <x v="22"/>
    <n v="0"/>
    <n v="0"/>
    <b v="0"/>
    <s v="NA"/>
  </r>
  <r>
    <n v="759"/>
    <n v="759"/>
    <d v="2014-03-21T00:00:00"/>
    <n v="12"/>
    <n v="5"/>
    <x v="1"/>
    <n v="4"/>
    <b v="1"/>
    <n v="45.863999999999997"/>
    <s v="Rhonda"/>
    <s v="Miller"/>
    <n v="23"/>
    <x v="292"/>
    <n v="0"/>
    <n v="0"/>
    <b v="0"/>
    <s v="medium"/>
  </r>
  <r>
    <n v="760"/>
    <n v="760"/>
    <d v="2014-03-21T00:00:00"/>
    <n v="12"/>
    <n v="5"/>
    <x v="1"/>
    <n v="3"/>
    <b v="0"/>
    <n v="42.97"/>
    <s v="Maria"/>
    <s v="Miller"/>
    <n v="24.1"/>
    <x v="292"/>
    <n v="0"/>
    <n v="0"/>
    <b v="0"/>
    <s v="high"/>
  </r>
  <r>
    <n v="761"/>
    <n v="761"/>
    <d v="2014-03-21T00:00:00"/>
    <n v="12"/>
    <n v="5"/>
    <x v="2"/>
    <n v="8"/>
    <b v="1"/>
    <n v="96.227999999999994"/>
    <s v="Rhonda"/>
    <s v="Carter"/>
    <n v="28"/>
    <x v="72"/>
    <n v="0"/>
    <n v="0"/>
    <b v="0"/>
    <s v="medium"/>
  </r>
  <r>
    <n v="762"/>
    <n v="762"/>
    <d v="2014-03-21T00:00:00"/>
    <n v="12"/>
    <n v="5"/>
    <x v="1"/>
    <n v="5"/>
    <b v="1"/>
    <n v="63.854999999999997"/>
    <s v="Maria"/>
    <s v="Carpenter"/>
    <n v="35.5"/>
    <x v="45"/>
    <n v="0"/>
    <n v="0"/>
    <b v="0"/>
    <s v="high"/>
  </r>
  <r>
    <n v="763"/>
    <n v="763"/>
    <d v="2014-03-21T00:00:00"/>
    <n v="12"/>
    <n v="5"/>
    <x v="1"/>
    <n v="2"/>
    <b v="0"/>
    <n v="24.98"/>
    <s v="Rhonda"/>
    <s v="Miller"/>
    <n v="27.8"/>
    <x v="125"/>
    <n v="0"/>
    <n v="0"/>
    <b v="0"/>
    <s v="medium"/>
  </r>
  <r>
    <n v="764"/>
    <n v="764"/>
    <d v="2014-03-21T00:00:00"/>
    <n v="12"/>
    <n v="5"/>
    <x v="2"/>
    <n v="5"/>
    <b v="1"/>
    <n v="59.354999999999997"/>
    <s v="Rhonda"/>
    <s v="Carter"/>
    <n v="29.3"/>
    <x v="287"/>
    <n v="0"/>
    <n v="0"/>
    <b v="0"/>
    <s v="medium"/>
  </r>
  <r>
    <n v="765"/>
    <n v="765"/>
    <d v="2014-03-21T00:00:00"/>
    <n v="12"/>
    <n v="5"/>
    <x v="1"/>
    <n v="4"/>
    <b v="1"/>
    <n v="51.264000000000003"/>
    <s v="Rhonda"/>
    <s v="Miller"/>
    <n v="15.8"/>
    <x v="284"/>
    <n v="0"/>
    <n v="0"/>
    <b v="0"/>
    <s v="medium"/>
  </r>
  <r>
    <n v="766"/>
    <n v="766"/>
    <d v="2014-03-21T00:00:00"/>
    <n v="12"/>
    <n v="5"/>
    <x v="1"/>
    <n v="6"/>
    <b v="1"/>
    <n v="113.77800000000001"/>
    <s v="Maria"/>
    <s v="Carpenter"/>
    <n v="16.7"/>
    <x v="4"/>
    <n v="1"/>
    <n v="1"/>
    <b v="0"/>
    <s v="high"/>
  </r>
  <r>
    <n v="767"/>
    <n v="767"/>
    <d v="2014-03-21T00:00:00"/>
    <n v="12"/>
    <n v="5"/>
    <x v="2"/>
    <n v="5"/>
    <b v="1"/>
    <n v="67.454999999999998"/>
    <s v="Rhonda"/>
    <s v="Carter"/>
    <n v="27.4"/>
    <x v="327"/>
    <n v="0"/>
    <n v="0"/>
    <b v="0"/>
    <s v="medium"/>
  </r>
  <r>
    <n v="768"/>
    <n v="768"/>
    <d v="2014-03-21T00:00:00"/>
    <n v="12"/>
    <n v="5"/>
    <x v="2"/>
    <n v="1"/>
    <b v="0"/>
    <n v="10.99"/>
    <s v="Rhonda"/>
    <s v="Carter"/>
    <n v="22.5"/>
    <x v="160"/>
    <n v="0"/>
    <n v="0"/>
    <b v="0"/>
    <s v="medium"/>
  </r>
  <r>
    <n v="769"/>
    <n v="769"/>
    <d v="2014-03-21T00:00:00"/>
    <n v="12"/>
    <n v="5"/>
    <x v="2"/>
    <n v="3"/>
    <b v="0"/>
    <n v="40.97"/>
    <s v="Rhonda"/>
    <s v="Carpenter"/>
    <n v="36.5"/>
    <x v="28"/>
    <n v="0"/>
    <n v="0"/>
    <b v="0"/>
    <s v="low"/>
  </r>
  <r>
    <n v="770"/>
    <n v="770"/>
    <d v="2014-03-21T00:00:00"/>
    <n v="12"/>
    <n v="5"/>
    <x v="2"/>
    <n v="2"/>
    <b v="0"/>
    <n v="26.98"/>
    <s v="Rhonda"/>
    <s v="Carter"/>
    <n v="25.2"/>
    <x v="29"/>
    <n v="0"/>
    <n v="0"/>
    <b v="0"/>
    <s v="medium"/>
  </r>
  <r>
    <n v="771"/>
    <n v="771"/>
    <d v="2014-03-21T00:00:00"/>
    <n v="12"/>
    <n v="5"/>
    <x v="1"/>
    <n v="2"/>
    <b v="0"/>
    <n v="71.58"/>
    <s v="Maria"/>
    <s v="Carpenter"/>
    <n v="30.3"/>
    <x v="277"/>
    <n v="1"/>
    <n v="0"/>
    <b v="0"/>
    <s v="high"/>
  </r>
  <r>
    <n v="772"/>
    <n v="772"/>
    <d v="2014-03-21T00:00:00"/>
    <n v="12"/>
    <n v="5"/>
    <x v="1"/>
    <n v="4"/>
    <b v="1"/>
    <n v="41.363999999999997"/>
    <s v="Rhonda"/>
    <s v="Carpenter"/>
    <n v="38.200000000000003"/>
    <x v="237"/>
    <n v="0"/>
    <n v="0"/>
    <s v="NA"/>
    <s v="low"/>
  </r>
  <r>
    <n v="773"/>
    <n v="773"/>
    <d v="2014-03-21T00:00:00"/>
    <n v="12"/>
    <n v="5"/>
    <x v="1"/>
    <n v="6"/>
    <b v="1"/>
    <n v="80.046000000000006"/>
    <s v="Rhonda"/>
    <s v="Carpenter"/>
    <n v="27.7"/>
    <x v="292"/>
    <n v="0"/>
    <n v="0"/>
    <b v="0"/>
    <s v="medium"/>
  </r>
  <r>
    <n v="774"/>
    <n v="774"/>
    <d v="2014-03-21T00:00:00"/>
    <n v="12"/>
    <n v="5"/>
    <x v="1"/>
    <n v="7"/>
    <b v="1"/>
    <n v="78.236999999999995"/>
    <s v="Rhonda"/>
    <s v="Miller"/>
    <n v="41.9"/>
    <x v="67"/>
    <n v="0"/>
    <n v="0"/>
    <b v="0"/>
    <s v="low"/>
  </r>
  <r>
    <n v="775"/>
    <n v="775"/>
    <d v="2014-03-21T00:00:00"/>
    <n v="12"/>
    <n v="5"/>
    <x v="0"/>
    <n v="4"/>
    <b v="1"/>
    <n v="83.834999999999994"/>
    <s v="Maria"/>
    <s v="Miller"/>
    <n v="13.1"/>
    <x v="14"/>
    <n v="1"/>
    <n v="0"/>
    <b v="0"/>
    <s v="high"/>
  </r>
  <r>
    <n v="776"/>
    <n v="776"/>
    <d v="2014-03-21T00:00:00"/>
    <n v="12"/>
    <n v="5"/>
    <x v="0"/>
    <n v="5"/>
    <b v="1"/>
    <n v="66.555000000000007"/>
    <s v="Rhonda"/>
    <s v="Carter"/>
    <n v="23.2"/>
    <x v="15"/>
    <n v="0"/>
    <n v="0"/>
    <b v="0"/>
    <s v="medium"/>
  </r>
  <r>
    <n v="777"/>
    <n v="777"/>
    <d v="2014-03-21T00:00:00"/>
    <n v="12"/>
    <n v="5"/>
    <x v="0"/>
    <n v="4"/>
    <b v="1"/>
    <n v="52.164000000000001"/>
    <s v="Maria"/>
    <s v="Miller"/>
    <n v="29.4"/>
    <x v="280"/>
    <n v="0"/>
    <n v="0"/>
    <b v="0"/>
    <s v="NA"/>
  </r>
  <r>
    <n v="778"/>
    <n v="778"/>
    <d v="2014-03-21T00:00:00"/>
    <n v="12"/>
    <n v="5"/>
    <x v="1"/>
    <n v="5"/>
    <b v="1"/>
    <n v="62.055"/>
    <s v="Rhonda"/>
    <s v="Carpenter"/>
    <n v="40.6"/>
    <x v="198"/>
    <n v="0"/>
    <n v="0"/>
    <b v="0"/>
    <s v="medium"/>
  </r>
  <r>
    <n v="779"/>
    <n v="779"/>
    <d v="2014-03-21T00:00:00"/>
    <n v="12"/>
    <n v="5"/>
    <x v="2"/>
    <n v="2"/>
    <b v="0"/>
    <n v="27.98"/>
    <s v="Maria"/>
    <s v="Carter"/>
    <n v="10.4"/>
    <x v="328"/>
    <n v="0"/>
    <n v="0"/>
    <b v="0"/>
    <s v="high"/>
  </r>
  <r>
    <n v="780"/>
    <n v="780"/>
    <d v="2014-03-21T00:00:00"/>
    <n v="12"/>
    <n v="5"/>
    <x v="0"/>
    <n v="2"/>
    <b v="0"/>
    <n v="25.98"/>
    <s v="Maria"/>
    <s v="Carter"/>
    <n v="15"/>
    <x v="110"/>
    <n v="0"/>
    <n v="0"/>
    <b v="1"/>
    <s v="high"/>
  </r>
  <r>
    <n v="781"/>
    <n v="781"/>
    <d v="2014-03-21T00:00:00"/>
    <n v="12"/>
    <n v="5"/>
    <x v="1"/>
    <n v="1"/>
    <b v="0"/>
    <n v="15.99"/>
    <s v="Rhonda"/>
    <s v="Miller"/>
    <n v="31.6"/>
    <x v="67"/>
    <n v="0"/>
    <n v="0"/>
    <b v="0"/>
    <s v="low"/>
  </r>
  <r>
    <n v="782"/>
    <n v="782"/>
    <d v="2014-03-21T00:00:00"/>
    <n v="12"/>
    <n v="5"/>
    <x v="1"/>
    <n v="6"/>
    <b v="1"/>
    <n v="79.146000000000001"/>
    <s v="Rhonda"/>
    <s v="Miller"/>
    <n v="25"/>
    <x v="329"/>
    <n v="0"/>
    <n v="0"/>
    <b v="0"/>
    <s v="medium"/>
  </r>
  <r>
    <n v="783"/>
    <n v="783"/>
    <d v="2014-03-21T00:00:00"/>
    <n v="12"/>
    <n v="5"/>
    <x v="1"/>
    <n v="3"/>
    <b v="0"/>
    <n v="39.97"/>
    <s v="Maria"/>
    <s v="Carpenter"/>
    <n v="29.8"/>
    <x v="330"/>
    <n v="0"/>
    <n v="0"/>
    <b v="1"/>
    <s v="NA"/>
  </r>
  <r>
    <n v="784"/>
    <n v="784"/>
    <d v="2014-03-21T00:00:00"/>
    <n v="12"/>
    <n v="5"/>
    <x v="2"/>
    <n v="3"/>
    <b v="0"/>
    <n v="42.97"/>
    <s v="Rhonda"/>
    <s v="Carter"/>
    <n v="9"/>
    <x v="50"/>
    <n v="0"/>
    <n v="0"/>
    <b v="0"/>
    <s v="medium"/>
  </r>
  <r>
    <n v="785"/>
    <n v="785"/>
    <d v="2014-03-21T00:00:00"/>
    <n v="12"/>
    <n v="5"/>
    <x v="1"/>
    <n v="2"/>
    <b v="0"/>
    <n v="29.98"/>
    <s v="Maria"/>
    <s v="Carpenter"/>
    <n v="50.7"/>
    <x v="331"/>
    <n v="0"/>
    <n v="0"/>
    <b v="0"/>
    <s v="medium"/>
  </r>
  <r>
    <n v="786"/>
    <n v="786"/>
    <d v="2014-03-21T00:00:00"/>
    <n v="12"/>
    <n v="5"/>
    <x v="2"/>
    <n v="2"/>
    <b v="0"/>
    <n v="26.98"/>
    <s v="Rhonda"/>
    <s v="Carter"/>
    <n v="29.2"/>
    <x v="287"/>
    <n v="0"/>
    <n v="0"/>
    <b v="0"/>
    <s v="medium"/>
  </r>
  <r>
    <n v="787"/>
    <n v="787"/>
    <d v="2014-03-21T00:00:00"/>
    <n v="12"/>
    <n v="5"/>
    <x v="2"/>
    <n v="6"/>
    <b v="1"/>
    <n v="83.646000000000001"/>
    <s v="Rhonda"/>
    <s v="Carter"/>
    <n v="16.399999999999999"/>
    <x v="124"/>
    <n v="0"/>
    <n v="0"/>
    <b v="0"/>
    <s v="medium"/>
  </r>
  <r>
    <n v="788"/>
    <n v="788"/>
    <d v="2014-03-21T00:00:00"/>
    <n v="12"/>
    <n v="5"/>
    <x v="2"/>
    <n v="4"/>
    <b v="1"/>
    <n v="57.564"/>
    <s v="Rhonda"/>
    <s v="Miller"/>
    <n v="17.600000000000001"/>
    <x v="287"/>
    <n v="0"/>
    <n v="0"/>
    <b v="0"/>
    <s v="medium"/>
  </r>
  <r>
    <n v="789"/>
    <n v="789"/>
    <d v="2014-03-21T00:00:00"/>
    <n v="12"/>
    <n v="5"/>
    <x v="1"/>
    <n v="3"/>
    <b v="0"/>
    <n v="40.97"/>
    <s v="Rhonda"/>
    <s v="Miller"/>
    <n v="34.700000000000003"/>
    <x v="271"/>
    <n v="0"/>
    <n v="0"/>
    <b v="0"/>
    <s v="low"/>
  </r>
  <r>
    <n v="790"/>
    <n v="790"/>
    <d v="2014-03-21T00:00:00"/>
    <n v="12"/>
    <n v="5"/>
    <x v="1"/>
    <n v="4"/>
    <b v="1"/>
    <n v="53.064"/>
    <s v="Rhonda"/>
    <s v="Miller"/>
    <n v="22.2"/>
    <x v="98"/>
    <n v="0"/>
    <n v="0"/>
    <b v="0"/>
    <s v="medium"/>
  </r>
  <r>
    <n v="791"/>
    <n v="791"/>
    <d v="2014-03-21T00:00:00"/>
    <n v="12"/>
    <n v="5"/>
    <x v="0"/>
    <n v="6"/>
    <b v="1"/>
    <n v="71.046000000000006"/>
    <s v="Rhonda"/>
    <s v="Miller"/>
    <n v="24.9"/>
    <x v="162"/>
    <n v="0"/>
    <n v="0"/>
    <b v="0"/>
    <s v="NA"/>
  </r>
  <r>
    <n v="792"/>
    <n v="792"/>
    <d v="2014-03-21T00:00:00"/>
    <n v="12"/>
    <n v="5"/>
    <x v="1"/>
    <n v="5"/>
    <b v="1"/>
    <n v="60.255000000000003"/>
    <s v="Maria"/>
    <s v="Carter"/>
    <n v="44.9"/>
    <x v="332"/>
    <n v="0"/>
    <n v="0"/>
    <b v="0"/>
    <s v="high"/>
  </r>
  <r>
    <n v="793"/>
    <n v="793"/>
    <d v="2014-03-21T00:00:00"/>
    <n v="12"/>
    <n v="5"/>
    <x v="1"/>
    <n v="5"/>
    <b v="1"/>
    <n v="57.555"/>
    <s v="Maria"/>
    <s v="Carpenter"/>
    <n v="34.9"/>
    <x v="262"/>
    <n v="0"/>
    <n v="0"/>
    <b v="0"/>
    <s v="high"/>
  </r>
  <r>
    <n v="794"/>
    <n v="794"/>
    <d v="2014-03-21T00:00:00"/>
    <n v="12"/>
    <n v="5"/>
    <x v="2"/>
    <n v="6"/>
    <b v="1"/>
    <n v="70.146000000000001"/>
    <s v="Maria"/>
    <s v="Carter"/>
    <n v="21"/>
    <x v="72"/>
    <n v="0"/>
    <n v="0"/>
    <b v="1"/>
    <s v="high"/>
  </r>
  <r>
    <n v="795"/>
    <n v="795"/>
    <d v="2014-03-21T00:00:00"/>
    <n v="12"/>
    <n v="5"/>
    <x v="1"/>
    <n v="3"/>
    <b v="0"/>
    <n v="47.97"/>
    <s v="Rhonda"/>
    <s v="Miller"/>
    <n v="20.5"/>
    <x v="162"/>
    <n v="0"/>
    <n v="0"/>
    <b v="0"/>
    <s v="medium"/>
  </r>
  <r>
    <n v="796"/>
    <n v="796"/>
    <d v="2014-03-21T00:00:00"/>
    <n v="12"/>
    <n v="5"/>
    <x v="2"/>
    <n v="2"/>
    <b v="0"/>
    <n v="29.98"/>
    <s v="Maria"/>
    <s v="Carpenter"/>
    <n v="21.8"/>
    <x v="155"/>
    <n v="0"/>
    <n v="0"/>
    <b v="1"/>
    <s v="medium"/>
  </r>
  <r>
    <n v="797"/>
    <n v="797"/>
    <d v="2014-03-21T00:00:00"/>
    <n v="12"/>
    <n v="5"/>
    <x v="0"/>
    <n v="3"/>
    <b v="0"/>
    <n v="40.97"/>
    <s v="Maria"/>
    <s v="Carter"/>
    <n v="27.5"/>
    <x v="175"/>
    <n v="0"/>
    <n v="0"/>
    <b v="0"/>
    <s v="NA"/>
  </r>
  <r>
    <n v="798"/>
    <n v="798"/>
    <d v="2014-03-21T00:00:00"/>
    <n v="12"/>
    <n v="5"/>
    <x v="2"/>
    <n v="5"/>
    <b v="1"/>
    <n v="59.354999999999997"/>
    <s v="Rhonda"/>
    <s v="Carter"/>
    <n v="31.3"/>
    <x v="208"/>
    <n v="0"/>
    <n v="0"/>
    <b v="0"/>
    <s v="medium"/>
  </r>
  <r>
    <n v="799"/>
    <n v="799"/>
    <d v="2014-03-22T00:00:00"/>
    <n v="12"/>
    <n v="6"/>
    <x v="1"/>
    <n v="4"/>
    <b v="1"/>
    <n v="53.963999999999999"/>
    <s v="Rhonda"/>
    <s v="Carpenter"/>
    <n v="39.799999999999997"/>
    <x v="333"/>
    <n v="0"/>
    <n v="0"/>
    <b v="0"/>
    <s v="medium"/>
  </r>
  <r>
    <n v="800"/>
    <n v="800"/>
    <d v="2014-03-22T00:00:00"/>
    <n v="12"/>
    <n v="6"/>
    <x v="0"/>
    <n v="2"/>
    <b v="0"/>
    <n v="59.2"/>
    <s v="Maria"/>
    <s v="Farmer"/>
    <n v="26.5"/>
    <x v="52"/>
    <n v="1"/>
    <n v="0"/>
    <b v="1"/>
    <s v="high"/>
  </r>
  <r>
    <n v="801"/>
    <n v="801"/>
    <d v="2014-03-22T00:00:00"/>
    <n v="12"/>
    <n v="6"/>
    <x v="0"/>
    <n v="5"/>
    <b v="1"/>
    <n v="62.954999999999998"/>
    <s v="Maria"/>
    <s v="Taylor"/>
    <n v="25.8"/>
    <x v="333"/>
    <n v="0"/>
    <n v="0"/>
    <b v="0"/>
    <s v="NA"/>
  </r>
  <r>
    <n v="802"/>
    <n v="802"/>
    <d v="2014-03-22T00:00:00"/>
    <n v="12"/>
    <n v="6"/>
    <x v="1"/>
    <n v="1"/>
    <b v="0"/>
    <n v="13.99"/>
    <s v="Maria"/>
    <s v="Carpenter"/>
    <n v="30.6"/>
    <x v="151"/>
    <n v="0"/>
    <n v="0"/>
    <b v="0"/>
    <s v="high"/>
  </r>
  <r>
    <n v="803"/>
    <n v="803"/>
    <d v="2014-03-22T00:00:00"/>
    <n v="12"/>
    <n v="6"/>
    <x v="1"/>
    <n v="4"/>
    <b v="1"/>
    <n v="55.764000000000003"/>
    <s v="Rhonda"/>
    <s v="Carpenter"/>
    <n v="35"/>
    <x v="3"/>
    <n v="0"/>
    <n v="0"/>
    <b v="0"/>
    <s v="low"/>
  </r>
  <r>
    <n v="804"/>
    <n v="804"/>
    <d v="2014-03-22T00:00:00"/>
    <n v="12"/>
    <n v="6"/>
    <x v="1"/>
    <n v="2"/>
    <b v="0"/>
    <n v="25.98"/>
    <s v="Rhonda"/>
    <s v="Carpenter"/>
    <n v="33.200000000000003"/>
    <x v="3"/>
    <n v="0"/>
    <n v="0"/>
    <b v="0"/>
    <s v="medium"/>
  </r>
  <r>
    <n v="805"/>
    <n v="805"/>
    <d v="2014-03-22T00:00:00"/>
    <n v="12"/>
    <n v="6"/>
    <x v="2"/>
    <n v="3"/>
    <b v="0"/>
    <n v="44.97"/>
    <s v="Maria"/>
    <s v="Taylor"/>
    <n v="38.299999999999997"/>
    <x v="285"/>
    <n v="0"/>
    <n v="0"/>
    <b v="0"/>
    <s v="high"/>
  </r>
  <r>
    <n v="806"/>
    <n v="806"/>
    <d v="2014-03-22T00:00:00"/>
    <n v="12"/>
    <n v="6"/>
    <x v="0"/>
    <n v="3"/>
    <b v="0"/>
    <n v="38.97"/>
    <s v="Rhonda"/>
    <s v="Taylor"/>
    <n v="24.5"/>
    <x v="171"/>
    <n v="0"/>
    <n v="0"/>
    <b v="0"/>
    <s v="NA"/>
  </r>
  <r>
    <n v="807"/>
    <n v="807"/>
    <d v="2014-03-22T00:00:00"/>
    <n v="12"/>
    <n v="6"/>
    <x v="2"/>
    <n v="4"/>
    <b v="1"/>
    <n v="52.164000000000001"/>
    <s v="Maria"/>
    <s v="Farmer"/>
    <n v="16.3"/>
    <x v="272"/>
    <n v="0"/>
    <n v="0"/>
    <b v="0"/>
    <s v="high"/>
  </r>
  <r>
    <n v="808"/>
    <n v="808"/>
    <d v="2014-03-22T00:00:00"/>
    <n v="12"/>
    <n v="6"/>
    <x v="2"/>
    <n v="4"/>
    <b v="1"/>
    <n v="48.564"/>
    <s v="Rhonda"/>
    <s v="Butcher"/>
    <n v="22.8"/>
    <x v="11"/>
    <n v="0"/>
    <n v="0"/>
    <b v="0"/>
    <s v="medium"/>
  </r>
  <r>
    <n v="809"/>
    <n v="809"/>
    <d v="2014-03-22T00:00:00"/>
    <n v="12"/>
    <n v="6"/>
    <x v="2"/>
    <n v="6"/>
    <b v="1"/>
    <n v="79.146000000000001"/>
    <s v="Maria"/>
    <s v="Butcher"/>
    <n v="26.8"/>
    <x v="34"/>
    <n v="0"/>
    <n v="0"/>
    <b v="0"/>
    <s v="NA"/>
  </r>
  <r>
    <n v="810"/>
    <n v="810"/>
    <d v="2014-03-22T00:00:00"/>
    <n v="12"/>
    <n v="6"/>
    <x v="0"/>
    <n v="4"/>
    <b v="1"/>
    <n v="83.412000000000006"/>
    <s v="Maria"/>
    <s v="Taylor"/>
    <n v="26.2"/>
    <x v="26"/>
    <n v="1"/>
    <n v="0"/>
    <b v="0"/>
    <s v="high"/>
  </r>
  <r>
    <n v="811"/>
    <n v="811"/>
    <d v="2014-03-22T00:00:00"/>
    <n v="12"/>
    <n v="6"/>
    <x v="0"/>
    <n v="1"/>
    <b v="0"/>
    <n v="10.99"/>
    <s v="Maria"/>
    <s v="Taylor"/>
    <n v="47"/>
    <x v="334"/>
    <n v="0"/>
    <n v="0"/>
    <b v="0"/>
    <s v="medium"/>
  </r>
  <r>
    <n v="812"/>
    <n v="812"/>
    <s v="NA"/>
    <s v="NA"/>
    <s v="NA"/>
    <x v="0"/>
    <n v="2"/>
    <b v="0"/>
    <n v="24.98"/>
    <s v="Rhonda"/>
    <s v="Taylor"/>
    <n v="35.9"/>
    <x v="258"/>
    <n v="0"/>
    <n v="0"/>
    <b v="0"/>
    <s v="low"/>
  </r>
  <r>
    <n v="813"/>
    <n v="813"/>
    <d v="2014-03-22T00:00:00"/>
    <n v="12"/>
    <n v="6"/>
    <x v="1"/>
    <n v="4"/>
    <b v="1"/>
    <n v="53.064"/>
    <s v="Maria"/>
    <s v="Carpenter"/>
    <n v="25.4"/>
    <x v="11"/>
    <n v="0"/>
    <n v="0"/>
    <b v="0"/>
    <s v="NA"/>
  </r>
  <r>
    <n v="814"/>
    <n v="814"/>
    <d v="2014-03-22T00:00:00"/>
    <n v="12"/>
    <n v="6"/>
    <x v="2"/>
    <n v="3"/>
    <b v="0"/>
    <n v="37.97"/>
    <s v="Maria"/>
    <s v="Butcher"/>
    <n v="22.1"/>
    <x v="335"/>
    <n v="0"/>
    <n v="0"/>
    <b v="0"/>
    <s v="high"/>
  </r>
  <r>
    <n v="815"/>
    <n v="815"/>
    <d v="2014-03-22T00:00:00"/>
    <n v="12"/>
    <n v="6"/>
    <x v="2"/>
    <n v="2"/>
    <b v="0"/>
    <n v="30.98"/>
    <s v="Maria"/>
    <s v="Taylor"/>
    <n v="28.3"/>
    <x v="194"/>
    <n v="0"/>
    <n v="0"/>
    <b v="0"/>
    <s v="high"/>
  </r>
  <r>
    <n v="816"/>
    <n v="816"/>
    <d v="2014-03-22T00:00:00"/>
    <n v="12"/>
    <n v="6"/>
    <x v="1"/>
    <n v="6"/>
    <b v="1"/>
    <n v="67.445999999999998"/>
    <s v="Maria"/>
    <s v="Carpenter"/>
    <n v="48.4"/>
    <x v="191"/>
    <n v="0"/>
    <n v="0"/>
    <b v="1"/>
    <s v="medium"/>
  </r>
  <r>
    <n v="817"/>
    <n v="817"/>
    <d v="2014-03-22T00:00:00"/>
    <n v="12"/>
    <n v="6"/>
    <x v="0"/>
    <n v="3"/>
    <b v="0"/>
    <n v="39.97"/>
    <s v="Rhonda"/>
    <s v="Carpenter"/>
    <n v="27.1"/>
    <x v="172"/>
    <n v="0"/>
    <n v="0"/>
    <b v="0"/>
    <s v="medium"/>
  </r>
  <r>
    <n v="818"/>
    <n v="818"/>
    <d v="2014-03-22T00:00:00"/>
    <n v="12"/>
    <n v="6"/>
    <x v="0"/>
    <n v="3"/>
    <b v="0"/>
    <n v="64.010000000000005"/>
    <s v="Rhonda"/>
    <s v="Farmer"/>
    <n v="9.9"/>
    <x v="284"/>
    <n v="1"/>
    <n v="1"/>
    <b v="0"/>
    <s v="medium"/>
  </r>
  <r>
    <n v="819"/>
    <n v="819"/>
    <d v="2014-03-22T00:00:00"/>
    <n v="12"/>
    <n v="6"/>
    <x v="1"/>
    <n v="3"/>
    <b v="0"/>
    <n v="38.97"/>
    <s v="Rhonda"/>
    <s v="Carpenter"/>
    <n v="52.1"/>
    <x v="3"/>
    <n v="0"/>
    <n v="0"/>
    <b v="0"/>
    <s v="low"/>
  </r>
  <r>
    <n v="820"/>
    <n v="820"/>
    <d v="2014-03-22T00:00:00"/>
    <n v="12"/>
    <n v="6"/>
    <x v="0"/>
    <n v="5"/>
    <b v="1"/>
    <n v="66.555000000000007"/>
    <s v="Maria"/>
    <s v="Taylor"/>
    <n v="55.2"/>
    <x v="336"/>
    <n v="0"/>
    <n v="0"/>
    <b v="0"/>
    <s v="medium"/>
  </r>
  <r>
    <n v="821"/>
    <n v="821"/>
    <d v="2014-03-22T00:00:00"/>
    <n v="12"/>
    <n v="6"/>
    <x v="1"/>
    <n v="5"/>
    <b v="1"/>
    <n v="96.281999999999996"/>
    <s v="Maria"/>
    <s v="Taylor"/>
    <n v="34.299999999999997"/>
    <x v="175"/>
    <n v="1"/>
    <n v="0"/>
    <b v="1"/>
    <s v="medium"/>
  </r>
  <r>
    <n v="822"/>
    <n v="822"/>
    <d v="2014-03-22T00:00:00"/>
    <n v="12"/>
    <n v="6"/>
    <x v="2"/>
    <n v="3"/>
    <b v="0"/>
    <n v="40.97"/>
    <s v="Rhonda"/>
    <s v="Butcher"/>
    <n v="33.200000000000003"/>
    <x v="255"/>
    <n v="0"/>
    <n v="0"/>
    <b v="0"/>
    <s v="low"/>
  </r>
  <r>
    <n v="823"/>
    <n v="823"/>
    <d v="2014-03-22T00:00:00"/>
    <n v="12"/>
    <n v="6"/>
    <x v="0"/>
    <n v="4"/>
    <b v="1"/>
    <n v="71.91"/>
    <s v="Maria"/>
    <s v="Farmer"/>
    <n v="29.6"/>
    <x v="157"/>
    <n v="1"/>
    <n v="1"/>
    <b v="0"/>
    <s v="high"/>
  </r>
  <r>
    <n v="824"/>
    <n v="824"/>
    <d v="2014-03-22T00:00:00"/>
    <n v="12"/>
    <n v="6"/>
    <x v="0"/>
    <n v="3"/>
    <b v="0"/>
    <n v="40.97"/>
    <s v="Rhonda"/>
    <s v="Farmer"/>
    <n v="29.2"/>
    <x v="292"/>
    <n v="0"/>
    <n v="0"/>
    <b v="0"/>
    <s v="medium"/>
  </r>
  <r>
    <n v="825"/>
    <n v="825"/>
    <d v="2014-03-22T00:00:00"/>
    <n v="12"/>
    <n v="6"/>
    <x v="0"/>
    <n v="1"/>
    <b v="0"/>
    <n v="11.99"/>
    <s v="Maria"/>
    <s v="Farmer"/>
    <n v="45.4"/>
    <x v="21"/>
    <n v="0"/>
    <n v="0"/>
    <b v="0"/>
    <s v="NA"/>
  </r>
  <r>
    <n v="826"/>
    <n v="826"/>
    <d v="2014-03-22T00:00:00"/>
    <n v="12"/>
    <n v="6"/>
    <x v="1"/>
    <n v="3"/>
    <b v="0"/>
    <n v="39.97"/>
    <s v="Rhonda"/>
    <s v="Carpenter"/>
    <n v="24.3"/>
    <x v="142"/>
    <n v="0"/>
    <n v="0"/>
    <b v="0"/>
    <s v="NA"/>
  </r>
  <r>
    <n v="827"/>
    <n v="827"/>
    <d v="2014-03-22T00:00:00"/>
    <n v="12"/>
    <n v="6"/>
    <x v="0"/>
    <n v="4"/>
    <b v="1"/>
    <n v="52.164000000000001"/>
    <s v="Maria"/>
    <s v="Farmer"/>
    <n v="24.9"/>
    <x v="317"/>
    <n v="0"/>
    <n v="0"/>
    <b v="0"/>
    <s v="high"/>
  </r>
  <r>
    <n v="828"/>
    <n v="828"/>
    <d v="2014-03-22T00:00:00"/>
    <n v="12"/>
    <n v="6"/>
    <x v="0"/>
    <n v="4"/>
    <b v="1"/>
    <n v="46.764000000000003"/>
    <s v="Maria"/>
    <s v="Taylor"/>
    <n v="25.3"/>
    <x v="137"/>
    <n v="0"/>
    <n v="0"/>
    <b v="1"/>
    <s v="high"/>
  </r>
  <r>
    <n v="829"/>
    <n v="829"/>
    <d v="2014-03-22T00:00:00"/>
    <n v="12"/>
    <n v="6"/>
    <x v="2"/>
    <n v="5"/>
    <b v="1"/>
    <n v="58.454999999999998"/>
    <s v="Rhonda"/>
    <s v="Butcher"/>
    <n v="18.399999999999999"/>
    <x v="133"/>
    <n v="0"/>
    <n v="0"/>
    <b v="0"/>
    <s v="high"/>
  </r>
  <r>
    <n v="830"/>
    <n v="830"/>
    <d v="2014-03-22T00:00:00"/>
    <n v="12"/>
    <n v="6"/>
    <x v="1"/>
    <n v="3"/>
    <b v="0"/>
    <n v="41.97"/>
    <s v="Maria"/>
    <s v="Taylor"/>
    <n v="55.1"/>
    <x v="337"/>
    <n v="0"/>
    <n v="0"/>
    <b v="0"/>
    <s v="medium"/>
  </r>
  <r>
    <n v="831"/>
    <n v="831"/>
    <d v="2014-03-22T00:00:00"/>
    <n v="12"/>
    <n v="6"/>
    <x v="2"/>
    <n v="3"/>
    <b v="0"/>
    <n v="42.97"/>
    <s v="Rhonda"/>
    <s v="Butcher"/>
    <n v="34.200000000000003"/>
    <x v="188"/>
    <n v="0"/>
    <n v="0"/>
    <b v="0"/>
    <s v="medium"/>
  </r>
  <r>
    <n v="832"/>
    <n v="832"/>
    <d v="2014-03-22T00:00:00"/>
    <n v="12"/>
    <n v="6"/>
    <x v="1"/>
    <n v="6"/>
    <b v="1"/>
    <n v="78.245999999999995"/>
    <s v="Maria"/>
    <s v="Butcher"/>
    <n v="44.7"/>
    <x v="99"/>
    <n v="0"/>
    <n v="0"/>
    <b v="0"/>
    <s v="high"/>
  </r>
  <r>
    <n v="833"/>
    <n v="833"/>
    <d v="2014-03-22T00:00:00"/>
    <n v="12"/>
    <n v="6"/>
    <x v="2"/>
    <n v="4"/>
    <b v="1"/>
    <n v="46.764000000000003"/>
    <s v="Maria"/>
    <s v="Butcher"/>
    <n v="19.600000000000001"/>
    <x v="49"/>
    <n v="0"/>
    <n v="0"/>
    <b v="0"/>
    <s v="high"/>
  </r>
  <r>
    <n v="834"/>
    <n v="834"/>
    <d v="2014-03-22T00:00:00"/>
    <n v="12"/>
    <n v="6"/>
    <x v="0"/>
    <n v="6"/>
    <b v="1"/>
    <n v="80.046000000000006"/>
    <s v="Rhonda"/>
    <s v="Taylor"/>
    <n v="52.1"/>
    <x v="270"/>
    <n v="0"/>
    <n v="0"/>
    <b v="0"/>
    <s v="low"/>
  </r>
  <r>
    <n v="835"/>
    <n v="835"/>
    <d v="2014-03-22T00:00:00"/>
    <n v="12"/>
    <n v="6"/>
    <x v="0"/>
    <n v="4"/>
    <b v="1"/>
    <n v="50.363999999999997"/>
    <s v="Rhonda"/>
    <s v="Carpenter"/>
    <n v="27.4"/>
    <x v="52"/>
    <n v="0"/>
    <n v="0"/>
    <b v="0"/>
    <s v="medium"/>
  </r>
  <r>
    <n v="836"/>
    <n v="836"/>
    <d v="2014-03-22T00:00:00"/>
    <n v="12"/>
    <n v="6"/>
    <x v="1"/>
    <n v="6"/>
    <b v="1"/>
    <n v="80.046000000000006"/>
    <s v="Rhonda"/>
    <s v="Carpenter"/>
    <n v="42.9"/>
    <x v="3"/>
    <n v="0"/>
    <n v="0"/>
    <b v="0"/>
    <s v="low"/>
  </r>
  <r>
    <n v="837"/>
    <n v="837"/>
    <d v="2014-03-22T00:00:00"/>
    <n v="12"/>
    <n v="6"/>
    <x v="1"/>
    <n v="2"/>
    <b v="0"/>
    <n v="51.71"/>
    <s v="Maria"/>
    <s v="Carpenter"/>
    <n v="24.6"/>
    <x v="47"/>
    <n v="1"/>
    <n v="1"/>
    <b v="0"/>
    <s v="high"/>
  </r>
  <r>
    <n v="838"/>
    <n v="838"/>
    <d v="2014-03-22T00:00:00"/>
    <n v="12"/>
    <n v="6"/>
    <x v="0"/>
    <n v="2"/>
    <b v="0"/>
    <n v="26.98"/>
    <s v="Maria"/>
    <s v="Taylor"/>
    <n v="62.7"/>
    <x v="179"/>
    <n v="0"/>
    <n v="0"/>
    <b v="0"/>
    <s v="medium"/>
  </r>
  <r>
    <n v="839"/>
    <n v="839"/>
    <d v="2014-03-22T00:00:00"/>
    <n v="12"/>
    <n v="6"/>
    <x v="1"/>
    <s v="NA"/>
    <s v="NA"/>
    <n v="14.22"/>
    <s v="Rhonda"/>
    <s v="Butcher"/>
    <n v="23.2"/>
    <x v="44"/>
    <s v="NA"/>
    <s v="NA"/>
    <b v="0"/>
    <s v="medium"/>
  </r>
  <r>
    <n v="840"/>
    <n v="840"/>
    <d v="2014-03-22T00:00:00"/>
    <n v="12"/>
    <n v="6"/>
    <x v="1"/>
    <n v="2"/>
    <b v="0"/>
    <n v="27.98"/>
    <s v="Maria"/>
    <s v="Butcher"/>
    <n v="40.200000000000003"/>
    <x v="302"/>
    <n v="0"/>
    <n v="0"/>
    <b v="0"/>
    <s v="high"/>
  </r>
  <r>
    <n v="841"/>
    <n v="841"/>
    <d v="2014-03-22T00:00:00"/>
    <n v="12"/>
    <n v="6"/>
    <x v="2"/>
    <n v="1"/>
    <b v="0"/>
    <n v="11.99"/>
    <s v="Rhonda"/>
    <s v="Butcher"/>
    <n v="20.100000000000001"/>
    <x v="72"/>
    <n v="0"/>
    <n v="0"/>
    <b v="0"/>
    <s v="NA"/>
  </r>
  <r>
    <n v="842"/>
    <n v="842"/>
    <d v="2014-03-22T00:00:00"/>
    <n v="12"/>
    <n v="6"/>
    <x v="0"/>
    <n v="2"/>
    <b v="0"/>
    <n v="55.14"/>
    <s v="Rhonda"/>
    <s v="Farmer"/>
    <n v="18.100000000000001"/>
    <x v="15"/>
    <n v="1"/>
    <n v="1"/>
    <b v="0"/>
    <s v="medium"/>
  </r>
  <r>
    <n v="843"/>
    <n v="843"/>
    <d v="2014-03-22T00:00:00"/>
    <n v="12"/>
    <n v="6"/>
    <x v="0"/>
    <n v="2"/>
    <b v="0"/>
    <n v="25.98"/>
    <s v="Maria"/>
    <s v="Taylor"/>
    <n v="26.7"/>
    <x v="171"/>
    <n v="0"/>
    <n v="0"/>
    <b v="1"/>
    <s v="high"/>
  </r>
  <r>
    <n v="844"/>
    <n v="844"/>
    <d v="2014-03-22T00:00:00"/>
    <n v="12"/>
    <n v="6"/>
    <x v="1"/>
    <n v="4"/>
    <b v="1"/>
    <n v="50.363999999999997"/>
    <s v="Maria"/>
    <s v="Farmer"/>
    <n v="19.399999999999999"/>
    <x v="314"/>
    <n v="0"/>
    <n v="0"/>
    <b v="0"/>
    <s v="high"/>
  </r>
  <r>
    <n v="845"/>
    <n v="845"/>
    <d v="2014-03-22T00:00:00"/>
    <n v="12"/>
    <n v="6"/>
    <x v="2"/>
    <n v="6"/>
    <b v="1"/>
    <n v="82.745999999999995"/>
    <s v="Rhonda"/>
    <s v="Butcher"/>
    <n v="14.4"/>
    <x v="251"/>
    <n v="0"/>
    <n v="0"/>
    <b v="0"/>
    <s v="medium"/>
  </r>
  <r>
    <n v="846"/>
    <n v="846"/>
    <d v="2014-03-23T00:00:00"/>
    <n v="12"/>
    <n v="7"/>
    <x v="0"/>
    <n v="4"/>
    <b v="1"/>
    <n v="51.264000000000003"/>
    <s v="Allanah"/>
    <s v="Taylor"/>
    <n v="19.100000000000001"/>
    <x v="1"/>
    <n v="0"/>
    <n v="0"/>
    <b v="0"/>
    <s v="high"/>
  </r>
  <r>
    <n v="847"/>
    <n v="847"/>
    <s v="NA"/>
    <s v="NA"/>
    <s v="NA"/>
    <x v="2"/>
    <n v="4"/>
    <b v="1"/>
    <n v="48.564"/>
    <s v="Rhonda"/>
    <s v="Butcher"/>
    <n v="10"/>
    <x v="127"/>
    <n v="0"/>
    <n v="0"/>
    <b v="0"/>
    <s v="high"/>
  </r>
  <r>
    <n v="848"/>
    <n v="848"/>
    <d v="2014-03-23T00:00:00"/>
    <n v="12"/>
    <n v="7"/>
    <x v="1"/>
    <n v="2"/>
    <b v="0"/>
    <n v="26.98"/>
    <s v="Allanah"/>
    <s v="Carpenter"/>
    <n v="33.200000000000003"/>
    <x v="3"/>
    <n v="0"/>
    <n v="0"/>
    <b v="0"/>
    <s v="NA"/>
  </r>
  <r>
    <n v="849"/>
    <n v="849"/>
    <d v="2014-03-23T00:00:00"/>
    <n v="12"/>
    <n v="7"/>
    <x v="0"/>
    <n v="4"/>
    <b v="1"/>
    <n v="50.363999999999997"/>
    <s v="Allanah"/>
    <s v="Taylor"/>
    <n v="23.1"/>
    <x v="338"/>
    <n v="0"/>
    <n v="0"/>
    <b v="0"/>
    <s v="high"/>
  </r>
  <r>
    <n v="850"/>
    <n v="850"/>
    <s v="NA"/>
    <s v="NA"/>
    <s v="NA"/>
    <x v="0"/>
    <n v="1"/>
    <b v="0"/>
    <n v="13.99"/>
    <s v="Allanah"/>
    <s v="Taylor"/>
    <n v="24.9"/>
    <x v="43"/>
    <n v="0"/>
    <n v="0"/>
    <b v="0"/>
    <s v="low"/>
  </r>
  <r>
    <n v="851"/>
    <n v="851"/>
    <d v="2014-03-23T00:00:00"/>
    <n v="12"/>
    <n v="7"/>
    <x v="1"/>
    <n v="3"/>
    <b v="0"/>
    <n v="38.97"/>
    <s v="Rhonda"/>
    <s v="Taylor"/>
    <n v="31.6"/>
    <x v="300"/>
    <n v="0"/>
    <n v="0"/>
    <b v="0"/>
    <s v="medium"/>
  </r>
  <r>
    <n v="852"/>
    <n v="852"/>
    <d v="2014-03-23T00:00:00"/>
    <n v="12"/>
    <n v="7"/>
    <x v="2"/>
    <n v="1"/>
    <b v="0"/>
    <n v="10.99"/>
    <s v="Rhonda"/>
    <s v="Butcher"/>
    <n v="12"/>
    <x v="338"/>
    <n v="0"/>
    <n v="0"/>
    <b v="0"/>
    <s v="medium"/>
  </r>
  <r>
    <n v="853"/>
    <n v="853"/>
    <d v="2014-03-23T00:00:00"/>
    <n v="12"/>
    <n v="7"/>
    <x v="1"/>
    <n v="7"/>
    <b v="1"/>
    <n v="88.137"/>
    <s v="Rhonda"/>
    <s v="Carpenter"/>
    <n v="22.7"/>
    <x v="139"/>
    <n v="0"/>
    <n v="0"/>
    <b v="0"/>
    <s v="medium"/>
  </r>
  <r>
    <n v="854"/>
    <n v="854"/>
    <d v="2014-03-23T00:00:00"/>
    <n v="12"/>
    <n v="7"/>
    <x v="2"/>
    <n v="3"/>
    <b v="0"/>
    <n v="60.18"/>
    <s v="Rhonda"/>
    <s v="Butcher"/>
    <n v="8.8000000000000007"/>
    <x v="230"/>
    <n v="1"/>
    <n v="1"/>
    <b v="0"/>
    <s v="high"/>
  </r>
  <r>
    <n v="855"/>
    <n v="855"/>
    <s v="NA"/>
    <s v="NA"/>
    <s v="NA"/>
    <x v="2"/>
    <n v="2"/>
    <b v="0"/>
    <n v="28.98"/>
    <s v="Rhonda"/>
    <s v="Butcher"/>
    <n v="9.6999999999999993"/>
    <x v="216"/>
    <n v="0"/>
    <n v="0"/>
    <b v="0"/>
    <s v="high"/>
  </r>
  <r>
    <n v="856"/>
    <n v="856"/>
    <d v="2014-03-23T00:00:00"/>
    <n v="12"/>
    <n v="7"/>
    <x v="1"/>
    <n v="1"/>
    <b v="0"/>
    <n v="15.99"/>
    <s v="Rhonda"/>
    <s v="Taylor"/>
    <n v="40.1"/>
    <x v="3"/>
    <n v="0"/>
    <n v="0"/>
    <b v="0"/>
    <s v="low"/>
  </r>
  <r>
    <n v="857"/>
    <n v="857"/>
    <d v="2014-03-23T00:00:00"/>
    <n v="12"/>
    <n v="7"/>
    <x v="1"/>
    <n v="4"/>
    <b v="1"/>
    <n v="44.963999999999999"/>
    <s v="Allanah"/>
    <s v="Carpenter"/>
    <n v="36.1"/>
    <x v="296"/>
    <n v="0"/>
    <n v="0"/>
    <b v="0"/>
    <s v="NA"/>
  </r>
  <r>
    <n v="858"/>
    <n v="858"/>
    <d v="2014-03-23T00:00:00"/>
    <n v="12"/>
    <n v="7"/>
    <x v="0"/>
    <n v="5"/>
    <b v="1"/>
    <n v="61.155000000000001"/>
    <s v="Allanah"/>
    <s v="Taylor"/>
    <n v="31.2"/>
    <x v="183"/>
    <n v="0"/>
    <n v="0"/>
    <b v="0"/>
    <s v="NA"/>
  </r>
  <r>
    <n v="859"/>
    <n v="859"/>
    <d v="2014-03-23T00:00:00"/>
    <n v="12"/>
    <n v="7"/>
    <x v="0"/>
    <n v="3"/>
    <b v="0"/>
    <n v="44.97"/>
    <s v="Rhonda"/>
    <s v="Butcher"/>
    <n v="19.8"/>
    <x v="178"/>
    <n v="0"/>
    <n v="0"/>
    <b v="0"/>
    <s v="high"/>
  </r>
  <r>
    <n v="860"/>
    <n v="860"/>
    <d v="2014-03-23T00:00:00"/>
    <n v="12"/>
    <n v="7"/>
    <x v="2"/>
    <n v="3"/>
    <b v="0"/>
    <n v="35.97"/>
    <s v="Rhonda"/>
    <s v="Butcher"/>
    <n v="10.8"/>
    <x v="138"/>
    <n v="0"/>
    <n v="0"/>
    <b v="0"/>
    <s v="high"/>
  </r>
  <r>
    <n v="861"/>
    <n v="861"/>
    <d v="2014-03-23T00:00:00"/>
    <n v="12"/>
    <n v="7"/>
    <x v="1"/>
    <n v="3"/>
    <b v="0"/>
    <n v="38.97"/>
    <s v="Rhonda"/>
    <s v="Butcher"/>
    <n v="25.1"/>
    <x v="7"/>
    <n v="0"/>
    <n v="0"/>
    <b v="0"/>
    <s v="medium"/>
  </r>
  <r>
    <n v="862"/>
    <n v="862"/>
    <d v="2014-03-23T00:00:00"/>
    <n v="12"/>
    <n v="7"/>
    <x v="1"/>
    <n v="1"/>
    <b v="0"/>
    <n v="11.99"/>
    <s v="Allanah"/>
    <s v="Hunter"/>
    <n v="25.1"/>
    <x v="339"/>
    <n v="0"/>
    <n v="0"/>
    <b v="0"/>
    <s v="medium"/>
  </r>
  <r>
    <n v="863"/>
    <n v="863"/>
    <d v="2014-03-23T00:00:00"/>
    <n v="12"/>
    <n v="7"/>
    <x v="2"/>
    <n v="1"/>
    <b v="0"/>
    <n v="51.82"/>
    <s v="Allanah"/>
    <s v="Hunter"/>
    <n v="9"/>
    <x v="228"/>
    <n v="1"/>
    <n v="1"/>
    <b v="0"/>
    <s v="NA"/>
  </r>
  <r>
    <n v="864"/>
    <n v="864"/>
    <d v="2014-03-23T00:00:00"/>
    <n v="12"/>
    <n v="7"/>
    <x v="2"/>
    <n v="5"/>
    <b v="1"/>
    <n v="62.954999999999998"/>
    <s v="Allanah"/>
    <s v="Butcher"/>
    <n v="10"/>
    <x v="340"/>
    <n v="0"/>
    <n v="0"/>
    <b v="0"/>
    <s v="medium"/>
  </r>
  <r>
    <n v="865"/>
    <n v="865"/>
    <d v="2014-03-23T00:00:00"/>
    <n v="12"/>
    <n v="7"/>
    <x v="1"/>
    <n v="4"/>
    <b v="1"/>
    <n v="44.963999999999999"/>
    <s v="Rhonda"/>
    <s v="Carpenter"/>
    <n v="32.9"/>
    <x v="3"/>
    <n v="0"/>
    <n v="0"/>
    <b v="0"/>
    <s v="medium"/>
  </r>
  <r>
    <n v="866"/>
    <n v="866"/>
    <d v="2014-03-23T00:00:00"/>
    <n v="12"/>
    <n v="7"/>
    <x v="0"/>
    <n v="4"/>
    <b v="1"/>
    <n v="88.227000000000004"/>
    <s v="Rhonda"/>
    <s v="Taylor"/>
    <n v="23.7"/>
    <x v="119"/>
    <n v="1"/>
    <n v="1"/>
    <b v="0"/>
    <s v="high"/>
  </r>
  <r>
    <n v="867"/>
    <n v="867"/>
    <d v="2014-03-23T00:00:00"/>
    <n v="12"/>
    <n v="7"/>
    <x v="2"/>
    <n v="6"/>
    <b v="1"/>
    <n v="74.646000000000001"/>
    <s v="Rhonda"/>
    <s v="Butcher"/>
    <n v="9.8000000000000007"/>
    <x v="264"/>
    <n v="0"/>
    <n v="0"/>
    <b v="0"/>
    <s v="high"/>
  </r>
  <r>
    <n v="868"/>
    <n v="868"/>
    <d v="2014-03-23T00:00:00"/>
    <n v="12"/>
    <n v="7"/>
    <x v="1"/>
    <n v="2"/>
    <b v="0"/>
    <n v="27.98"/>
    <s v="Allanah"/>
    <s v="Hunter"/>
    <n v="30.6"/>
    <x v="291"/>
    <n v="0"/>
    <n v="0"/>
    <b v="0"/>
    <s v="medium"/>
  </r>
  <r>
    <n v="869"/>
    <n v="869"/>
    <d v="2014-03-23T00:00:00"/>
    <n v="12"/>
    <n v="7"/>
    <x v="1"/>
    <n v="5"/>
    <b v="1"/>
    <n v="53.954999999999998"/>
    <s v="Allanah"/>
    <s v="Carpenter"/>
    <n v="14.3"/>
    <x v="74"/>
    <n v="0"/>
    <n v="0"/>
    <b v="0"/>
    <s v="high"/>
  </r>
  <r>
    <n v="870"/>
    <n v="870"/>
    <d v="2014-03-23T00:00:00"/>
    <n v="12"/>
    <n v="7"/>
    <x v="2"/>
    <n v="1"/>
    <b v="0"/>
    <n v="10.99"/>
    <s v="Rhonda"/>
    <s v="Carpenter"/>
    <n v="9.5"/>
    <x v="251"/>
    <n v="0"/>
    <n v="0"/>
    <b v="1"/>
    <s v="low"/>
  </r>
  <r>
    <n v="871"/>
    <n v="871"/>
    <d v="2014-03-23T00:00:00"/>
    <n v="12"/>
    <n v="7"/>
    <x v="2"/>
    <n v="3"/>
    <b v="0"/>
    <n v="37.97"/>
    <s v="Allanah"/>
    <s v="Taylor"/>
    <n v="27.9"/>
    <x v="144"/>
    <n v="0"/>
    <n v="0"/>
    <b v="0"/>
    <s v="high"/>
  </r>
  <r>
    <n v="872"/>
    <n v="872"/>
    <d v="2014-03-23T00:00:00"/>
    <n v="12"/>
    <n v="7"/>
    <x v="2"/>
    <n v="4"/>
    <b v="1"/>
    <n v="51.264000000000003"/>
    <s v="Allanah"/>
    <s v="Butcher"/>
    <n v="9.1"/>
    <x v="178"/>
    <n v="0"/>
    <n v="0"/>
    <b v="0"/>
    <s v="NA"/>
  </r>
  <r>
    <n v="873"/>
    <n v="873"/>
    <d v="2014-03-23T00:00:00"/>
    <n v="12"/>
    <n v="7"/>
    <x v="0"/>
    <n v="4"/>
    <b v="1"/>
    <n v="64.98"/>
    <s v="Allanah"/>
    <s v="Taylor"/>
    <n v="38.299999999999997"/>
    <x v="10"/>
    <n v="1"/>
    <n v="1"/>
    <b v="0"/>
    <s v="low"/>
  </r>
  <r>
    <n v="874"/>
    <n v="874"/>
    <d v="2014-03-23T00:00:00"/>
    <n v="12"/>
    <n v="7"/>
    <x v="2"/>
    <n v="1"/>
    <b v="0"/>
    <n v="15.99"/>
    <s v="Rhonda"/>
    <s v="Taylor"/>
    <n v="26.2"/>
    <x v="47"/>
    <n v="0"/>
    <n v="0"/>
    <b v="0"/>
    <s v="medium"/>
  </r>
  <r>
    <n v="875"/>
    <n v="875"/>
    <d v="2014-03-23T00:00:00"/>
    <n v="12"/>
    <n v="7"/>
    <x v="1"/>
    <n v="3"/>
    <b v="0"/>
    <n v="41.97"/>
    <s v="Allanah"/>
    <s v="Carpenter"/>
    <n v="31.4"/>
    <x v="341"/>
    <n v="0"/>
    <n v="0"/>
    <b v="0"/>
    <s v="low"/>
  </r>
  <r>
    <n v="876"/>
    <n v="876"/>
    <d v="2014-03-23T00:00:00"/>
    <n v="12"/>
    <n v="7"/>
    <x v="2"/>
    <n v="2"/>
    <b v="0"/>
    <n v="27.98"/>
    <s v="Rhonda"/>
    <s v="Butcher"/>
    <n v="10.9"/>
    <x v="39"/>
    <n v="0"/>
    <n v="0"/>
    <b v="0"/>
    <s v="NA"/>
  </r>
  <r>
    <n v="877"/>
    <n v="877"/>
    <d v="2014-03-23T00:00:00"/>
    <n v="12"/>
    <n v="7"/>
    <x v="0"/>
    <n v="3"/>
    <b v="0"/>
    <n v="41.97"/>
    <s v="Allanah"/>
    <s v="Taylor"/>
    <n v="37.200000000000003"/>
    <x v="342"/>
    <n v="0"/>
    <n v="0"/>
    <b v="0"/>
    <s v="NA"/>
  </r>
  <r>
    <n v="878"/>
    <n v="878"/>
    <d v="2014-03-23T00:00:00"/>
    <n v="12"/>
    <n v="7"/>
    <x v="0"/>
    <n v="5"/>
    <b v="1"/>
    <n v="61.155000000000001"/>
    <s v="Allanah"/>
    <s v="Taylor"/>
    <n v="29"/>
    <x v="142"/>
    <n v="0"/>
    <n v="0"/>
    <b v="0"/>
    <s v="high"/>
  </r>
  <r>
    <n v="879"/>
    <n v="879"/>
    <d v="2014-03-23T00:00:00"/>
    <n v="12"/>
    <n v="7"/>
    <x v="1"/>
    <n v="2"/>
    <b v="0"/>
    <n v="65.790000000000006"/>
    <s v="Rhonda"/>
    <s v="Carpenter"/>
    <n v="25.4"/>
    <x v="343"/>
    <n v="1"/>
    <n v="1"/>
    <b v="0"/>
    <s v="NA"/>
  </r>
  <r>
    <n v="880"/>
    <n v="880"/>
    <d v="2014-03-23T00:00:00"/>
    <n v="12"/>
    <n v="7"/>
    <x v="1"/>
    <n v="2"/>
    <b v="0"/>
    <n v="69.12"/>
    <s v="Rhonda"/>
    <s v="Butcher"/>
    <n v="30.5"/>
    <x v="297"/>
    <n v="1"/>
    <n v="1"/>
    <b v="0"/>
    <s v="medium"/>
  </r>
  <r>
    <n v="881"/>
    <n v="881"/>
    <d v="2014-03-23T00:00:00"/>
    <n v="12"/>
    <n v="7"/>
    <x v="2"/>
    <n v="2"/>
    <b v="0"/>
    <n v="30.98"/>
    <s v="Rhonda"/>
    <s v="Butcher"/>
    <n v="11.4"/>
    <x v="133"/>
    <n v="0"/>
    <n v="0"/>
    <b v="0"/>
    <s v="high"/>
  </r>
  <r>
    <n v="882"/>
    <n v="882"/>
    <d v="2014-03-23T00:00:00"/>
    <n v="12"/>
    <n v="7"/>
    <x v="2"/>
    <n v="2"/>
    <b v="0"/>
    <n v="29.98"/>
    <s v="Rhonda"/>
    <s v="Butcher"/>
    <n v="9.6999999999999993"/>
    <x v="142"/>
    <n v="0"/>
    <n v="0"/>
    <b v="0"/>
    <s v="NA"/>
  </r>
  <r>
    <n v="883"/>
    <n v="883"/>
    <d v="2014-03-23T00:00:00"/>
    <n v="12"/>
    <n v="7"/>
    <x v="2"/>
    <n v="3"/>
    <b v="0"/>
    <n v="37.97"/>
    <s v="Allanah"/>
    <s v="Butcher"/>
    <n v="9.8000000000000007"/>
    <x v="81"/>
    <n v="0"/>
    <n v="0"/>
    <b v="0"/>
    <s v="high"/>
  </r>
  <r>
    <n v="884"/>
    <n v="884"/>
    <d v="2014-03-23T00:00:00"/>
    <n v="12"/>
    <n v="7"/>
    <x v="2"/>
    <n v="3"/>
    <b v="0"/>
    <n v="39.97"/>
    <s v="Allanah"/>
    <s v="Butcher"/>
    <n v="14.1"/>
    <x v="152"/>
    <n v="0"/>
    <n v="0"/>
    <b v="0"/>
    <s v="medium"/>
  </r>
  <r>
    <n v="885"/>
    <n v="885"/>
    <d v="2014-03-23T00:00:00"/>
    <n v="12"/>
    <n v="7"/>
    <x v="1"/>
    <n v="1"/>
    <b v="0"/>
    <n v="12.99"/>
    <s v="Rhonda"/>
    <s v="Carpenter"/>
    <n v="34.1"/>
    <x v="300"/>
    <n v="0"/>
    <n v="0"/>
    <b v="0"/>
    <s v="medium"/>
  </r>
  <r>
    <n v="886"/>
    <n v="886"/>
    <d v="2014-03-23T00:00:00"/>
    <n v="12"/>
    <n v="7"/>
    <x v="1"/>
    <n v="4"/>
    <b v="1"/>
    <n v="55.764000000000003"/>
    <s v="Rhonda"/>
    <s v="Hunter"/>
    <n v="38.700000000000003"/>
    <x v="47"/>
    <n v="0"/>
    <n v="0"/>
    <b v="0"/>
    <s v="medium"/>
  </r>
  <r>
    <n v="887"/>
    <n v="887"/>
    <d v="2014-03-23T00:00:00"/>
    <n v="12"/>
    <n v="7"/>
    <x v="0"/>
    <n v="6"/>
    <b v="1"/>
    <n v="73.745999999999995"/>
    <s v="Rhonda"/>
    <s v="Taylor"/>
    <n v="24.7"/>
    <x v="137"/>
    <n v="0"/>
    <n v="0"/>
    <b v="0"/>
    <s v="medium"/>
  </r>
  <r>
    <n v="888"/>
    <n v="888"/>
    <d v="2014-03-23T00:00:00"/>
    <n v="12"/>
    <n v="7"/>
    <x v="2"/>
    <n v="3"/>
    <b v="0"/>
    <n v="43.97"/>
    <s v="Rhonda"/>
    <s v="Butcher"/>
    <n v="10.5"/>
    <x v="119"/>
    <n v="0"/>
    <n v="0"/>
    <b v="0"/>
    <s v="high"/>
  </r>
  <r>
    <n v="889"/>
    <n v="889"/>
    <d v="2014-03-23T00:00:00"/>
    <n v="12"/>
    <n v="7"/>
    <x v="2"/>
    <n v="2"/>
    <b v="0"/>
    <n v="28.98"/>
    <s v="Rhonda"/>
    <s v="Hunter"/>
    <n v="9.1999999999999993"/>
    <x v="272"/>
    <n v="0"/>
    <n v="0"/>
    <b v="0"/>
    <s v="medium"/>
  </r>
  <r>
    <n v="890"/>
    <n v="890"/>
    <d v="2014-03-23T00:00:00"/>
    <n v="12"/>
    <n v="7"/>
    <x v="2"/>
    <n v="2"/>
    <b v="0"/>
    <n v="52.52"/>
    <s v="Rhonda"/>
    <s v="Hunter"/>
    <n v="18.3"/>
    <x v="14"/>
    <n v="1"/>
    <n v="0"/>
    <b v="0"/>
    <s v="medium"/>
  </r>
  <r>
    <n v="891"/>
    <n v="891"/>
    <d v="2014-03-24T00:00:00"/>
    <n v="13"/>
    <n v="1"/>
    <x v="0"/>
    <n v="5"/>
    <b v="1"/>
    <n v="59.354999999999997"/>
    <s v="Allanah"/>
    <s v="Taylor"/>
    <n v="35.9"/>
    <x v="344"/>
    <n v="0"/>
    <n v="0"/>
    <b v="0"/>
    <s v="low"/>
  </r>
  <r>
    <n v="892"/>
    <n v="892"/>
    <d v="2014-03-24T00:00:00"/>
    <n v="13"/>
    <n v="1"/>
    <x v="2"/>
    <n v="4"/>
    <b v="1"/>
    <n v="47.664000000000001"/>
    <s v="Allanah"/>
    <s v="Hunter"/>
    <n v="19"/>
    <x v="7"/>
    <n v="0"/>
    <n v="0"/>
    <b v="0"/>
    <s v="NA"/>
  </r>
  <r>
    <n v="893"/>
    <n v="893"/>
    <d v="2014-03-24T00:00:00"/>
    <n v="13"/>
    <n v="1"/>
    <x v="0"/>
    <n v="2"/>
    <b v="0"/>
    <n v="29.98"/>
    <s v="Rhonda"/>
    <s v="Taylor"/>
    <n v="31.4"/>
    <x v="54"/>
    <n v="0"/>
    <n v="0"/>
    <b v="0"/>
    <s v="NA"/>
  </r>
  <r>
    <n v="894"/>
    <n v="894"/>
    <d v="2014-03-24T00:00:00"/>
    <n v="13"/>
    <n v="1"/>
    <x v="1"/>
    <n v="5"/>
    <b v="1"/>
    <n v="69.254999999999995"/>
    <s v="Allanah"/>
    <s v="Carpenter"/>
    <n v="35.700000000000003"/>
    <x v="3"/>
    <n v="0"/>
    <n v="0"/>
    <b v="0"/>
    <s v="low"/>
  </r>
  <r>
    <n v="895"/>
    <n v="895"/>
    <d v="2014-03-24T00:00:00"/>
    <n v="13"/>
    <n v="1"/>
    <x v="1"/>
    <n v="4"/>
    <b v="1"/>
    <n v="76.814999999999998"/>
    <s v="Allanah"/>
    <s v="Taylor"/>
    <n v="17.8"/>
    <x v="60"/>
    <n v="1"/>
    <n v="0"/>
    <b v="0"/>
    <s v="NA"/>
  </r>
  <r>
    <n v="896"/>
    <n v="896"/>
    <d v="2014-03-24T00:00:00"/>
    <n v="13"/>
    <n v="1"/>
    <x v="1"/>
    <n v="4"/>
    <b v="1"/>
    <n v="52.164000000000001"/>
    <s v="Allanah"/>
    <s v="Carpenter"/>
    <n v="31.2"/>
    <x v="50"/>
    <n v="0"/>
    <n v="0"/>
    <b v="0"/>
    <s v="high"/>
  </r>
  <r>
    <n v="897"/>
    <n v="897"/>
    <d v="2014-03-24T00:00:00"/>
    <n v="13"/>
    <n v="1"/>
    <x v="1"/>
    <n v="2"/>
    <b v="0"/>
    <n v="30.98"/>
    <s v="Rhonda"/>
    <s v="Carpenter"/>
    <n v="37.4"/>
    <x v="345"/>
    <n v="0"/>
    <n v="0"/>
    <b v="0"/>
    <s v="medium"/>
  </r>
  <r>
    <n v="898"/>
    <n v="898"/>
    <d v="2014-03-24T00:00:00"/>
    <n v="13"/>
    <n v="1"/>
    <x v="0"/>
    <n v="2"/>
    <b v="0"/>
    <n v="28.98"/>
    <s v="Allanah"/>
    <s v="Taylor"/>
    <n v="42.2"/>
    <x v="290"/>
    <n v="0"/>
    <n v="0"/>
    <b v="0"/>
    <s v="NA"/>
  </r>
  <r>
    <n v="899"/>
    <n v="899"/>
    <d v="2014-03-24T00:00:00"/>
    <n v="13"/>
    <n v="1"/>
    <x v="0"/>
    <n v="4"/>
    <b v="1"/>
    <n v="89.522999999999996"/>
    <s v="Rhonda"/>
    <s v="Carpenter"/>
    <n v="35"/>
    <x v="89"/>
    <n v="1"/>
    <n v="1"/>
    <b v="0"/>
    <s v="medium"/>
  </r>
  <r>
    <n v="900"/>
    <n v="900"/>
    <d v="2014-03-24T00:00:00"/>
    <n v="13"/>
    <n v="1"/>
    <x v="2"/>
    <n v="3"/>
    <b v="0"/>
    <n v="71.36"/>
    <s v="Rhonda"/>
    <s v="Hunter"/>
    <n v="18.600000000000001"/>
    <x v="274"/>
    <n v="1"/>
    <n v="1"/>
    <b v="0"/>
    <s v="high"/>
  </r>
  <r>
    <n v="901"/>
    <n v="901"/>
    <d v="2014-03-24T00:00:00"/>
    <n v="13"/>
    <n v="1"/>
    <x v="2"/>
    <n v="5"/>
    <b v="1"/>
    <n v="68.355000000000004"/>
    <s v="Rhonda"/>
    <s v="Carpenter"/>
    <n v="33.299999999999997"/>
    <x v="293"/>
    <n v="0"/>
    <n v="0"/>
    <b v="0"/>
    <s v="medium"/>
  </r>
  <r>
    <n v="902"/>
    <n v="902"/>
    <d v="2014-03-24T00:00:00"/>
    <n v="13"/>
    <n v="1"/>
    <x v="2"/>
    <n v="1"/>
    <b v="0"/>
    <n v="11.99"/>
    <s v="Allanah"/>
    <s v="Carpenter"/>
    <n v="27.9"/>
    <x v="102"/>
    <n v="0"/>
    <n v="0"/>
    <b v="0"/>
    <s v="medium"/>
  </r>
  <r>
    <n v="903"/>
    <n v="903"/>
    <d v="2014-03-24T00:00:00"/>
    <n v="13"/>
    <n v="1"/>
    <x v="0"/>
    <n v="3"/>
    <b v="0"/>
    <n v="43.97"/>
    <s v="Allanah"/>
    <s v="Carpenter"/>
    <n v="40"/>
    <x v="346"/>
    <n v="0"/>
    <n v="0"/>
    <b v="0"/>
    <s v="medium"/>
  </r>
  <r>
    <n v="904"/>
    <n v="904"/>
    <d v="2014-03-24T00:00:00"/>
    <n v="13"/>
    <n v="1"/>
    <x v="1"/>
    <n v="2"/>
    <b v="0"/>
    <n v="66.36"/>
    <s v="Rhonda"/>
    <s v="Carpenter"/>
    <n v="35.200000000000003"/>
    <x v="52"/>
    <n v="1"/>
    <n v="1"/>
    <b v="0"/>
    <s v="medium"/>
  </r>
  <r>
    <n v="905"/>
    <n v="905"/>
    <d v="2014-03-24T00:00:00"/>
    <n v="13"/>
    <n v="1"/>
    <x v="1"/>
    <n v="3"/>
    <b v="0"/>
    <n v="41.97"/>
    <s v="Rhonda"/>
    <s v="Carpenter"/>
    <n v="36.299999999999997"/>
    <x v="9"/>
    <n v="0"/>
    <n v="0"/>
    <b v="0"/>
    <s v="medium"/>
  </r>
  <r>
    <n v="906"/>
    <n v="906"/>
    <d v="2014-03-24T00:00:00"/>
    <n v="13"/>
    <n v="1"/>
    <x v="1"/>
    <n v="2"/>
    <b v="0"/>
    <n v="26.98"/>
    <s v="Rhonda"/>
    <s v="Carpenter"/>
    <n v="25.1"/>
    <x v="319"/>
    <n v="0"/>
    <n v="0"/>
    <b v="0"/>
    <s v="high"/>
  </r>
  <r>
    <n v="907"/>
    <n v="907"/>
    <d v="2014-03-24T00:00:00"/>
    <n v="13"/>
    <n v="1"/>
    <x v="1"/>
    <n v="5"/>
    <b v="1"/>
    <n v="56.655000000000001"/>
    <s v="Allanah"/>
    <s v="Carpenter"/>
    <n v="32.799999999999997"/>
    <x v="3"/>
    <n v="0"/>
    <n v="0"/>
    <b v="0"/>
    <s v="high"/>
  </r>
  <r>
    <n v="908"/>
    <n v="908"/>
    <d v="2014-03-24T00:00:00"/>
    <n v="13"/>
    <n v="1"/>
    <x v="1"/>
    <n v="4"/>
    <b v="1"/>
    <n v="48.564"/>
    <s v="Allanah"/>
    <s v="Hunter"/>
    <n v="28.5"/>
    <x v="91"/>
    <n v="0"/>
    <n v="0"/>
    <b v="0"/>
    <s v="high"/>
  </r>
  <r>
    <n v="909"/>
    <n v="909"/>
    <d v="2014-03-24T00:00:00"/>
    <n v="13"/>
    <n v="1"/>
    <x v="2"/>
    <n v="2"/>
    <b v="0"/>
    <n v="29.98"/>
    <s v="Allanah"/>
    <s v="Hunter"/>
    <n v="13.9"/>
    <x v="347"/>
    <n v="0"/>
    <n v="0"/>
    <b v="0"/>
    <s v="medium"/>
  </r>
  <r>
    <n v="910"/>
    <n v="910"/>
    <d v="2014-03-24T00:00:00"/>
    <n v="13"/>
    <n v="1"/>
    <x v="0"/>
    <n v="5"/>
    <b v="1"/>
    <n v="85.977000000000004"/>
    <s v="Rhonda"/>
    <s v="Carpenter"/>
    <n v="34.6"/>
    <x v="325"/>
    <n v="1"/>
    <n v="1"/>
    <b v="0"/>
    <s v="medium"/>
  </r>
  <r>
    <n v="911"/>
    <n v="911"/>
    <d v="2014-03-24T00:00:00"/>
    <n v="13"/>
    <n v="1"/>
    <x v="2"/>
    <n v="5"/>
    <b v="1"/>
    <n v="62.055"/>
    <s v="Rhonda"/>
    <s v="Carpenter"/>
    <n v="11.6"/>
    <x v="130"/>
    <n v="0"/>
    <n v="0"/>
    <b v="0"/>
    <s v="high"/>
  </r>
  <r>
    <n v="912"/>
    <n v="912"/>
    <d v="2014-03-24T00:00:00"/>
    <n v="13"/>
    <n v="1"/>
    <x v="0"/>
    <n v="2"/>
    <b v="0"/>
    <n v="23.98"/>
    <s v="NA"/>
    <s v="Taylor"/>
    <n v="41.7"/>
    <x v="90"/>
    <n v="0"/>
    <n v="0"/>
    <b v="0"/>
    <s v="medium"/>
  </r>
  <r>
    <n v="913"/>
    <n v="913"/>
    <d v="2014-03-24T00:00:00"/>
    <n v="13"/>
    <n v="1"/>
    <x v="2"/>
    <n v="3"/>
    <b v="0"/>
    <n v="37.97"/>
    <s v="Allanah"/>
    <s v="Hunter"/>
    <n v="11.7"/>
    <x v="313"/>
    <n v="0"/>
    <n v="0"/>
    <b v="0"/>
    <s v="medium"/>
  </r>
  <r>
    <n v="914"/>
    <n v="914"/>
    <d v="2014-03-24T00:00:00"/>
    <n v="13"/>
    <n v="1"/>
    <x v="0"/>
    <n v="5"/>
    <b v="1"/>
    <n v="57.555"/>
    <s v="Allanah"/>
    <s v="Taylor"/>
    <n v="32.5"/>
    <x v="243"/>
    <n v="0"/>
    <n v="0"/>
    <b v="0"/>
    <s v="medium"/>
  </r>
  <r>
    <n v="915"/>
    <n v="915"/>
    <d v="2014-03-24T00:00:00"/>
    <n v="13"/>
    <n v="1"/>
    <x v="2"/>
    <n v="4"/>
    <b v="1"/>
    <n v="52.164000000000001"/>
    <s v="Rhonda"/>
    <s v="Hunter"/>
    <n v="11.6"/>
    <x v="348"/>
    <n v="0"/>
    <n v="0"/>
    <b v="0"/>
    <s v="NA"/>
  </r>
  <r>
    <n v="916"/>
    <n v="916"/>
    <d v="2014-03-24T00:00:00"/>
    <n v="13"/>
    <n v="1"/>
    <x v="1"/>
    <n v="6"/>
    <b v="1"/>
    <n v="114.408"/>
    <s v="Rhonda"/>
    <s v="Carpenter"/>
    <n v="47"/>
    <x v="37"/>
    <n v="1"/>
    <n v="1"/>
    <b v="0"/>
    <s v="medium"/>
  </r>
  <r>
    <n v="917"/>
    <n v="917"/>
    <d v="2014-03-24T00:00:00"/>
    <n v="13"/>
    <n v="1"/>
    <x v="0"/>
    <n v="3"/>
    <b v="0"/>
    <n v="45.97"/>
    <s v="Allanah"/>
    <s v="Taylor"/>
    <n v="19.5"/>
    <x v="79"/>
    <n v="0"/>
    <n v="0"/>
    <b v="0"/>
    <s v="high"/>
  </r>
  <r>
    <n v="918"/>
    <n v="918"/>
    <d v="2014-03-24T00:00:00"/>
    <n v="13"/>
    <n v="1"/>
    <x v="1"/>
    <n v="2"/>
    <b v="0"/>
    <n v="31.98"/>
    <s v="Allanah"/>
    <s v="Carpenter"/>
    <n v="50.2"/>
    <x v="349"/>
    <n v="0"/>
    <n v="0"/>
    <b v="0"/>
    <s v="medium"/>
  </r>
  <r>
    <n v="919"/>
    <n v="919"/>
    <d v="2014-03-25T00:00:00"/>
    <n v="13"/>
    <n v="2"/>
    <x v="0"/>
    <n v="3"/>
    <b v="1"/>
    <n v="31.975999999999999"/>
    <s v="Allanah"/>
    <s v="Farmer"/>
    <n v="11.9"/>
    <x v="92"/>
    <n v="0"/>
    <n v="0"/>
    <b v="0"/>
    <s v="high"/>
  </r>
  <r>
    <n v="920"/>
    <n v="920"/>
    <d v="2014-03-25T00:00:00"/>
    <n v="13"/>
    <n v="2"/>
    <x v="2"/>
    <n v="2"/>
    <b v="1"/>
    <n v="22.384"/>
    <s v="Allanah"/>
    <s v="Farmer"/>
    <n v="11.4"/>
    <x v="164"/>
    <n v="0"/>
    <n v="0"/>
    <b v="0"/>
    <s v="medium"/>
  </r>
  <r>
    <n v="921"/>
    <n v="921"/>
    <d v="2014-03-25T00:00:00"/>
    <n v="13"/>
    <n v="2"/>
    <x v="2"/>
    <n v="3"/>
    <b v="1"/>
    <n v="34.375999999999998"/>
    <s v="Rhonda"/>
    <s v="Farmer"/>
    <n v="14.2"/>
    <x v="252"/>
    <n v="0"/>
    <n v="0"/>
    <b v="0"/>
    <s v="high"/>
  </r>
  <r>
    <n v="922"/>
    <n v="922"/>
    <d v="2014-03-25T00:00:00"/>
    <n v="13"/>
    <n v="2"/>
    <x v="2"/>
    <n v="4"/>
    <b v="1"/>
    <n v="40.291200000000003"/>
    <s v="Allanah"/>
    <s v="Farmer"/>
    <n v="10.1"/>
    <x v="256"/>
    <n v="0"/>
    <n v="0"/>
    <b v="0"/>
    <s v="high"/>
  </r>
  <r>
    <n v="923"/>
    <n v="923"/>
    <d v="2014-03-25T00:00:00"/>
    <n v="13"/>
    <n v="2"/>
    <x v="1"/>
    <n v="5"/>
    <b v="1"/>
    <n v="43.164000000000001"/>
    <s v="Rhonda"/>
    <s v="Farmer"/>
    <n v="28.2"/>
    <x v="69"/>
    <n v="0"/>
    <n v="0"/>
    <b v="0"/>
    <s v="NA"/>
  </r>
  <r>
    <n v="924"/>
    <n v="924"/>
    <d v="2014-03-25T00:00:00"/>
    <n v="13"/>
    <n v="2"/>
    <x v="1"/>
    <n v="1"/>
    <b v="1"/>
    <n v="11.192"/>
    <s v="Rhonda"/>
    <s v="Hunter"/>
    <n v="22.1"/>
    <x v="286"/>
    <n v="0"/>
    <n v="0"/>
    <b v="0"/>
    <s v="medium"/>
  </r>
  <r>
    <n v="925"/>
    <n v="925"/>
    <d v="2014-03-25T00:00:00"/>
    <n v="13"/>
    <n v="2"/>
    <x v="2"/>
    <n v="4"/>
    <b v="1"/>
    <n v="35.971200000000003"/>
    <s v="Allanah"/>
    <s v="Hunter"/>
    <n v="12"/>
    <x v="230"/>
    <n v="0"/>
    <n v="0"/>
    <b v="0"/>
    <s v="NA"/>
  </r>
  <r>
    <n v="926"/>
    <n v="926"/>
    <d v="2014-03-25T00:00:00"/>
    <n v="13"/>
    <n v="2"/>
    <x v="0"/>
    <n v="3"/>
    <b v="1"/>
    <n v="57.423999999999999"/>
    <s v="Allanah"/>
    <s v="Taylor"/>
    <n v="21.2"/>
    <x v="329"/>
    <n v="1"/>
    <n v="1"/>
    <b v="1"/>
    <s v="low"/>
  </r>
  <r>
    <n v="927"/>
    <n v="927"/>
    <d v="2014-03-25T00:00:00"/>
    <n v="13"/>
    <n v="2"/>
    <x v="2"/>
    <n v="7"/>
    <b v="1"/>
    <n v="66.189599999999999"/>
    <s v="Allanah"/>
    <s v="Hunter"/>
    <n v="11.3"/>
    <x v="248"/>
    <n v="0"/>
    <n v="0"/>
    <b v="0"/>
    <s v="high"/>
  </r>
  <r>
    <n v="928"/>
    <n v="928"/>
    <d v="2014-03-25T00:00:00"/>
    <n v="13"/>
    <n v="2"/>
    <x v="0"/>
    <n v="1"/>
    <b v="1"/>
    <n v="11.192"/>
    <s v="Allanah"/>
    <s v="Taylor"/>
    <n v="41.6"/>
    <x v="3"/>
    <n v="0"/>
    <n v="0"/>
    <b v="0"/>
    <s v="medium"/>
  </r>
  <r>
    <n v="929"/>
    <n v="929"/>
    <d v="2014-03-25T00:00:00"/>
    <n v="13"/>
    <n v="2"/>
    <x v="0"/>
    <n v="2"/>
    <b v="1"/>
    <n v="19.184000000000001"/>
    <s v="Allanah"/>
    <s v="Taylor"/>
    <n v="16.8"/>
    <x v="272"/>
    <n v="0"/>
    <n v="0"/>
    <b v="0"/>
    <s v="high"/>
  </r>
  <r>
    <n v="930"/>
    <n v="930"/>
    <d v="2014-03-25T00:00:00"/>
    <n v="13"/>
    <n v="2"/>
    <x v="0"/>
    <n v="4"/>
    <b v="1"/>
    <n v="38.1312"/>
    <s v="Rhonda"/>
    <s v="Farmer"/>
    <n v="10.9"/>
    <x v="350"/>
    <n v="0"/>
    <n v="0"/>
    <b v="0"/>
    <s v="NA"/>
  </r>
  <r>
    <n v="931"/>
    <n v="931"/>
    <d v="2014-03-25T00:00:00"/>
    <n v="13"/>
    <n v="2"/>
    <x v="2"/>
    <n v="4"/>
    <b v="1"/>
    <n v="61.005600000000001"/>
    <s v="Allanah"/>
    <s v="Hunter"/>
    <n v="16.899999999999999"/>
    <x v="133"/>
    <n v="1"/>
    <n v="1"/>
    <b v="0"/>
    <s v="high"/>
  </r>
  <r>
    <n v="932"/>
    <n v="932"/>
    <d v="2014-03-25T00:00:00"/>
    <n v="13"/>
    <n v="2"/>
    <x v="0"/>
    <n v="1"/>
    <b v="1"/>
    <n v="38.968000000000004"/>
    <s v="Rhonda"/>
    <s v="Farmer"/>
    <n v="19.399999999999999"/>
    <x v="351"/>
    <n v="1"/>
    <n v="1"/>
    <b v="0"/>
    <s v="high"/>
  </r>
  <r>
    <n v="933"/>
    <n v="933"/>
    <d v="2014-03-25T00:00:00"/>
    <n v="13"/>
    <n v="2"/>
    <x v="2"/>
    <n v="4"/>
    <b v="1"/>
    <n v="39.571199999999997"/>
    <s v="Allanah"/>
    <s v="Taylor"/>
    <n v="19.399999999999999"/>
    <x v="91"/>
    <n v="0"/>
    <n v="0"/>
    <b v="0"/>
    <s v="high"/>
  </r>
  <r>
    <n v="934"/>
    <n v="934"/>
    <d v="2014-03-25T00:00:00"/>
    <n v="13"/>
    <n v="2"/>
    <x v="0"/>
    <n v="7"/>
    <b v="1"/>
    <n v="68.349599999999995"/>
    <s v="Allanah"/>
    <s v="Taylor"/>
    <n v="31.1"/>
    <x v="157"/>
    <n v="0"/>
    <n v="0"/>
    <b v="0"/>
    <s v="high"/>
  </r>
  <r>
    <n v="935"/>
    <n v="935"/>
    <d v="2014-03-25T00:00:00"/>
    <n v="13"/>
    <n v="2"/>
    <x v="2"/>
    <n v="2"/>
    <b v="1"/>
    <n v="19.184000000000001"/>
    <s v="Rhonda"/>
    <s v="Hunter"/>
    <n v="9.4"/>
    <x v="229"/>
    <n v="0"/>
    <n v="0"/>
    <b v="0"/>
    <s v="high"/>
  </r>
  <r>
    <n v="936"/>
    <n v="936"/>
    <d v="2014-03-25T00:00:00"/>
    <n v="13"/>
    <n v="2"/>
    <x v="2"/>
    <n v="4"/>
    <b v="1"/>
    <n v="59.061599999999999"/>
    <s v="Allanah"/>
    <s v="Hunter"/>
    <n v="9.9"/>
    <x v="352"/>
    <n v="1"/>
    <n v="1"/>
    <b v="0"/>
    <s v="medium"/>
  </r>
  <r>
    <n v="937"/>
    <n v="937"/>
    <d v="2014-03-25T00:00:00"/>
    <n v="13"/>
    <n v="2"/>
    <x v="0"/>
    <n v="5"/>
    <b v="1"/>
    <n v="51.084000000000003"/>
    <s v="Rhonda"/>
    <s v="Farmer"/>
    <n v="23.7"/>
    <x v="40"/>
    <n v="0"/>
    <n v="0"/>
    <b v="0"/>
    <s v="high"/>
  </r>
  <r>
    <n v="938"/>
    <n v="938"/>
    <d v="2014-03-25T00:00:00"/>
    <n v="13"/>
    <n v="2"/>
    <x v="2"/>
    <n v="4"/>
    <b v="1"/>
    <n v="41.731200000000001"/>
    <s v="Allanah"/>
    <s v="Farmer"/>
    <n v="16.2"/>
    <x v="236"/>
    <n v="0"/>
    <n v="0"/>
    <b v="0"/>
    <s v="medium"/>
  </r>
  <r>
    <n v="939"/>
    <n v="939"/>
    <d v="2014-03-25T00:00:00"/>
    <n v="13"/>
    <n v="2"/>
    <x v="0"/>
    <n v="3"/>
    <b v="1"/>
    <n v="54.304000000000002"/>
    <s v="Rhonda"/>
    <s v="Taylor"/>
    <n v="38"/>
    <x v="3"/>
    <n v="1"/>
    <n v="1"/>
    <b v="0"/>
    <s v="NA"/>
  </r>
  <r>
    <n v="940"/>
    <n v="940"/>
    <d v="2014-03-25T00:00:00"/>
    <n v="13"/>
    <n v="2"/>
    <x v="2"/>
    <n v="6"/>
    <b v="1"/>
    <n v="58.276800000000001"/>
    <s v="Rhonda"/>
    <s v="Hunter"/>
    <n v="21.9"/>
    <x v="223"/>
    <n v="0"/>
    <n v="0"/>
    <b v="0"/>
    <s v="high"/>
  </r>
  <r>
    <n v="941"/>
    <n v="941"/>
    <d v="2014-03-25T00:00:00"/>
    <n v="13"/>
    <n v="2"/>
    <x v="2"/>
    <n v="3"/>
    <b v="1"/>
    <n v="30.376000000000001"/>
    <s v="Rhonda"/>
    <s v="Hunter"/>
    <n v="18.100000000000001"/>
    <x v="104"/>
    <n v="0"/>
    <n v="0"/>
    <b v="0"/>
    <s v="high"/>
  </r>
  <r>
    <n v="942"/>
    <n v="942"/>
    <d v="2014-03-25T00:00:00"/>
    <n v="13"/>
    <n v="2"/>
    <x v="0"/>
    <n v="4"/>
    <b v="1"/>
    <n v="66.592799999999997"/>
    <s v="Rhonda"/>
    <s v="Farmer"/>
    <n v="17.8"/>
    <x v="268"/>
    <n v="1"/>
    <n v="1"/>
    <b v="0"/>
    <s v="high"/>
  </r>
  <r>
    <n v="943"/>
    <n v="943"/>
    <s v="NA"/>
    <s v="NA"/>
    <s v="NA"/>
    <x v="0"/>
    <n v="3"/>
    <b v="1"/>
    <n v="35.176000000000002"/>
    <s v="Rhonda"/>
    <s v="Taylor"/>
    <n v="24.6"/>
    <x v="223"/>
    <n v="0"/>
    <n v="0"/>
    <b v="0"/>
    <s v="NA"/>
  </r>
  <r>
    <n v="944"/>
    <n v="944"/>
    <d v="2014-03-25T00:00:00"/>
    <n v="13"/>
    <n v="2"/>
    <x v="0"/>
    <n v="3"/>
    <b v="1"/>
    <n v="32.776000000000003"/>
    <s v="Rhonda"/>
    <s v="Farmer"/>
    <n v="25.1"/>
    <x v="257"/>
    <n v="0"/>
    <n v="0"/>
    <b v="0"/>
    <s v="NA"/>
  </r>
  <r>
    <n v="945"/>
    <n v="945"/>
    <d v="2014-03-25T00:00:00"/>
    <n v="13"/>
    <n v="2"/>
    <x v="2"/>
    <n v="4"/>
    <b v="1"/>
    <n v="42.4512"/>
    <s v="Rhonda"/>
    <s v="Hunter"/>
    <n v="21.6"/>
    <x v="178"/>
    <n v="0"/>
    <n v="0"/>
    <b v="0"/>
    <s v="high"/>
  </r>
  <r>
    <n v="946"/>
    <n v="946"/>
    <d v="2014-03-25T00:00:00"/>
    <n v="13"/>
    <n v="2"/>
    <x v="0"/>
    <n v="7"/>
    <b v="1"/>
    <n v="76.989599999999996"/>
    <s v="Rhonda"/>
    <s v="Farmer"/>
    <n v="18.100000000000001"/>
    <x v="95"/>
    <n v="0"/>
    <n v="0"/>
    <b v="0"/>
    <s v="high"/>
  </r>
  <r>
    <n v="947"/>
    <n v="947"/>
    <d v="2014-03-25T00:00:00"/>
    <n v="13"/>
    <n v="2"/>
    <x v="2"/>
    <n v="4"/>
    <b v="1"/>
    <n v="38.851199999999999"/>
    <s v="Allanah"/>
    <s v="Hunter"/>
    <n v="12.9"/>
    <x v="104"/>
    <n v="0"/>
    <n v="0"/>
    <b v="0"/>
    <s v="high"/>
  </r>
  <r>
    <n v="948"/>
    <n v="948"/>
    <d v="2014-03-25T00:00:00"/>
    <n v="13"/>
    <n v="2"/>
    <x v="1"/>
    <n v="6"/>
    <b v="1"/>
    <n v="58.9968"/>
    <s v="Allanah"/>
    <s v="Farmer"/>
    <n v="16"/>
    <x v="353"/>
    <n v="0"/>
    <n v="0"/>
    <b v="0"/>
    <s v="NA"/>
  </r>
  <r>
    <n v="949"/>
    <n v="949"/>
    <d v="2014-03-25T00:00:00"/>
    <n v="13"/>
    <n v="2"/>
    <x v="0"/>
    <n v="2"/>
    <b v="1"/>
    <n v="23.984000000000002"/>
    <s v="Allanah"/>
    <s v="Farmer"/>
    <n v="11.6"/>
    <x v="141"/>
    <n v="0"/>
    <n v="0"/>
    <b v="0"/>
    <s v="high"/>
  </r>
  <r>
    <n v="950"/>
    <n v="950"/>
    <d v="2014-03-25T00:00:00"/>
    <n v="13"/>
    <n v="2"/>
    <x v="0"/>
    <n v="2"/>
    <b v="1"/>
    <n v="19.184000000000001"/>
    <s v="Rhonda"/>
    <s v="Taylor"/>
    <n v="32.5"/>
    <x v="292"/>
    <n v="0"/>
    <n v="0"/>
    <b v="0"/>
    <s v="medium"/>
  </r>
  <r>
    <n v="951"/>
    <n v="951"/>
    <d v="2014-03-25T00:00:00"/>
    <n v="13"/>
    <n v="2"/>
    <x v="2"/>
    <n v="2"/>
    <b v="1"/>
    <n v="55.56"/>
    <s v="Allanah"/>
    <s v="Hunter"/>
    <n v="14.1"/>
    <x v="294"/>
    <n v="1"/>
    <n v="1"/>
    <b v="0"/>
    <s v="medium"/>
  </r>
  <r>
    <n v="952"/>
    <n v="952"/>
    <d v="2014-03-26T00:00:00"/>
    <n v="13"/>
    <n v="3"/>
    <x v="0"/>
    <n v="4"/>
    <b v="1"/>
    <n v="79.947000000000003"/>
    <s v="Allanah"/>
    <s v="Taylor"/>
    <n v="22.5"/>
    <x v="338"/>
    <n v="1"/>
    <n v="1"/>
    <b v="0"/>
    <s v="high"/>
  </r>
  <r>
    <n v="953"/>
    <n v="953"/>
    <d v="2014-03-26T00:00:00"/>
    <n v="13"/>
    <n v="3"/>
    <x v="2"/>
    <n v="3"/>
    <b v="0"/>
    <n v="34.97"/>
    <s v="Maria"/>
    <s v="Hunter"/>
    <n v="11.5"/>
    <x v="20"/>
    <n v="0"/>
    <n v="0"/>
    <b v="0"/>
    <s v="NA"/>
  </r>
  <r>
    <n v="954"/>
    <n v="954"/>
    <d v="2014-03-26T00:00:00"/>
    <n v="13"/>
    <n v="3"/>
    <x v="0"/>
    <n v="3"/>
    <b v="0"/>
    <n v="72.5"/>
    <s v="Allanah"/>
    <s v="Farmer"/>
    <n v="22.6"/>
    <x v="147"/>
    <n v="1"/>
    <n v="0"/>
    <b v="0"/>
    <s v="high"/>
  </r>
  <r>
    <n v="955"/>
    <n v="955"/>
    <d v="2014-03-26T00:00:00"/>
    <n v="13"/>
    <n v="3"/>
    <x v="1"/>
    <n v="3"/>
    <b v="0"/>
    <n v="44.97"/>
    <s v="Maria"/>
    <s v="Hunter"/>
    <n v="16.3"/>
    <x v="354"/>
    <n v="0"/>
    <n v="0"/>
    <b v="0"/>
    <s v="NA"/>
  </r>
  <r>
    <n v="956"/>
    <n v="956"/>
    <s v="NA"/>
    <s v="NA"/>
    <s v="NA"/>
    <x v="0"/>
    <n v="3"/>
    <b v="0"/>
    <n v="43.97"/>
    <s v="Allanah"/>
    <s v="Farmer"/>
    <n v="19.2"/>
    <x v="263"/>
    <n v="0"/>
    <n v="0"/>
    <b v="0"/>
    <s v="high"/>
  </r>
  <r>
    <n v="957"/>
    <n v="957"/>
    <d v="2014-03-26T00:00:00"/>
    <n v="13"/>
    <n v="3"/>
    <x v="1"/>
    <n v="4"/>
    <b v="1"/>
    <n v="42.264000000000003"/>
    <s v="Allanah"/>
    <s v="Farmer"/>
    <n v="30.5"/>
    <x v="355"/>
    <n v="0"/>
    <n v="0"/>
    <b v="0"/>
    <s v="low"/>
  </r>
  <r>
    <n v="958"/>
    <n v="958"/>
    <d v="2014-03-26T00:00:00"/>
    <n v="13"/>
    <n v="3"/>
    <x v="0"/>
    <n v="3"/>
    <b v="0"/>
    <n v="49.97"/>
    <s v="Maria"/>
    <s v="Farmer"/>
    <n v="15.2"/>
    <x v="230"/>
    <n v="0"/>
    <n v="0"/>
    <b v="0"/>
    <s v="high"/>
  </r>
  <r>
    <n v="959"/>
    <n v="959"/>
    <d v="2014-03-26T00:00:00"/>
    <n v="13"/>
    <n v="3"/>
    <x v="0"/>
    <n v="1"/>
    <b v="0"/>
    <n v="11.99"/>
    <s v="Maria"/>
    <s v="Farmer"/>
    <n v="22.8"/>
    <x v="7"/>
    <n v="0"/>
    <n v="0"/>
    <b v="0"/>
    <s v="high"/>
  </r>
  <r>
    <n v="960"/>
    <n v="960"/>
    <d v="2014-03-26T00:00:00"/>
    <n v="13"/>
    <n v="3"/>
    <x v="0"/>
    <n v="2"/>
    <b v="0"/>
    <n v="27.98"/>
    <s v="Maria"/>
    <s v="Farmer"/>
    <n v="20.9"/>
    <x v="38"/>
    <n v="0"/>
    <n v="0"/>
    <b v="0"/>
    <s v="high"/>
  </r>
  <r>
    <n v="961"/>
    <n v="961"/>
    <d v="2014-03-26T00:00:00"/>
    <n v="13"/>
    <n v="3"/>
    <x v="0"/>
    <n v="4"/>
    <b v="1"/>
    <n v="48.564"/>
    <s v="Allanah"/>
    <s v="Farmer"/>
    <n v="13.3"/>
    <x v="154"/>
    <n v="0"/>
    <n v="0"/>
    <b v="0"/>
    <s v="NA"/>
  </r>
  <r>
    <n v="962"/>
    <n v="962"/>
    <d v="2014-03-26T00:00:00"/>
    <n v="13"/>
    <n v="3"/>
    <x v="2"/>
    <n v="2"/>
    <b v="0"/>
    <n v="25.98"/>
    <s v="Maria"/>
    <s v="Hunter"/>
    <n v="16.899999999999999"/>
    <x v="60"/>
    <n v="0"/>
    <n v="0"/>
    <b v="0"/>
    <s v="high"/>
  </r>
  <r>
    <n v="963"/>
    <n v="963"/>
    <d v="2014-03-26T00:00:00"/>
    <n v="13"/>
    <n v="3"/>
    <x v="0"/>
    <n v="4"/>
    <b v="1"/>
    <n v="47.664000000000001"/>
    <s v="Allanah"/>
    <s v="Farmer"/>
    <n v="18.899999999999999"/>
    <x v="66"/>
    <n v="0"/>
    <n v="0"/>
    <b v="0"/>
    <s v="high"/>
  </r>
  <r>
    <n v="964"/>
    <n v="964"/>
    <s v="NA"/>
    <s v="NA"/>
    <s v="NA"/>
    <x v="0"/>
    <n v="4"/>
    <b v="1"/>
    <n v="50.363999999999997"/>
    <s v="Maria"/>
    <s v="Taylor"/>
    <n v="36.299999999999997"/>
    <x v="47"/>
    <n v="0"/>
    <n v="0"/>
    <b v="0"/>
    <s v="high"/>
  </r>
  <r>
    <n v="965"/>
    <n v="965"/>
    <d v="2014-03-26T00:00:00"/>
    <n v="13"/>
    <n v="3"/>
    <x v="2"/>
    <n v="4"/>
    <b v="1"/>
    <n v="53.963999999999999"/>
    <s v="Maria"/>
    <s v="Hunter"/>
    <n v="11.8"/>
    <x v="260"/>
    <n v="0"/>
    <n v="0"/>
    <b v="0"/>
    <s v="high"/>
  </r>
  <r>
    <n v="966"/>
    <n v="966"/>
    <d v="2014-03-26T00:00:00"/>
    <n v="13"/>
    <n v="3"/>
    <x v="2"/>
    <n v="3"/>
    <b v="0"/>
    <n v="41.97"/>
    <s v="Maria"/>
    <s v="Hunter"/>
    <n v="14.1"/>
    <x v="284"/>
    <n v="0"/>
    <n v="0"/>
    <b v="0"/>
    <s v="high"/>
  </r>
  <r>
    <n v="967"/>
    <n v="967"/>
    <d v="2014-03-26T00:00:00"/>
    <n v="13"/>
    <n v="3"/>
    <x v="0"/>
    <n v="3"/>
    <b v="0"/>
    <n v="72.930000000000007"/>
    <s v="Allanah"/>
    <s v="Farmer"/>
    <n v="31.2"/>
    <x v="121"/>
    <n v="1"/>
    <n v="1"/>
    <b v="0"/>
    <s v="high"/>
  </r>
  <r>
    <n v="968"/>
    <n v="968"/>
    <d v="2014-03-26T00:00:00"/>
    <n v="13"/>
    <n v="3"/>
    <x v="2"/>
    <n v="2"/>
    <b v="0"/>
    <n v="27.98"/>
    <s v="Allanah"/>
    <s v="Farmer"/>
    <n v="16.3"/>
    <x v="347"/>
    <n v="0"/>
    <n v="0"/>
    <b v="0"/>
    <s v="medium"/>
  </r>
  <r>
    <n v="969"/>
    <n v="969"/>
    <s v="NA"/>
    <s v="NA"/>
    <s v="NA"/>
    <x v="0"/>
    <n v="2"/>
    <b v="0"/>
    <n v="28.98"/>
    <s v="Maria"/>
    <s v="Farmer"/>
    <n v="31.2"/>
    <x v="148"/>
    <n v="0"/>
    <n v="0"/>
    <b v="0"/>
    <s v="high"/>
  </r>
  <r>
    <n v="970"/>
    <n v="970"/>
    <d v="2014-03-26T00:00:00"/>
    <n v="13"/>
    <n v="3"/>
    <x v="0"/>
    <n v="3"/>
    <b v="0"/>
    <n v="41.97"/>
    <s v="Maria"/>
    <s v="Taylor"/>
    <n v="22.2"/>
    <x v="144"/>
    <n v="0"/>
    <n v="0"/>
    <b v="0"/>
    <s v="high"/>
  </r>
  <r>
    <n v="971"/>
    <n v="971"/>
    <d v="2014-03-26T00:00:00"/>
    <n v="13"/>
    <n v="3"/>
    <x v="0"/>
    <n v="4"/>
    <b v="1"/>
    <n v="47.664000000000001"/>
    <s v="Allanah"/>
    <s v="Farmer"/>
    <n v="10"/>
    <x v="68"/>
    <n v="0"/>
    <n v="0"/>
    <b v="0"/>
    <s v="high"/>
  </r>
  <r>
    <n v="972"/>
    <n v="972"/>
    <d v="2014-03-26T00:00:00"/>
    <n v="13"/>
    <n v="3"/>
    <x v="2"/>
    <n v="5"/>
    <b v="1"/>
    <n v="54.854999999999997"/>
    <s v="Allanah"/>
    <s v="Farmer"/>
    <n v="12.5"/>
    <x v="356"/>
    <n v="0"/>
    <n v="0"/>
    <b v="0"/>
    <s v="medium"/>
  </r>
  <r>
    <n v="973"/>
    <n v="973"/>
    <d v="2014-03-26T00:00:00"/>
    <n v="13"/>
    <n v="3"/>
    <x v="0"/>
    <n v="5"/>
    <b v="1"/>
    <n v="69.254999999999995"/>
    <s v="Allanah"/>
    <s v="Farmer"/>
    <n v="20.2"/>
    <x v="267"/>
    <n v="0"/>
    <n v="0"/>
    <b v="0"/>
    <s v="high"/>
  </r>
  <r>
    <n v="974"/>
    <n v="974"/>
    <d v="2014-03-26T00:00:00"/>
    <n v="13"/>
    <n v="3"/>
    <x v="0"/>
    <n v="3"/>
    <b v="0"/>
    <n v="40.97"/>
    <s v="Allanah"/>
    <s v="Taylor"/>
    <n v="14.9"/>
    <x v="166"/>
    <n v="0"/>
    <n v="0"/>
    <b v="0"/>
    <s v="NA"/>
  </r>
  <r>
    <n v="975"/>
    <n v="975"/>
    <d v="2014-03-26T00:00:00"/>
    <n v="13"/>
    <n v="3"/>
    <x v="0"/>
    <n v="2"/>
    <b v="0"/>
    <n v="24.98"/>
    <s v="Allanah"/>
    <s v="Farmer"/>
    <n v="29.2"/>
    <x v="110"/>
    <n v="0"/>
    <n v="0"/>
    <b v="0"/>
    <s v="high"/>
  </r>
  <r>
    <n v="976"/>
    <n v="976"/>
    <d v="2014-03-26T00:00:00"/>
    <n v="13"/>
    <n v="3"/>
    <x v="0"/>
    <n v="5"/>
    <b v="1"/>
    <n v="62.055"/>
    <s v="Allanah"/>
    <s v="Farmer"/>
    <n v="19.100000000000001"/>
    <x v="85"/>
    <n v="0"/>
    <n v="0"/>
    <b v="0"/>
    <s v="high"/>
  </r>
  <r>
    <n v="977"/>
    <n v="977"/>
    <d v="2014-03-26T00:00:00"/>
    <n v="13"/>
    <n v="3"/>
    <x v="2"/>
    <n v="3"/>
    <b v="0"/>
    <n v="42.97"/>
    <s v="Maria"/>
    <s v="Hunter"/>
    <n v="12.4"/>
    <x v="219"/>
    <n v="0"/>
    <n v="0"/>
    <b v="0"/>
    <s v="high"/>
  </r>
  <r>
    <n v="978"/>
    <n v="978"/>
    <d v="2014-03-26T00:00:00"/>
    <n v="13"/>
    <n v="3"/>
    <x v="0"/>
    <n v="2"/>
    <b v="0"/>
    <n v="27.98"/>
    <s v="Maria"/>
    <s v="Farmer"/>
    <n v="16.399999999999999"/>
    <x v="147"/>
    <n v="0"/>
    <n v="0"/>
    <b v="0"/>
    <s v="high"/>
  </r>
  <r>
    <n v="979"/>
    <n v="979"/>
    <d v="2014-03-26T00:00:00"/>
    <n v="13"/>
    <n v="3"/>
    <x v="0"/>
    <n v="4"/>
    <b v="1"/>
    <n v="52.164000000000001"/>
    <s v="Allanah"/>
    <s v="Farmer"/>
    <n v="25.8"/>
    <x v="144"/>
    <n v="0"/>
    <n v="0"/>
    <b v="0"/>
    <s v="high"/>
  </r>
  <r>
    <n v="980"/>
    <n v="980"/>
    <d v="2014-03-26T00:00:00"/>
    <n v="13"/>
    <n v="3"/>
    <x v="0"/>
    <n v="3"/>
    <b v="0"/>
    <n v="47.97"/>
    <s v="Maria"/>
    <s v="Farmer"/>
    <n v="30"/>
    <x v="9"/>
    <n v="0"/>
    <n v="0"/>
    <b v="0"/>
    <s v="NA"/>
  </r>
  <r>
    <n v="981"/>
    <n v="981"/>
    <d v="2014-03-26T00:00:00"/>
    <n v="13"/>
    <n v="3"/>
    <x v="2"/>
    <n v="1"/>
    <b v="0"/>
    <n v="13.99"/>
    <s v="Allanah"/>
    <s v="Hunter"/>
    <n v="18.3"/>
    <x v="272"/>
    <n v="0"/>
    <n v="0"/>
    <b v="0"/>
    <s v="high"/>
  </r>
  <r>
    <n v="982"/>
    <n v="982"/>
    <s v="NA"/>
    <s v="NA"/>
    <s v="NA"/>
    <x v="0"/>
    <n v="2"/>
    <b v="0"/>
    <n v="24.98"/>
    <s v="Maria"/>
    <s v="Farmer"/>
    <n v="26.1"/>
    <x v="50"/>
    <n v="0"/>
    <n v="0"/>
    <b v="1"/>
    <s v="high"/>
  </r>
  <r>
    <n v="983"/>
    <n v="983"/>
    <d v="2014-03-26T00:00:00"/>
    <n v="13"/>
    <n v="3"/>
    <x v="0"/>
    <n v="3"/>
    <b v="0"/>
    <n v="34.97"/>
    <s v="Allanah"/>
    <s v="Taylor"/>
    <n v="33.700000000000003"/>
    <x v="162"/>
    <n v="0"/>
    <n v="0"/>
    <b v="0"/>
    <s v="high"/>
  </r>
  <r>
    <n v="984"/>
    <n v="984"/>
    <d v="2014-03-26T00:00:00"/>
    <n v="13"/>
    <n v="3"/>
    <x v="0"/>
    <n v="3"/>
    <b v="0"/>
    <n v="39.97"/>
    <s v="Allanah"/>
    <s v="Farmer"/>
    <n v="22.1"/>
    <x v="147"/>
    <n v="0"/>
    <n v="0"/>
    <b v="0"/>
    <s v="high"/>
  </r>
  <r>
    <n v="985"/>
    <n v="985"/>
    <d v="2014-03-26T00:00:00"/>
    <n v="13"/>
    <n v="3"/>
    <x v="2"/>
    <n v="3"/>
    <b v="0"/>
    <n v="68.13"/>
    <s v="Allanah"/>
    <s v="Taylor"/>
    <n v="25.2"/>
    <x v="0"/>
    <n v="1"/>
    <n v="1"/>
    <b v="0"/>
    <s v="high"/>
  </r>
  <r>
    <n v="986"/>
    <n v="986"/>
    <d v="2014-03-26T00:00:00"/>
    <n v="13"/>
    <n v="3"/>
    <x v="2"/>
    <n v="4"/>
    <b v="1"/>
    <n v="46.764000000000003"/>
    <s v="Allanah"/>
    <s v="Hunter"/>
    <n v="16.2"/>
    <x v="206"/>
    <n v="0"/>
    <n v="0"/>
    <b v="0"/>
    <s v="medium"/>
  </r>
  <r>
    <n v="987"/>
    <n v="987"/>
    <d v="2014-03-26T00:00:00"/>
    <n v="13"/>
    <n v="3"/>
    <x v="2"/>
    <n v="3"/>
    <b v="0"/>
    <n v="39.97"/>
    <s v="Maria"/>
    <s v="Hunter"/>
    <n v="16"/>
    <x v="68"/>
    <n v="0"/>
    <n v="0"/>
    <b v="0"/>
    <s v="high"/>
  </r>
  <r>
    <n v="988"/>
    <n v="988"/>
    <d v="2014-03-26T00:00:00"/>
    <n v="13"/>
    <n v="3"/>
    <x v="0"/>
    <n v="2"/>
    <b v="0"/>
    <n v="28.98"/>
    <s v="Allanah"/>
    <s v="Taylor"/>
    <n v="29.8"/>
    <x v="327"/>
    <n v="0"/>
    <n v="0"/>
    <b v="0"/>
    <s v="high"/>
  </r>
  <r>
    <n v="989"/>
    <n v="989"/>
    <d v="2014-03-26T00:00:00"/>
    <n v="13"/>
    <n v="3"/>
    <x v="0"/>
    <n v="6"/>
    <b v="1"/>
    <n v="72.846000000000004"/>
    <s v="Allanah"/>
    <s v="Taylor"/>
    <n v="31.8"/>
    <x v="87"/>
    <n v="0"/>
    <n v="0"/>
    <b v="1"/>
    <s v="low"/>
  </r>
  <r>
    <n v="990"/>
    <n v="990"/>
    <d v="2014-03-27T00:00:00"/>
    <n v="13"/>
    <n v="4"/>
    <x v="0"/>
    <n v="2"/>
    <b v="0"/>
    <n v="22.98"/>
    <s v="Maria"/>
    <s v="Carter"/>
    <n v="53.2"/>
    <x v="3"/>
    <n v="0"/>
    <n v="0"/>
    <b v="0"/>
    <s v="high"/>
  </r>
  <r>
    <n v="991"/>
    <n v="991"/>
    <d v="2014-03-27T00:00:00"/>
    <n v="13"/>
    <n v="4"/>
    <x v="1"/>
    <n v="2"/>
    <b v="0"/>
    <n v="28.98"/>
    <s v="Allanah"/>
    <s v="Carpenter"/>
    <n v="22.4"/>
    <x v="220"/>
    <n v="0"/>
    <n v="0"/>
    <b v="0"/>
    <s v="high"/>
  </r>
  <r>
    <n v="992"/>
    <n v="992"/>
    <d v="2014-03-27T00:00:00"/>
    <n v="13"/>
    <n v="4"/>
    <x v="0"/>
    <n v="2"/>
    <b v="0"/>
    <n v="65.75"/>
    <s v="Allanah"/>
    <s v="Miller"/>
    <n v="18.100000000000001"/>
    <x v="178"/>
    <n v="1"/>
    <n v="1"/>
    <b v="0"/>
    <s v="high"/>
  </r>
  <r>
    <n v="993"/>
    <n v="993"/>
    <d v="2014-03-27T00:00:00"/>
    <n v="13"/>
    <n v="4"/>
    <x v="0"/>
    <n v="2"/>
    <b v="0"/>
    <n v="59.24"/>
    <s v="Allanah"/>
    <s v="Miller"/>
    <n v="29.1"/>
    <x v="216"/>
    <n v="1"/>
    <n v="1"/>
    <b v="0"/>
    <s v="high"/>
  </r>
  <r>
    <n v="994"/>
    <n v="994"/>
    <d v="2014-03-27T00:00:00"/>
    <n v="13"/>
    <n v="4"/>
    <x v="1"/>
    <n v="2"/>
    <b v="0"/>
    <n v="70.78"/>
    <s v="Allanah"/>
    <s v="Carpenter"/>
    <n v="25.8"/>
    <x v="186"/>
    <n v="1"/>
    <n v="1"/>
    <b v="0"/>
    <s v="medium"/>
  </r>
  <r>
    <n v="995"/>
    <n v="995"/>
    <d v="2014-03-27T00:00:00"/>
    <n v="13"/>
    <n v="4"/>
    <x v="0"/>
    <n v="2"/>
    <b v="0"/>
    <n v="32.979999999999997"/>
    <s v="NA"/>
    <s v="Miller"/>
    <n v="15.6"/>
    <x v="225"/>
    <n v="0"/>
    <n v="0"/>
    <b v="0"/>
    <s v="high"/>
  </r>
  <r>
    <n v="996"/>
    <n v="996"/>
    <d v="2014-03-27T00:00:00"/>
    <n v="13"/>
    <n v="4"/>
    <x v="2"/>
    <n v="2"/>
    <b v="0"/>
    <n v="25.98"/>
    <s v="Maria"/>
    <s v="Carter"/>
    <n v="22.5"/>
    <x v="268"/>
    <n v="0"/>
    <n v="0"/>
    <b v="0"/>
    <s v="high"/>
  </r>
  <r>
    <n v="997"/>
    <n v="997"/>
    <d v="2014-03-27T00:00:00"/>
    <n v="13"/>
    <n v="4"/>
    <x v="1"/>
    <n v="7"/>
    <b v="1"/>
    <n v="129.54599999999999"/>
    <s v="Allanah"/>
    <s v="Carpenter"/>
    <n v="28"/>
    <x v="237"/>
    <n v="1"/>
    <n v="1"/>
    <b v="0"/>
    <s v="medium"/>
  </r>
  <r>
    <n v="998"/>
    <n v="998"/>
    <d v="2014-03-27T00:00:00"/>
    <n v="13"/>
    <n v="4"/>
    <x v="2"/>
    <n v="3"/>
    <b v="0"/>
    <n v="40.97"/>
    <s v="Allanah"/>
    <s v="Carter"/>
    <n v="25.3"/>
    <x v="272"/>
    <n v="0"/>
    <n v="0"/>
    <b v="0"/>
    <s v="NA"/>
  </r>
  <r>
    <n v="999"/>
    <n v="999"/>
    <d v="2014-03-27T00:00:00"/>
    <n v="13"/>
    <n v="4"/>
    <x v="0"/>
    <n v="2"/>
    <b v="0"/>
    <n v="55.3"/>
    <s v="Allanah"/>
    <s v="Carter"/>
    <n v="32.4"/>
    <x v="307"/>
    <n v="1"/>
    <n v="1"/>
    <b v="0"/>
    <s v="medium"/>
  </r>
  <r>
    <n v="1000"/>
    <n v="1000"/>
    <d v="2014-03-27T00:00:00"/>
    <n v="13"/>
    <n v="4"/>
    <x v="1"/>
    <n v="6"/>
    <b v="1"/>
    <n v="68.346000000000004"/>
    <s v="Maria"/>
    <s v="Carpenter"/>
    <n v="46.4"/>
    <x v="346"/>
    <n v="0"/>
    <n v="0"/>
    <b v="0"/>
    <s v="high"/>
  </r>
  <r>
    <n v="1001"/>
    <n v="1001"/>
    <d v="2014-03-27T00:00:00"/>
    <n v="13"/>
    <n v="4"/>
    <x v="3"/>
    <n v="3"/>
    <b v="0"/>
    <n v="39.97"/>
    <s v="Allanah"/>
    <s v="Carpenter"/>
    <n v="32.200000000000003"/>
    <x v="3"/>
    <n v="0"/>
    <n v="0"/>
    <b v="0"/>
    <s v="high"/>
  </r>
  <r>
    <n v="1002"/>
    <n v="1002"/>
    <d v="2014-03-27T00:00:00"/>
    <n v="13"/>
    <n v="4"/>
    <x v="1"/>
    <n v="3"/>
    <b v="0"/>
    <n v="44.97"/>
    <s v="Maria"/>
    <s v="Carpenter"/>
    <n v="36.6"/>
    <x v="251"/>
    <n v="0"/>
    <n v="0"/>
    <b v="0"/>
    <s v="high"/>
  </r>
  <r>
    <n v="1003"/>
    <n v="1003"/>
    <d v="2014-03-27T00:00:00"/>
    <n v="13"/>
    <n v="4"/>
    <x v="2"/>
    <n v="5"/>
    <b v="1"/>
    <n v="67.454999999999998"/>
    <s v="Allanah"/>
    <s v="Carter"/>
    <n v="13.6"/>
    <x v="319"/>
    <n v="0"/>
    <n v="0"/>
    <b v="0"/>
    <s v="high"/>
  </r>
  <r>
    <n v="1004"/>
    <n v="1004"/>
    <d v="2014-03-27T00:00:00"/>
    <n v="13"/>
    <n v="4"/>
    <x v="2"/>
    <n v="3"/>
    <b v="0"/>
    <n v="42.97"/>
    <s v="Allanah"/>
    <s v="Carter"/>
    <n v="11.5"/>
    <x v="91"/>
    <n v="0"/>
    <n v="0"/>
    <b v="0"/>
    <s v="high"/>
  </r>
  <r>
    <n v="1005"/>
    <n v="1005"/>
    <d v="2014-03-27T00:00:00"/>
    <n v="13"/>
    <n v="4"/>
    <x v="1"/>
    <n v="1"/>
    <b v="0"/>
    <n v="48.37"/>
    <s v="Maria"/>
    <s v="Carpenter"/>
    <n v="39.1"/>
    <x v="313"/>
    <n v="1"/>
    <n v="1"/>
    <b v="1"/>
    <s v="medium"/>
  </r>
  <r>
    <n v="1006"/>
    <n v="1006"/>
    <d v="2014-03-27T00:00:00"/>
    <n v="13"/>
    <n v="4"/>
    <x v="1"/>
    <n v="1"/>
    <b v="0"/>
    <n v="13.99"/>
    <s v="Maria"/>
    <s v="Carpenter"/>
    <n v="23.2"/>
    <x v="61"/>
    <n v="0"/>
    <n v="0"/>
    <b v="0"/>
    <s v="high"/>
  </r>
  <r>
    <n v="1007"/>
    <n v="1007"/>
    <d v="2014-03-27T00:00:00"/>
    <n v="13"/>
    <n v="4"/>
    <x v="0"/>
    <n v="3"/>
    <b v="0"/>
    <n v="40.97"/>
    <s v="Allanah"/>
    <s v="Carpenter"/>
    <n v="14.6"/>
    <x v="290"/>
    <n v="0"/>
    <n v="0"/>
    <b v="0"/>
    <s v="medium"/>
  </r>
  <r>
    <n v="1008"/>
    <n v="1008"/>
    <d v="2014-03-27T00:00:00"/>
    <n v="13"/>
    <n v="4"/>
    <x v="2"/>
    <n v="5"/>
    <b v="1"/>
    <n v="64.754999999999995"/>
    <s v="Maria"/>
    <s v="Carter"/>
    <n v="11.9"/>
    <x v="264"/>
    <n v="0"/>
    <n v="0"/>
    <b v="0"/>
    <s v="high"/>
  </r>
  <r>
    <n v="1009"/>
    <n v="1009"/>
    <d v="2014-03-27T00:00:00"/>
    <n v="13"/>
    <n v="4"/>
    <x v="1"/>
    <n v="2"/>
    <b v="0"/>
    <n v="27.98"/>
    <s v="Allanah"/>
    <s v="Miller"/>
    <n v="23.2"/>
    <x v="68"/>
    <n v="0"/>
    <n v="0"/>
    <b v="0"/>
    <s v="high"/>
  </r>
  <r>
    <n v="1010"/>
    <n v="1010"/>
    <d v="2014-03-27T00:00:00"/>
    <n v="13"/>
    <n v="4"/>
    <x v="0"/>
    <n v="2"/>
    <b v="0"/>
    <n v="23.98"/>
    <s v="Allanah"/>
    <s v="Miller"/>
    <n v="14.5"/>
    <x v="262"/>
    <n v="0"/>
    <n v="0"/>
    <b v="0"/>
    <s v="medium"/>
  </r>
  <r>
    <n v="1011"/>
    <n v="1011"/>
    <d v="2014-03-27T00:00:00"/>
    <n v="13"/>
    <n v="4"/>
    <x v="1"/>
    <n v="2"/>
    <b v="0"/>
    <n v="28.98"/>
    <s v="Allanah"/>
    <s v="Miller"/>
    <n v="27.2"/>
    <x v="246"/>
    <n v="0"/>
    <n v="0"/>
    <b v="0"/>
    <s v="medium"/>
  </r>
  <r>
    <n v="1012"/>
    <n v="1012"/>
    <d v="2014-03-27T00:00:00"/>
    <n v="13"/>
    <n v="4"/>
    <x v="1"/>
    <n v="1"/>
    <b v="0"/>
    <n v="46.81"/>
    <s v="Maria"/>
    <s v="Carpenter"/>
    <n v="42.9"/>
    <x v="3"/>
    <n v="1"/>
    <n v="1"/>
    <b v="1"/>
    <s v="low"/>
  </r>
  <r>
    <n v="1013"/>
    <n v="1013"/>
    <d v="2014-03-27T00:00:00"/>
    <n v="13"/>
    <n v="4"/>
    <x v="0"/>
    <n v="3"/>
    <b v="0"/>
    <n v="48.97"/>
    <s v="Maria"/>
    <s v="Carter"/>
    <n v="29.6"/>
    <x v="44"/>
    <n v="0"/>
    <n v="0"/>
    <b v="0"/>
    <s v="high"/>
  </r>
  <r>
    <n v="1014"/>
    <n v="1014"/>
    <d v="2014-03-27T00:00:00"/>
    <n v="13"/>
    <n v="4"/>
    <x v="1"/>
    <n v="3"/>
    <b v="0"/>
    <n v="87.5"/>
    <s v="Allanah"/>
    <s v="Miller"/>
    <n v="25"/>
    <x v="269"/>
    <n v="1"/>
    <n v="1"/>
    <b v="0"/>
    <s v="NA"/>
  </r>
  <r>
    <n v="1015"/>
    <n v="1015"/>
    <d v="2014-03-27T00:00:00"/>
    <n v="13"/>
    <n v="4"/>
    <x v="1"/>
    <n v="5"/>
    <b v="1"/>
    <n v="69.254999999999995"/>
    <s v="Maria"/>
    <s v="Carpenter"/>
    <n v="21.8"/>
    <x v="224"/>
    <n v="0"/>
    <n v="0"/>
    <b v="0"/>
    <s v="NA"/>
  </r>
  <r>
    <n v="1016"/>
    <n v="1016"/>
    <d v="2014-03-27T00:00:00"/>
    <n v="13"/>
    <n v="4"/>
    <x v="0"/>
    <n v="5"/>
    <b v="1"/>
    <n v="61.155000000000001"/>
    <s v="Maria"/>
    <s v="Miller"/>
    <n v="40.5"/>
    <x v="162"/>
    <n v="0"/>
    <n v="0"/>
    <b v="1"/>
    <s v="high"/>
  </r>
  <r>
    <n v="1017"/>
    <n v="1017"/>
    <d v="2014-03-27T00:00:00"/>
    <n v="13"/>
    <n v="4"/>
    <x v="0"/>
    <n v="6"/>
    <b v="1"/>
    <n v="80.046000000000006"/>
    <s v="Maria"/>
    <s v="Carter"/>
    <n v="37.799999999999997"/>
    <x v="300"/>
    <n v="0"/>
    <n v="0"/>
    <b v="0"/>
    <s v="high"/>
  </r>
  <r>
    <n v="1018"/>
    <n v="1018"/>
    <d v="2014-03-27T00:00:00"/>
    <n v="13"/>
    <n v="4"/>
    <x v="1"/>
    <n v="3"/>
    <b v="0"/>
    <n v="79.08"/>
    <s v="Allanah"/>
    <s v="Carpenter"/>
    <n v="32.700000000000003"/>
    <x v="93"/>
    <n v="1"/>
    <n v="1"/>
    <b v="0"/>
    <s v="low"/>
  </r>
  <r>
    <n v="1019"/>
    <n v="1019"/>
    <d v="2014-03-27T00:00:00"/>
    <n v="13"/>
    <n v="4"/>
    <x v="1"/>
    <n v="3"/>
    <b v="0"/>
    <n v="81.16"/>
    <s v="Maria"/>
    <s v="Carpenter"/>
    <n v="32.5"/>
    <x v="180"/>
    <n v="1"/>
    <n v="1"/>
    <b v="0"/>
    <s v="high"/>
  </r>
  <r>
    <n v="1020"/>
    <n v="1020"/>
    <d v="2014-03-27T00:00:00"/>
    <n v="13"/>
    <n v="4"/>
    <x v="1"/>
    <n v="2"/>
    <b v="0"/>
    <n v="29.98"/>
    <s v="Maria"/>
    <s v="Miller"/>
    <n v="32.4"/>
    <x v="157"/>
    <n v="0"/>
    <n v="0"/>
    <b v="0"/>
    <s v="high"/>
  </r>
  <r>
    <n v="1021"/>
    <n v="1021"/>
    <d v="2014-03-27T00:00:00"/>
    <n v="13"/>
    <n v="4"/>
    <x v="1"/>
    <n v="3"/>
    <b v="0"/>
    <n v="38.97"/>
    <s v="Maria"/>
    <s v="Carpenter"/>
    <n v="26"/>
    <x v="147"/>
    <n v="0"/>
    <n v="0"/>
    <b v="1"/>
    <s v="high"/>
  </r>
  <r>
    <n v="1022"/>
    <n v="1022"/>
    <d v="2014-03-27T00:00:00"/>
    <n v="13"/>
    <n v="4"/>
    <x v="1"/>
    <n v="1"/>
    <b v="0"/>
    <n v="49.05"/>
    <s v="Maria"/>
    <s v="Miller"/>
    <n v="28.3"/>
    <x v="34"/>
    <n v="1"/>
    <n v="0"/>
    <b v="0"/>
    <s v="high"/>
  </r>
  <r>
    <n v="1023"/>
    <n v="1023"/>
    <d v="2014-03-27T00:00:00"/>
    <n v="13"/>
    <n v="4"/>
    <x v="1"/>
    <n v="3"/>
    <b v="0"/>
    <n v="44.97"/>
    <s v="Maria"/>
    <s v="Carpenter"/>
    <n v="26.7"/>
    <x v="314"/>
    <n v="0"/>
    <n v="0"/>
    <b v="0"/>
    <s v="high"/>
  </r>
  <r>
    <n v="1024"/>
    <n v="1024"/>
    <d v="2014-03-27T00:00:00"/>
    <n v="13"/>
    <n v="4"/>
    <x v="1"/>
    <n v="5"/>
    <b v="1"/>
    <n v="58.454999999999998"/>
    <s v="Maria"/>
    <s v="Carpenter"/>
    <n v="32.6"/>
    <x v="125"/>
    <n v="0"/>
    <n v="0"/>
    <b v="0"/>
    <s v="high"/>
  </r>
  <r>
    <n v="1025"/>
    <n v="1025"/>
    <d v="2014-03-27T00:00:00"/>
    <n v="13"/>
    <n v="4"/>
    <x v="2"/>
    <n v="2"/>
    <b v="0"/>
    <n v="23.98"/>
    <s v="Allanah"/>
    <s v="Carter"/>
    <n v="24"/>
    <x v="357"/>
    <n v="0"/>
    <n v="0"/>
    <b v="0"/>
    <s v="medium"/>
  </r>
  <r>
    <n v="1026"/>
    <n v="1026"/>
    <d v="2014-03-27T00:00:00"/>
    <n v="13"/>
    <n v="4"/>
    <x v="1"/>
    <n v="3"/>
    <b v="0"/>
    <n v="38.97"/>
    <s v="Allanah"/>
    <s v="Miller"/>
    <n v="34.700000000000003"/>
    <x v="11"/>
    <n v="0"/>
    <n v="0"/>
    <b v="0"/>
    <s v="high"/>
  </r>
  <r>
    <n v="1027"/>
    <n v="1027"/>
    <d v="2014-03-28T00:00:00"/>
    <n v="13"/>
    <n v="5"/>
    <x v="1"/>
    <n v="4"/>
    <b v="1"/>
    <n v="53.963999999999999"/>
    <s v="Rhonda"/>
    <s v="Miller"/>
    <n v="21.6"/>
    <x v="194"/>
    <n v="0"/>
    <n v="0"/>
    <b v="0"/>
    <s v="medium"/>
  </r>
  <r>
    <n v="1028"/>
    <n v="1028"/>
    <d v="2014-03-28T00:00:00"/>
    <n v="13"/>
    <n v="5"/>
    <x v="2"/>
    <n v="3"/>
    <b v="0"/>
    <n v="47.97"/>
    <s v="Maria"/>
    <s v="Carter"/>
    <n v="10.8"/>
    <x v="47"/>
    <n v="0"/>
    <n v="0"/>
    <b v="0"/>
    <s v="high"/>
  </r>
  <r>
    <n v="1029"/>
    <n v="1029"/>
    <d v="2014-03-28T00:00:00"/>
    <n v="13"/>
    <n v="5"/>
    <x v="1"/>
    <n v="5"/>
    <b v="1"/>
    <n v="62.954999999999998"/>
    <s v="Maria"/>
    <s v="Carpenter"/>
    <n v="39.799999999999997"/>
    <x v="204"/>
    <n v="0"/>
    <n v="0"/>
    <b v="0"/>
    <s v="high"/>
  </r>
  <r>
    <n v="1030"/>
    <n v="1030"/>
    <d v="2014-03-28T00:00:00"/>
    <n v="13"/>
    <n v="5"/>
    <x v="1"/>
    <n v="4"/>
    <b v="1"/>
    <n v="74.421000000000006"/>
    <s v="Maria"/>
    <s v="Carpenter"/>
    <n v="40.5"/>
    <x v="295"/>
    <n v="1"/>
    <n v="0"/>
    <b v="0"/>
    <s v="high"/>
  </r>
  <r>
    <n v="1031"/>
    <n v="1031"/>
    <d v="2014-03-28T00:00:00"/>
    <n v="13"/>
    <n v="5"/>
    <x v="2"/>
    <n v="6"/>
    <b v="1"/>
    <n v="80.945999999999998"/>
    <s v="Rhonda"/>
    <s v="Carter"/>
    <n v="40.4"/>
    <x v="270"/>
    <n v="0"/>
    <n v="0"/>
    <b v="0"/>
    <s v="low"/>
  </r>
  <r>
    <n v="1032"/>
    <n v="1032"/>
    <d v="2014-03-28T00:00:00"/>
    <n v="13"/>
    <n v="5"/>
    <x v="1"/>
    <n v="5"/>
    <b v="1"/>
    <n v="69.254999999999995"/>
    <s v="Rhonda"/>
    <s v="Carpenter"/>
    <n v="35.799999999999997"/>
    <x v="126"/>
    <n v="0"/>
    <n v="0"/>
    <b v="0"/>
    <s v="low"/>
  </r>
  <r>
    <n v="1033"/>
    <n v="1033"/>
    <d v="2014-03-28T00:00:00"/>
    <n v="13"/>
    <n v="5"/>
    <x v="1"/>
    <n v="3"/>
    <b v="0"/>
    <n v="65.47"/>
    <s v="Rhonda"/>
    <s v="Miller"/>
    <n v="23.2"/>
    <x v="25"/>
    <n v="1"/>
    <n v="0"/>
    <b v="0"/>
    <s v="medium"/>
  </r>
  <r>
    <n v="1034"/>
    <n v="1034"/>
    <d v="2014-03-28T00:00:00"/>
    <n v="13"/>
    <n v="5"/>
    <x v="1"/>
    <n v="1"/>
    <b v="0"/>
    <n v="13.99"/>
    <s v="Maria"/>
    <s v="Miller"/>
    <n v="33.9"/>
    <x v="295"/>
    <n v="0"/>
    <n v="0"/>
    <b v="0"/>
    <s v="high"/>
  </r>
  <r>
    <n v="1035"/>
    <n v="1035"/>
    <d v="2014-03-28T00:00:00"/>
    <n v="13"/>
    <n v="5"/>
    <x v="0"/>
    <n v="4"/>
    <b v="1"/>
    <n v="47.664000000000001"/>
    <s v="Maria"/>
    <s v="Carter"/>
    <n v="25.9"/>
    <x v="56"/>
    <n v="0"/>
    <n v="0"/>
    <b v="0"/>
    <s v="high"/>
  </r>
  <r>
    <n v="1036"/>
    <n v="1036"/>
    <d v="2014-03-28T00:00:00"/>
    <n v="13"/>
    <n v="5"/>
    <x v="2"/>
    <n v="3"/>
    <b v="0"/>
    <n v="38.97"/>
    <s v="Maria"/>
    <s v="Carter"/>
    <n v="37.4"/>
    <x v="271"/>
    <n v="0"/>
    <n v="0"/>
    <b v="0"/>
    <s v="high"/>
  </r>
  <r>
    <n v="1037"/>
    <n v="1037"/>
    <d v="2014-03-28T00:00:00"/>
    <n v="13"/>
    <n v="5"/>
    <x v="1"/>
    <n v="3"/>
    <b v="0"/>
    <n v="64.27"/>
    <s v="Rhonda"/>
    <s v="Miller"/>
    <n v="24.8"/>
    <x v="358"/>
    <n v="1"/>
    <n v="1"/>
    <b v="0"/>
    <s v="medium"/>
  </r>
  <r>
    <n v="1038"/>
    <n v="1038"/>
    <d v="2014-03-28T00:00:00"/>
    <n v="13"/>
    <n v="5"/>
    <x v="1"/>
    <n v="6"/>
    <b v="1"/>
    <n v="81.846000000000004"/>
    <s v="Rhonda"/>
    <s v="Miller"/>
    <n v="36.4"/>
    <x v="297"/>
    <n v="0"/>
    <n v="0"/>
    <b v="0"/>
    <s v="medium"/>
  </r>
  <r>
    <n v="1039"/>
    <n v="1039"/>
    <d v="2014-03-28T00:00:00"/>
    <n v="13"/>
    <n v="5"/>
    <x v="1"/>
    <n v="2"/>
    <b v="0"/>
    <n v="55.64"/>
    <s v="Maria"/>
    <s v="Carpenter"/>
    <n v="50.1"/>
    <x v="334"/>
    <n v="1"/>
    <n v="1"/>
    <b v="0"/>
    <s v="medium"/>
  </r>
  <r>
    <n v="1040"/>
    <n v="1040"/>
    <d v="2014-03-28T00:00:00"/>
    <n v="13"/>
    <n v="5"/>
    <x v="2"/>
    <n v="3"/>
    <b v="0"/>
    <n v="44.97"/>
    <s v="Maria"/>
    <s v="Carter"/>
    <n v="9.5"/>
    <x v="107"/>
    <n v="0"/>
    <n v="0"/>
    <b v="0"/>
    <s v="high"/>
  </r>
  <r>
    <n v="1041"/>
    <n v="1041"/>
    <d v="2014-03-28T00:00:00"/>
    <n v="13"/>
    <n v="5"/>
    <x v="0"/>
    <n v="4"/>
    <b v="1"/>
    <n v="44.963999999999999"/>
    <s v="Maria"/>
    <s v="Miller"/>
    <n v="23.3"/>
    <x v="292"/>
    <n v="0"/>
    <n v="0"/>
    <b v="0"/>
    <s v="high"/>
  </r>
  <r>
    <n v="1042"/>
    <n v="1042"/>
    <d v="2014-03-28T00:00:00"/>
    <n v="13"/>
    <n v="5"/>
    <x v="0"/>
    <n v="6"/>
    <b v="1"/>
    <n v="80.945999999999998"/>
    <s v="Maria"/>
    <s v="Carpenter"/>
    <n v="30"/>
    <x v="56"/>
    <n v="0"/>
    <n v="0"/>
    <b v="0"/>
    <s v="high"/>
  </r>
  <r>
    <n v="1043"/>
    <n v="1043"/>
    <d v="2014-03-28T00:00:00"/>
    <n v="13"/>
    <n v="5"/>
    <x v="0"/>
    <n v="5"/>
    <b v="1"/>
    <n v="63.854999999999997"/>
    <s v="Maria"/>
    <s v="Miller"/>
    <n v="15.9"/>
    <x v="54"/>
    <n v="0"/>
    <n v="0"/>
    <b v="0"/>
    <s v="high"/>
  </r>
  <r>
    <n v="1044"/>
    <n v="1044"/>
    <d v="2014-03-28T00:00:00"/>
    <n v="13"/>
    <n v="5"/>
    <x v="0"/>
    <n v="6"/>
    <b v="1"/>
    <n v="75.546000000000006"/>
    <s v="Maria"/>
    <s v="Carpenter"/>
    <n v="34"/>
    <x v="155"/>
    <n v="0"/>
    <n v="0"/>
    <b v="0"/>
    <s v="high"/>
  </r>
  <r>
    <n v="1045"/>
    <n v="1045"/>
    <d v="2014-03-28T00:00:00"/>
    <n v="13"/>
    <n v="5"/>
    <x v="1"/>
    <n v="2"/>
    <b v="0"/>
    <n v="24.98"/>
    <s v="Rhonda"/>
    <s v="Carpenter"/>
    <n v="61.1"/>
    <x v="359"/>
    <n v="0"/>
    <n v="0"/>
    <b v="0"/>
    <s v="low"/>
  </r>
  <r>
    <n v="1046"/>
    <n v="1046"/>
    <d v="2014-03-28T00:00:00"/>
    <n v="13"/>
    <n v="5"/>
    <x v="0"/>
    <n v="2"/>
    <b v="0"/>
    <n v="30.98"/>
    <s v="Rhonda"/>
    <s v="Miller"/>
    <n v="21.4"/>
    <x v="90"/>
    <n v="0"/>
    <n v="0"/>
    <b v="0"/>
    <s v="medium"/>
  </r>
  <r>
    <n v="1047"/>
    <n v="1047"/>
    <d v="2014-03-28T00:00:00"/>
    <n v="13"/>
    <n v="5"/>
    <x v="1"/>
    <n v="3"/>
    <b v="0"/>
    <n v="44.97"/>
    <s v="Rhonda"/>
    <s v="Carpenter"/>
    <n v="23.1"/>
    <x v="172"/>
    <n v="0"/>
    <n v="0"/>
    <b v="0"/>
    <s v="medium"/>
  </r>
  <r>
    <n v="1048"/>
    <n v="1048"/>
    <d v="2014-03-28T00:00:00"/>
    <n v="13"/>
    <n v="5"/>
    <x v="0"/>
    <n v="2"/>
    <b v="0"/>
    <n v="31.98"/>
    <s v="Rhonda"/>
    <s v="Carpenter"/>
    <n v="29.1"/>
    <x v="335"/>
    <n v="0"/>
    <n v="0"/>
    <b v="0"/>
    <s v="medium"/>
  </r>
  <r>
    <n v="1049"/>
    <n v="1049"/>
    <d v="2014-03-28T00:00:00"/>
    <n v="13"/>
    <n v="5"/>
    <x v="2"/>
    <n v="2"/>
    <b v="0"/>
    <n v="22.98"/>
    <s v="Maria"/>
    <s v="Carpenter"/>
    <n v="15"/>
    <x v="292"/>
    <n v="0"/>
    <n v="0"/>
    <b v="0"/>
    <s v="high"/>
  </r>
  <r>
    <n v="1050"/>
    <n v="1050"/>
    <d v="2014-03-28T00:00:00"/>
    <n v="13"/>
    <n v="5"/>
    <x v="1"/>
    <n v="4"/>
    <b v="1"/>
    <n v="54.863999999999997"/>
    <s v="Maria"/>
    <s v="Carpenter"/>
    <n v="32.799999999999997"/>
    <x v="326"/>
    <n v="0"/>
    <n v="0"/>
    <b v="1"/>
    <s v="medium"/>
  </r>
  <r>
    <n v="1051"/>
    <n v="1051"/>
    <d v="2014-03-28T00:00:00"/>
    <n v="13"/>
    <n v="5"/>
    <x v="1"/>
    <n v="3"/>
    <b v="0"/>
    <n v="43.97"/>
    <s v="Maria"/>
    <s v="Miller"/>
    <n v="36.700000000000003"/>
    <x v="3"/>
    <n v="0"/>
    <n v="0"/>
    <b v="0"/>
    <s v="high"/>
  </r>
  <r>
    <n v="1052"/>
    <n v="1052"/>
    <d v="2014-03-28T00:00:00"/>
    <n v="13"/>
    <n v="5"/>
    <x v="1"/>
    <n v="5"/>
    <b v="1"/>
    <n v="98.262"/>
    <s v="Rhonda"/>
    <s v="Carpenter"/>
    <n v="61.9"/>
    <x v="360"/>
    <n v="1"/>
    <n v="1"/>
    <b v="0"/>
    <s v="NA"/>
  </r>
  <r>
    <n v="1053"/>
    <n v="1053"/>
    <d v="2014-03-28T00:00:00"/>
    <n v="13"/>
    <n v="5"/>
    <x v="1"/>
    <n v="6"/>
    <b v="1"/>
    <n v="71.945999999999998"/>
    <s v="Maria"/>
    <s v="Carpenter"/>
    <n v="29.1"/>
    <x v="25"/>
    <n v="0"/>
    <n v="0"/>
    <b v="1"/>
    <s v="NA"/>
  </r>
  <r>
    <n v="1054"/>
    <n v="1054"/>
    <d v="2014-03-28T00:00:00"/>
    <n v="13"/>
    <n v="5"/>
    <x v="2"/>
    <n v="4"/>
    <b v="1"/>
    <n v="44.963999999999999"/>
    <s v="Maria"/>
    <s v="Carter"/>
    <n v="38.4"/>
    <x v="201"/>
    <n v="0"/>
    <n v="0"/>
    <b v="0"/>
    <s v="high"/>
  </r>
  <r>
    <n v="1055"/>
    <n v="1055"/>
    <d v="2014-03-28T00:00:00"/>
    <n v="13"/>
    <n v="5"/>
    <x v="0"/>
    <n v="3"/>
    <b v="0"/>
    <n v="43.97"/>
    <s v="Maria"/>
    <s v="Carpenter"/>
    <n v="12.9"/>
    <x v="292"/>
    <n v="0"/>
    <n v="0"/>
    <b v="0"/>
    <s v="high"/>
  </r>
  <r>
    <n v="1056"/>
    <n v="1056"/>
    <d v="2014-03-28T00:00:00"/>
    <n v="13"/>
    <n v="5"/>
    <x v="3"/>
    <n v="4"/>
    <b v="1"/>
    <n v="49.463999999999999"/>
    <s v="Maria"/>
    <s v="Miller"/>
    <n v="23.7"/>
    <x v="189"/>
    <n v="0"/>
    <n v="0"/>
    <b v="0"/>
    <s v="high"/>
  </r>
  <r>
    <n v="1057"/>
    <n v="1057"/>
    <d v="2014-03-28T00:00:00"/>
    <n v="13"/>
    <n v="5"/>
    <x v="0"/>
    <n v="2"/>
    <b v="0"/>
    <n v="32.979999999999997"/>
    <s v="Maria"/>
    <s v="Miller"/>
    <n v="9.4"/>
    <x v="251"/>
    <n v="0"/>
    <n v="0"/>
    <b v="0"/>
    <s v="high"/>
  </r>
  <r>
    <n v="1058"/>
    <n v="1058"/>
    <d v="2014-03-28T00:00:00"/>
    <n v="13"/>
    <n v="5"/>
    <x v="0"/>
    <n v="2"/>
    <b v="0"/>
    <n v="31.98"/>
    <s v="Maria"/>
    <s v="Miller"/>
    <n v="23"/>
    <x v="34"/>
    <n v="0"/>
    <n v="0"/>
    <b v="1"/>
    <s v="NA"/>
  </r>
  <r>
    <n v="1059"/>
    <n v="1059"/>
    <s v="NA"/>
    <s v="NA"/>
    <s v="NA"/>
    <x v="1"/>
    <n v="8"/>
    <b v="1"/>
    <n v="98.028000000000006"/>
    <s v="Maria"/>
    <s v="Carter"/>
    <n v="35.700000000000003"/>
    <x v="281"/>
    <n v="0"/>
    <n v="0"/>
    <b v="1"/>
    <s v="medium"/>
  </r>
  <r>
    <n v="1060"/>
    <n v="1060"/>
    <d v="2014-03-28T00:00:00"/>
    <n v="13"/>
    <n v="5"/>
    <x v="1"/>
    <n v="5"/>
    <b v="1"/>
    <n v="65.655000000000001"/>
    <s v="Rhonda"/>
    <s v="Carpenter"/>
    <n v="25.7"/>
    <x v="208"/>
    <n v="0"/>
    <n v="0"/>
    <b v="1"/>
    <s v="low"/>
  </r>
  <r>
    <n v="1061"/>
    <n v="1061"/>
    <d v="2014-03-28T00:00:00"/>
    <n v="13"/>
    <n v="5"/>
    <x v="0"/>
    <n v="7"/>
    <b v="1"/>
    <n v="88.137"/>
    <s v="Rhonda"/>
    <s v="Miller"/>
    <n v="23.8"/>
    <x v="137"/>
    <n v="0"/>
    <n v="0"/>
    <b v="0"/>
    <s v="medium"/>
  </r>
  <r>
    <n v="1062"/>
    <n v="1062"/>
    <d v="2014-03-28T00:00:00"/>
    <n v="13"/>
    <n v="5"/>
    <x v="1"/>
    <n v="1"/>
    <b v="0"/>
    <n v="12.99"/>
    <s v="Maria"/>
    <s v="Carpenter"/>
    <n v="26.5"/>
    <x v="177"/>
    <n v="0"/>
    <n v="0"/>
    <s v="NA"/>
    <s v="high"/>
  </r>
  <r>
    <n v="1063"/>
    <n v="1063"/>
    <d v="2014-03-28T00:00:00"/>
    <n v="13"/>
    <n v="5"/>
    <x v="1"/>
    <n v="4"/>
    <b v="1"/>
    <n v="57.564"/>
    <s v="Rhonda"/>
    <s v="Carpenter"/>
    <n v="29.6"/>
    <x v="52"/>
    <n v="0"/>
    <n v="0"/>
    <b v="0"/>
    <s v="medium"/>
  </r>
  <r>
    <n v="1064"/>
    <n v="1064"/>
    <d v="2014-03-28T00:00:00"/>
    <n v="13"/>
    <n v="5"/>
    <x v="2"/>
    <n v="5"/>
    <b v="1"/>
    <n v="62.954999999999998"/>
    <s v="Rhonda"/>
    <s v="Carter"/>
    <n v="26.3"/>
    <x v="171"/>
    <n v="0"/>
    <n v="0"/>
    <b v="0"/>
    <s v="medium"/>
  </r>
  <r>
    <n v="1065"/>
    <n v="1065"/>
    <d v="2014-03-28T00:00:00"/>
    <n v="13"/>
    <n v="5"/>
    <x v="2"/>
    <n v="4"/>
    <b v="1"/>
    <n v="44.064"/>
    <s v="Rhonda"/>
    <s v="Carter"/>
    <n v="24.3"/>
    <x v="120"/>
    <n v="0"/>
    <n v="0"/>
    <b v="0"/>
    <s v="NA"/>
  </r>
  <r>
    <n v="1066"/>
    <n v="1066"/>
    <d v="2014-03-28T00:00:00"/>
    <n v="13"/>
    <n v="5"/>
    <x v="0"/>
    <n v="6"/>
    <b v="1"/>
    <n v="75.546000000000006"/>
    <s v="Rhonda"/>
    <s v="Miller"/>
    <n v="18.8"/>
    <x v="343"/>
    <n v="0"/>
    <n v="0"/>
    <b v="0"/>
    <s v="medium"/>
  </r>
  <r>
    <n v="1067"/>
    <n v="1067"/>
    <d v="2014-03-28T00:00:00"/>
    <n v="13"/>
    <n v="5"/>
    <x v="1"/>
    <n v="4"/>
    <b v="1"/>
    <n v="46.764000000000003"/>
    <s v="Rhonda"/>
    <s v="Carpenter"/>
    <n v="38.4"/>
    <x v="126"/>
    <n v="0"/>
    <n v="0"/>
    <b v="0"/>
    <s v="NA"/>
  </r>
  <r>
    <n v="1068"/>
    <n v="1068"/>
    <d v="2014-03-28T00:00:00"/>
    <n v="13"/>
    <n v="5"/>
    <x v="2"/>
    <n v="5"/>
    <b v="1"/>
    <n v="65.655000000000001"/>
    <s v="Rhonda"/>
    <s v="Carter"/>
    <n v="23.7"/>
    <x v="172"/>
    <n v="0"/>
    <n v="0"/>
    <b v="0"/>
    <s v="medium"/>
  </r>
  <r>
    <n v="1069"/>
    <n v="1069"/>
    <d v="2014-03-28T00:00:00"/>
    <n v="13"/>
    <n v="5"/>
    <x v="1"/>
    <n v="6"/>
    <b v="1"/>
    <n v="91.53"/>
    <s v="Rhonda"/>
    <s v="Miller"/>
    <n v="26.9"/>
    <x v="287"/>
    <n v="1"/>
    <n v="1"/>
    <b v="0"/>
    <s v="medium"/>
  </r>
  <r>
    <n v="1070"/>
    <n v="1070"/>
    <d v="2014-03-28T00:00:00"/>
    <n v="13"/>
    <n v="5"/>
    <x v="2"/>
    <n v="2"/>
    <b v="0"/>
    <n v="22.98"/>
    <s v="Maria"/>
    <s v="Carter"/>
    <n v="31"/>
    <x v="174"/>
    <n v="0"/>
    <n v="0"/>
    <b v="0"/>
    <s v="NA"/>
  </r>
  <r>
    <n v="1071"/>
    <n v="1071"/>
    <d v="2014-03-28T00:00:00"/>
    <n v="13"/>
    <n v="5"/>
    <x v="0"/>
    <n v="6"/>
    <b v="1"/>
    <n v="75.546000000000006"/>
    <s v="Rhonda"/>
    <s v="Carter"/>
    <n v="40.200000000000003"/>
    <x v="347"/>
    <n v="0"/>
    <n v="0"/>
    <b v="0"/>
    <s v="medium"/>
  </r>
  <r>
    <n v="1072"/>
    <n v="1072"/>
    <d v="2014-03-28T00:00:00"/>
    <n v="13"/>
    <n v="5"/>
    <x v="2"/>
    <n v="6"/>
    <b v="1"/>
    <n v="71.046000000000006"/>
    <s v="Maria"/>
    <s v="Carter"/>
    <n v="37.1"/>
    <x v="221"/>
    <n v="0"/>
    <n v="0"/>
    <b v="0"/>
    <s v="high"/>
  </r>
  <r>
    <n v="1073"/>
    <n v="1073"/>
    <d v="2014-03-28T00:00:00"/>
    <n v="13"/>
    <n v="5"/>
    <x v="2"/>
    <n v="4"/>
    <b v="1"/>
    <n v="53.963999999999999"/>
    <s v="Maria"/>
    <s v="Carpenter"/>
    <n v="25.1"/>
    <x v="25"/>
    <n v="0"/>
    <n v="0"/>
    <b v="0"/>
    <s v="high"/>
  </r>
  <r>
    <n v="1074"/>
    <n v="1074"/>
    <d v="2014-03-29T00:00:00"/>
    <n v="13"/>
    <n v="6"/>
    <x v="2"/>
    <n v="4"/>
    <b v="1"/>
    <n v="51.264000000000003"/>
    <s v="Rhonda"/>
    <s v="Miller"/>
    <n v="26.3"/>
    <x v="26"/>
    <n v="0"/>
    <n v="0"/>
    <b v="0"/>
    <s v="medium"/>
  </r>
  <r>
    <n v="1075"/>
    <n v="1075"/>
    <d v="2014-03-29T00:00:00"/>
    <n v="13"/>
    <n v="6"/>
    <x v="1"/>
    <n v="4"/>
    <b v="1"/>
    <n v="79.929000000000002"/>
    <s v="Rhonda"/>
    <s v="Carpenter"/>
    <n v="36.6"/>
    <x v="346"/>
    <n v="1"/>
    <n v="1"/>
    <b v="0"/>
    <s v="medium"/>
  </r>
  <r>
    <n v="1076"/>
    <n v="1076"/>
    <d v="2014-03-29T00:00:00"/>
    <n v="13"/>
    <n v="6"/>
    <x v="2"/>
    <s v="NA"/>
    <s v="NA"/>
    <n v="14.22"/>
    <s v="Rhonda"/>
    <s v="Carter"/>
    <n v="29.7"/>
    <x v="361"/>
    <s v="NA"/>
    <s v="NA"/>
    <b v="0"/>
    <s v="medium"/>
  </r>
  <r>
    <n v="1077"/>
    <n v="1077"/>
    <d v="2014-03-29T00:00:00"/>
    <n v="13"/>
    <n v="6"/>
    <x v="1"/>
    <n v="5"/>
    <b v="1"/>
    <n v="70.155000000000001"/>
    <s v="Rhonda"/>
    <s v="Carpenter"/>
    <n v="65.599999999999994"/>
    <x v="362"/>
    <n v="0"/>
    <n v="0"/>
    <b v="0"/>
    <s v="low"/>
  </r>
  <r>
    <n v="1078"/>
    <n v="1078"/>
    <d v="2014-03-29T00:00:00"/>
    <n v="13"/>
    <n v="6"/>
    <x v="2"/>
    <n v="3"/>
    <b v="0"/>
    <n v="39.97"/>
    <s v="Maria"/>
    <s v="Hunter"/>
    <n v="19.399999999999999"/>
    <x v="56"/>
    <n v="0"/>
    <n v="0"/>
    <b v="0"/>
    <s v="high"/>
  </r>
  <r>
    <n v="1079"/>
    <n v="1079"/>
    <d v="2014-03-29T00:00:00"/>
    <n v="13"/>
    <n v="6"/>
    <x v="2"/>
    <n v="5"/>
    <b v="1"/>
    <n v="53.055"/>
    <s v="Rhonda"/>
    <s v="Hunter"/>
    <n v="26.4"/>
    <x v="358"/>
    <n v="0"/>
    <n v="0"/>
    <b v="0"/>
    <s v="medium"/>
  </r>
  <r>
    <n v="1080"/>
    <n v="1080"/>
    <d v="2014-03-29T00:00:00"/>
    <n v="13"/>
    <n v="6"/>
    <x v="1"/>
    <n v="2"/>
    <b v="0"/>
    <n v="23.98"/>
    <s v="Maria"/>
    <s v="Carpenter"/>
    <n v="36.4"/>
    <x v="295"/>
    <n v="0"/>
    <n v="0"/>
    <b v="0"/>
    <s v="high"/>
  </r>
  <r>
    <n v="1081"/>
    <n v="1081"/>
    <d v="2014-03-29T00:00:00"/>
    <n v="13"/>
    <n v="6"/>
    <x v="1"/>
    <n v="4"/>
    <b v="1"/>
    <n v="71.846999999999994"/>
    <s v="Maria"/>
    <s v="Carpenter"/>
    <n v="48.3"/>
    <x v="101"/>
    <n v="1"/>
    <n v="1"/>
    <b v="0"/>
    <s v="medium"/>
  </r>
  <r>
    <n v="1082"/>
    <n v="1082"/>
    <d v="2014-03-29T00:00:00"/>
    <n v="13"/>
    <n v="6"/>
    <x v="1"/>
    <n v="4"/>
    <b v="1"/>
    <n v="45.863999999999997"/>
    <s v="Rhonda"/>
    <s v="Carpenter"/>
    <n v="37"/>
    <x v="3"/>
    <n v="0"/>
    <n v="0"/>
    <b v="0"/>
    <s v="low"/>
  </r>
  <r>
    <n v="1083"/>
    <n v="1083"/>
    <d v="2014-03-29T00:00:00"/>
    <n v="13"/>
    <n v="6"/>
    <x v="1"/>
    <n v="3"/>
    <b v="0"/>
    <n v="43.97"/>
    <s v="Rhonda"/>
    <s v="Carpenter"/>
    <n v="29"/>
    <x v="28"/>
    <n v="0"/>
    <n v="0"/>
    <b v="0"/>
    <s v="low"/>
  </r>
  <r>
    <n v="1084"/>
    <n v="1084"/>
    <d v="2014-03-29T00:00:00"/>
    <n v="13"/>
    <n v="6"/>
    <x v="2"/>
    <n v="4"/>
    <b v="1"/>
    <n v="58.463999999999999"/>
    <s v="Maria"/>
    <s v="Hunter"/>
    <n v="20.5"/>
    <x v="4"/>
    <n v="0"/>
    <n v="0"/>
    <b v="0"/>
    <s v="high"/>
  </r>
  <r>
    <n v="1085"/>
    <n v="1085"/>
    <d v="2014-03-29T00:00:00"/>
    <n v="13"/>
    <n v="6"/>
    <x v="0"/>
    <n v="4"/>
    <b v="1"/>
    <n v="72.558000000000007"/>
    <s v="Maria"/>
    <s v="Miller"/>
    <n v="26.2"/>
    <x v="171"/>
    <n v="1"/>
    <n v="1"/>
    <b v="0"/>
    <s v="high"/>
  </r>
  <r>
    <n v="1086"/>
    <n v="1086"/>
    <d v="2014-03-29T00:00:00"/>
    <n v="13"/>
    <n v="6"/>
    <x v="2"/>
    <n v="1"/>
    <b v="0"/>
    <n v="11.99"/>
    <s v="Maria"/>
    <s v="Carter"/>
    <n v="40.6"/>
    <x v="332"/>
    <n v="0"/>
    <n v="0"/>
    <b v="0"/>
    <s v="high"/>
  </r>
  <r>
    <n v="1087"/>
    <n v="1087"/>
    <d v="2014-03-29T00:00:00"/>
    <n v="13"/>
    <n v="6"/>
    <x v="2"/>
    <n v="3"/>
    <b v="0"/>
    <n v="50.97"/>
    <s v="Maria"/>
    <s v="Carter"/>
    <n v="33.799999999999997"/>
    <x v="363"/>
    <n v="0"/>
    <n v="0"/>
    <b v="0"/>
    <s v="high"/>
  </r>
  <r>
    <n v="1088"/>
    <n v="1088"/>
    <d v="2014-03-29T00:00:00"/>
    <n v="13"/>
    <n v="6"/>
    <x v="2"/>
    <n v="4"/>
    <b v="1"/>
    <n v="75.042000000000002"/>
    <s v="Maria"/>
    <s v="Carter"/>
    <n v="27.1"/>
    <x v="345"/>
    <n v="1"/>
    <n v="0"/>
    <b v="0"/>
    <s v="high"/>
  </r>
  <r>
    <n v="1089"/>
    <n v="1089"/>
    <d v="2014-03-29T00:00:00"/>
    <n v="13"/>
    <n v="6"/>
    <x v="2"/>
    <n v="3"/>
    <b v="0"/>
    <n v="39.97"/>
    <s v="Maria"/>
    <s v="Hunter"/>
    <n v="27.5"/>
    <x v="151"/>
    <n v="0"/>
    <n v="0"/>
    <b v="0"/>
    <s v="high"/>
  </r>
  <r>
    <n v="1090"/>
    <n v="1090"/>
    <d v="2014-03-29T00:00:00"/>
    <n v="13"/>
    <n v="6"/>
    <x v="2"/>
    <n v="5"/>
    <b v="1"/>
    <n v="53.055"/>
    <s v="Maria"/>
    <s v="Hunter"/>
    <n v="26.9"/>
    <x v="205"/>
    <n v="0"/>
    <n v="0"/>
    <b v="0"/>
    <s v="high"/>
  </r>
  <r>
    <n v="1091"/>
    <n v="1091"/>
    <d v="2014-03-29T00:00:00"/>
    <n v="13"/>
    <n v="6"/>
    <x v="2"/>
    <n v="4"/>
    <b v="1"/>
    <n v="55.764000000000003"/>
    <s v="Maria"/>
    <s v="Hunter"/>
    <n v="23.9"/>
    <x v="22"/>
    <n v="0"/>
    <n v="0"/>
    <b v="0"/>
    <s v="high"/>
  </r>
  <r>
    <n v="1092"/>
    <n v="1092"/>
    <d v="2014-03-29T00:00:00"/>
    <n v="13"/>
    <n v="6"/>
    <x v="1"/>
    <n v="2"/>
    <b v="0"/>
    <n v="27.98"/>
    <s v="Rhonda"/>
    <s v="Miller"/>
    <n v="42.6"/>
    <x v="364"/>
    <n v="0"/>
    <n v="0"/>
    <b v="0"/>
    <s v="low"/>
  </r>
  <r>
    <n v="1093"/>
    <n v="1093"/>
    <d v="2014-03-29T00:00:00"/>
    <n v="13"/>
    <n v="6"/>
    <x v="2"/>
    <n v="2"/>
    <b v="0"/>
    <n v="24.98"/>
    <s v="Rhonda"/>
    <s v="Hunter"/>
    <n v="23.6"/>
    <x v="107"/>
    <n v="0"/>
    <n v="0"/>
    <b v="0"/>
    <s v="medium"/>
  </r>
  <r>
    <n v="1094"/>
    <n v="1094"/>
    <d v="2014-03-29T00:00:00"/>
    <n v="13"/>
    <n v="6"/>
    <x v="1"/>
    <n v="4"/>
    <b v="1"/>
    <n v="83.772000000000006"/>
    <s v="Rhonda"/>
    <s v="Carpenter"/>
    <n v="34.799999999999997"/>
    <x v="312"/>
    <n v="1"/>
    <n v="1"/>
    <b v="0"/>
    <s v="medium"/>
  </r>
  <r>
    <n v="1095"/>
    <n v="1095"/>
    <d v="2014-03-29T00:00:00"/>
    <n v="13"/>
    <n v="6"/>
    <x v="1"/>
    <n v="4"/>
    <b v="1"/>
    <n v="52.164000000000001"/>
    <s v="Maria"/>
    <s v="Hunter"/>
    <n v="34.200000000000003"/>
    <x v="198"/>
    <n v="0"/>
    <n v="0"/>
    <b v="1"/>
    <s v="medium"/>
  </r>
  <r>
    <n v="1096"/>
    <n v="1096"/>
    <s v="NA"/>
    <s v="NA"/>
    <s v="NA"/>
    <x v="1"/>
    <n v="5"/>
    <b v="1"/>
    <n v="65.655000000000001"/>
    <s v="Rhonda"/>
    <s v="Carpenter"/>
    <n v="15.6"/>
    <x v="4"/>
    <n v="0"/>
    <n v="0"/>
    <b v="0"/>
    <s v="medium"/>
  </r>
  <r>
    <n v="1097"/>
    <n v="1097"/>
    <d v="2014-03-29T00:00:00"/>
    <n v="13"/>
    <n v="6"/>
    <x v="2"/>
    <n v="6"/>
    <b v="1"/>
    <n v="69.245999999999995"/>
    <s v="Rhonda"/>
    <s v="Hunter"/>
    <n v="25.9"/>
    <x v="300"/>
    <n v="0"/>
    <n v="0"/>
    <b v="0"/>
    <s v="medium"/>
  </r>
  <r>
    <n v="1098"/>
    <n v="1098"/>
    <d v="2014-03-29T00:00:00"/>
    <n v="13"/>
    <n v="6"/>
    <x v="1"/>
    <n v="5"/>
    <b v="1"/>
    <n v="55.755000000000003"/>
    <s v="Maria"/>
    <s v="Miller"/>
    <n v="40.299999999999997"/>
    <x v="165"/>
    <n v="0"/>
    <n v="0"/>
    <b v="0"/>
    <s v="high"/>
  </r>
  <r>
    <n v="1099"/>
    <n v="1099"/>
    <d v="2014-03-29T00:00:00"/>
    <n v="13"/>
    <n v="6"/>
    <x v="2"/>
    <n v="1"/>
    <b v="0"/>
    <n v="43.62"/>
    <s v="Rhonda"/>
    <s v="Carter"/>
    <n v="21.6"/>
    <x v="173"/>
    <n v="1"/>
    <n v="1"/>
    <b v="0"/>
    <s v="NA"/>
  </r>
  <r>
    <n v="1100"/>
    <n v="1100"/>
    <d v="2014-03-29T00:00:00"/>
    <n v="13"/>
    <n v="6"/>
    <x v="2"/>
    <n v="4"/>
    <b v="1"/>
    <n v="47.664000000000001"/>
    <s v="Rhonda"/>
    <s v="Hunter"/>
    <n v="11.9"/>
    <x v="195"/>
    <n v="0"/>
    <n v="0"/>
    <b v="0"/>
    <s v="NA"/>
  </r>
  <r>
    <n v="1101"/>
    <n v="1101"/>
    <d v="2014-03-29T00:00:00"/>
    <n v="13"/>
    <n v="6"/>
    <x v="1"/>
    <n v="3"/>
    <b v="0"/>
    <n v="47.97"/>
    <s v="Maria"/>
    <s v="Hunter"/>
    <n v="53.4"/>
    <x v="309"/>
    <n v="0"/>
    <n v="0"/>
    <b v="0"/>
    <s v="medium"/>
  </r>
  <r>
    <n v="1102"/>
    <n v="1102"/>
    <d v="2014-03-29T00:00:00"/>
    <n v="13"/>
    <n v="6"/>
    <x v="1"/>
    <n v="7"/>
    <b v="1"/>
    <n v="79.137"/>
    <s v="Maria"/>
    <s v="Miller"/>
    <n v="25.6"/>
    <x v="208"/>
    <n v="0"/>
    <n v="0"/>
    <b v="0"/>
    <s v="NA"/>
  </r>
  <r>
    <n v="1103"/>
    <n v="1103"/>
    <d v="2014-03-29T00:00:00"/>
    <n v="13"/>
    <n v="6"/>
    <x v="2"/>
    <n v="4"/>
    <b v="1"/>
    <n v="53.963999999999999"/>
    <s v="Maria"/>
    <s v="Carpenter"/>
    <n v="16.5"/>
    <x v="365"/>
    <n v="0"/>
    <n v="0"/>
    <b v="0"/>
    <s v="high"/>
  </r>
  <r>
    <n v="1104"/>
    <n v="1104"/>
    <d v="2014-03-29T00:00:00"/>
    <n v="13"/>
    <n v="6"/>
    <x v="1"/>
    <n v="1"/>
    <b v="0"/>
    <n v="10.99"/>
    <s v="Rhonda"/>
    <s v="Carpenter"/>
    <n v="46.5"/>
    <x v="366"/>
    <n v="0"/>
    <n v="0"/>
    <b v="0"/>
    <s v="low"/>
  </r>
  <r>
    <n v="1105"/>
    <n v="1105"/>
    <d v="2014-03-29T00:00:00"/>
    <n v="13"/>
    <n v="6"/>
    <x v="1"/>
    <n v="2"/>
    <b v="0"/>
    <n v="70.930000000000007"/>
    <s v="Rhonda"/>
    <s v="Miller"/>
    <n v="22.9"/>
    <x v="287"/>
    <n v="1"/>
    <n v="1"/>
    <b v="0"/>
    <s v="medium"/>
  </r>
  <r>
    <n v="1106"/>
    <n v="1106"/>
    <d v="2014-03-29T00:00:00"/>
    <n v="13"/>
    <n v="6"/>
    <x v="1"/>
    <n v="4"/>
    <b v="1"/>
    <n v="51.264000000000003"/>
    <s v="Rhonda"/>
    <s v="Carpenter"/>
    <n v="41.6"/>
    <x v="165"/>
    <n v="0"/>
    <n v="0"/>
    <b v="0"/>
    <s v="low"/>
  </r>
  <r>
    <n v="1107"/>
    <n v="1107"/>
    <d v="2014-03-29T00:00:00"/>
    <n v="13"/>
    <n v="6"/>
    <x v="2"/>
    <n v="5"/>
    <b v="1"/>
    <n v="71.055000000000007"/>
    <s v="Maria"/>
    <s v="Carter"/>
    <n v="14.8"/>
    <x v="51"/>
    <n v="0"/>
    <n v="0"/>
    <b v="0"/>
    <s v="high"/>
  </r>
  <r>
    <n v="1108"/>
    <n v="1108"/>
    <d v="2014-03-29T00:00:00"/>
    <n v="13"/>
    <n v="6"/>
    <x v="1"/>
    <n v="5"/>
    <b v="1"/>
    <n v="72.855000000000004"/>
    <s v="Rhonda"/>
    <s v="Carpenter"/>
    <n v="51.8"/>
    <x v="323"/>
    <n v="0"/>
    <n v="0"/>
    <b v="0"/>
    <s v="low"/>
  </r>
  <r>
    <n v="1109"/>
    <n v="1109"/>
    <d v="2014-03-29T00:00:00"/>
    <n v="13"/>
    <n v="6"/>
    <x v="1"/>
    <n v="3"/>
    <b v="0"/>
    <n v="44.97"/>
    <s v="Maria"/>
    <s v="Carpenter"/>
    <n v="41.2"/>
    <x v="102"/>
    <n v="0"/>
    <n v="0"/>
    <b v="0"/>
    <s v="NA"/>
  </r>
  <r>
    <n v="1110"/>
    <n v="1110"/>
    <d v="2014-03-29T00:00:00"/>
    <n v="13"/>
    <n v="6"/>
    <x v="2"/>
    <n v="3"/>
    <b v="0"/>
    <n v="40.97"/>
    <s v="Rhonda"/>
    <s v="Hunter"/>
    <n v="11"/>
    <x v="72"/>
    <n v="0"/>
    <n v="0"/>
    <b v="0"/>
    <s v="medium"/>
  </r>
  <r>
    <n v="1111"/>
    <n v="1111"/>
    <s v="NA"/>
    <s v="NA"/>
    <s v="NA"/>
    <x v="0"/>
    <n v="7"/>
    <b v="1"/>
    <n v="89.936999999999998"/>
    <s v="Maria"/>
    <s v="Carpenter"/>
    <n v="23.4"/>
    <x v="208"/>
    <n v="0"/>
    <n v="0"/>
    <b v="1"/>
    <s v="NA"/>
  </r>
  <r>
    <n v="1112"/>
    <n v="1112"/>
    <d v="2014-03-29T00:00:00"/>
    <n v="13"/>
    <n v="6"/>
    <x v="2"/>
    <n v="6"/>
    <b v="1"/>
    <n v="81.846000000000004"/>
    <s v="Rhonda"/>
    <s v="Carter"/>
    <n v="24.9"/>
    <x v="328"/>
    <n v="0"/>
    <n v="0"/>
    <b v="0"/>
    <s v="medium"/>
  </r>
  <r>
    <n v="1113"/>
    <n v="1113"/>
    <d v="2014-03-29T00:00:00"/>
    <n v="13"/>
    <n v="6"/>
    <x v="2"/>
    <n v="7"/>
    <b v="1"/>
    <n v="92.637"/>
    <s v="Maria"/>
    <s v="Hunter"/>
    <n v="15.1"/>
    <x v="160"/>
    <n v="0"/>
    <n v="0"/>
    <b v="0"/>
    <s v="high"/>
  </r>
  <r>
    <n v="1114"/>
    <n v="1114"/>
    <d v="2014-03-29T00:00:00"/>
    <n v="13"/>
    <n v="6"/>
    <x v="1"/>
    <n v="4"/>
    <b v="1"/>
    <n v="51.264000000000003"/>
    <s v="Rhonda"/>
    <s v="Miller"/>
    <n v="24.9"/>
    <x v="4"/>
    <n v="0"/>
    <n v="0"/>
    <b v="0"/>
    <s v="medium"/>
  </r>
  <r>
    <n v="1115"/>
    <n v="1115"/>
    <d v="2014-03-29T00:00:00"/>
    <n v="13"/>
    <n v="6"/>
    <x v="2"/>
    <n v="2"/>
    <b v="0"/>
    <n v="54.02"/>
    <s v="Rhonda"/>
    <s v="Carter"/>
    <n v="41.4"/>
    <x v="3"/>
    <n v="1"/>
    <n v="1"/>
    <b v="0"/>
    <s v="NA"/>
  </r>
  <r>
    <n v="1116"/>
    <n v="1116"/>
    <d v="2014-03-29T00:00:00"/>
    <n v="13"/>
    <n v="6"/>
    <x v="1"/>
    <n v="1"/>
    <b v="0"/>
    <n v="54.33"/>
    <s v="Rhonda"/>
    <s v="Carpenter"/>
    <n v="32"/>
    <x v="151"/>
    <n v="1"/>
    <n v="1"/>
    <b v="0"/>
    <s v="medium"/>
  </r>
  <r>
    <n v="1117"/>
    <n v="1117"/>
    <d v="2014-03-29T00:00:00"/>
    <n v="13"/>
    <n v="6"/>
    <x v="1"/>
    <n v="1"/>
    <b v="0"/>
    <n v="16.989999999999998"/>
    <s v="Rhonda"/>
    <s v="Miller"/>
    <n v="44.3"/>
    <x v="367"/>
    <n v="0"/>
    <n v="0"/>
    <b v="0"/>
    <s v="low"/>
  </r>
  <r>
    <n v="1118"/>
    <n v="1118"/>
    <d v="2014-03-29T00:00:00"/>
    <n v="13"/>
    <n v="6"/>
    <x v="1"/>
    <n v="7"/>
    <b v="1"/>
    <n v="88.137"/>
    <s v="Maria"/>
    <s v="Miller"/>
    <n v="29"/>
    <x v="137"/>
    <n v="0"/>
    <n v="0"/>
    <b v="0"/>
    <s v="NA"/>
  </r>
  <r>
    <n v="1119"/>
    <n v="1119"/>
    <d v="2014-03-29T00:00:00"/>
    <n v="13"/>
    <n v="6"/>
    <x v="2"/>
    <n v="3"/>
    <b v="0"/>
    <n v="39.97"/>
    <s v="Maria"/>
    <s v="Carter"/>
    <n v="22.1"/>
    <x v="200"/>
    <n v="0"/>
    <n v="0"/>
    <b v="0"/>
    <s v="high"/>
  </r>
  <r>
    <n v="1120"/>
    <n v="1120"/>
    <d v="2014-03-29T00:00:00"/>
    <n v="13"/>
    <n v="6"/>
    <x v="1"/>
    <n v="2"/>
    <b v="0"/>
    <n v="24.98"/>
    <s v="Maria"/>
    <s v="Carpenter"/>
    <n v="34.5"/>
    <x v="218"/>
    <n v="0"/>
    <n v="0"/>
    <b v="0"/>
    <s v="high"/>
  </r>
  <r>
    <n v="1121"/>
    <n v="1121"/>
    <d v="2014-03-29T00:00:00"/>
    <n v="13"/>
    <n v="6"/>
    <x v="2"/>
    <n v="7"/>
    <b v="1"/>
    <n v="87.236999999999995"/>
    <s v="Maria"/>
    <s v="Carpenter"/>
    <n v="18"/>
    <x v="329"/>
    <n v="0"/>
    <n v="0"/>
    <b v="0"/>
    <s v="high"/>
  </r>
  <r>
    <n v="1122"/>
    <n v="1122"/>
    <d v="2014-03-29T00:00:00"/>
    <n v="13"/>
    <n v="6"/>
    <x v="2"/>
    <n v="1"/>
    <b v="0"/>
    <n v="13.99"/>
    <s v="Maria"/>
    <s v="Carter"/>
    <n v="35.4"/>
    <x v="186"/>
    <n v="0"/>
    <n v="0"/>
    <b v="0"/>
    <s v="high"/>
  </r>
  <r>
    <n v="1123"/>
    <n v="1123"/>
    <d v="2014-03-29T00:00:00"/>
    <n v="13"/>
    <n v="6"/>
    <x v="2"/>
    <n v="4"/>
    <b v="1"/>
    <n v="49.463999999999999"/>
    <s v="Maria"/>
    <s v="Hunter"/>
    <n v="22.3"/>
    <x v="72"/>
    <n v="0"/>
    <n v="0"/>
    <b v="0"/>
    <s v="high"/>
  </r>
  <r>
    <n v="1124"/>
    <n v="1124"/>
    <d v="2014-03-29T00:00:00"/>
    <n v="13"/>
    <n v="6"/>
    <x v="1"/>
    <n v="4"/>
    <b v="1"/>
    <n v="50.363999999999997"/>
    <s v="Rhonda"/>
    <s v="Miller"/>
    <n v="17.600000000000001"/>
    <x v="125"/>
    <n v="0"/>
    <n v="0"/>
    <b v="1"/>
    <s v="low"/>
  </r>
  <r>
    <n v="1125"/>
    <n v="1125"/>
    <d v="2014-03-29T00:00:00"/>
    <n v="13"/>
    <n v="6"/>
    <x v="2"/>
    <n v="3"/>
    <b v="0"/>
    <n v="40.97"/>
    <s v="Rhonda"/>
    <s v="Carter"/>
    <n v="24.4"/>
    <x v="29"/>
    <n v="0"/>
    <n v="0"/>
    <b v="0"/>
    <s v="medium"/>
  </r>
  <r>
    <n v="1126"/>
    <n v="1126"/>
    <d v="2014-03-29T00:00:00"/>
    <n v="13"/>
    <n v="6"/>
    <x v="2"/>
    <n v="3"/>
    <b v="0"/>
    <n v="42.97"/>
    <s v="Maria"/>
    <s v="Carter"/>
    <n v="15.5"/>
    <x v="137"/>
    <n v="0"/>
    <n v="0"/>
    <b v="0"/>
    <s v="high"/>
  </r>
  <r>
    <n v="1127"/>
    <n v="1127"/>
    <d v="2014-03-29T00:00:00"/>
    <n v="13"/>
    <n v="6"/>
    <x v="2"/>
    <n v="1"/>
    <b v="0"/>
    <n v="54.29"/>
    <s v="Rhonda"/>
    <s v="Hunter"/>
    <n v="28.5"/>
    <x v="368"/>
    <n v="1"/>
    <n v="1"/>
    <b v="0"/>
    <s v="low"/>
  </r>
  <r>
    <n v="1128"/>
    <n v="1128"/>
    <d v="2014-03-29T00:00:00"/>
    <n v="13"/>
    <n v="6"/>
    <x v="2"/>
    <n v="3"/>
    <b v="0"/>
    <n v="47.97"/>
    <s v="Rhonda"/>
    <s v="Hunter"/>
    <n v="10.1"/>
    <x v="329"/>
    <n v="0"/>
    <n v="0"/>
    <b v="0"/>
    <s v="medium"/>
  </r>
  <r>
    <n v="1129"/>
    <n v="1129"/>
    <d v="2014-03-30T00:00:00"/>
    <n v="13"/>
    <n v="7"/>
    <x v="1"/>
    <n v="1"/>
    <b v="0"/>
    <n v="16.989999999999998"/>
    <s v="Rhonda"/>
    <s v="Hunter"/>
    <n v="34.799999999999997"/>
    <x v="313"/>
    <n v="0"/>
    <n v="0"/>
    <b v="0"/>
    <s v="medium"/>
  </r>
  <r>
    <n v="1130"/>
    <n v="1130"/>
    <d v="2014-03-30T00:00:00"/>
    <n v="13"/>
    <n v="7"/>
    <x v="2"/>
    <n v="3"/>
    <b v="0"/>
    <n v="39.97"/>
    <s v="Rhonda"/>
    <s v="Carter"/>
    <n v="18.7"/>
    <x v="9"/>
    <n v="0"/>
    <n v="0"/>
    <b v="0"/>
    <s v="medium"/>
  </r>
  <r>
    <n v="1131"/>
    <n v="1131"/>
    <d v="2014-03-30T00:00:00"/>
    <n v="13"/>
    <n v="7"/>
    <x v="1"/>
    <n v="3"/>
    <b v="0"/>
    <n v="41.97"/>
    <s v="Maria"/>
    <s v="Carpenter"/>
    <n v="40.4"/>
    <x v="355"/>
    <n v="0"/>
    <n v="0"/>
    <b v="0"/>
    <s v="high"/>
  </r>
  <r>
    <n v="1132"/>
    <n v="1132"/>
    <s v="NA"/>
    <s v="NA"/>
    <s v="NA"/>
    <x v="2"/>
    <n v="3"/>
    <b v="0"/>
    <n v="46.97"/>
    <s v="Rhonda"/>
    <s v="Carter"/>
    <n v="10"/>
    <x v="257"/>
    <n v="0"/>
    <n v="0"/>
    <b v="0"/>
    <s v="medium"/>
  </r>
  <r>
    <n v="1133"/>
    <n v="1133"/>
    <d v="2014-03-30T00:00:00"/>
    <n v="13"/>
    <n v="7"/>
    <x v="1"/>
    <n v="1"/>
    <b v="0"/>
    <n v="13.99"/>
    <s v="Rhonda"/>
    <s v="Miller"/>
    <n v="26.4"/>
    <x v="171"/>
    <n v="0"/>
    <n v="0"/>
    <b v="0"/>
    <s v="medium"/>
  </r>
  <r>
    <n v="1134"/>
    <n v="1134"/>
    <d v="2014-03-30T00:00:00"/>
    <n v="13"/>
    <n v="7"/>
    <x v="1"/>
    <n v="2"/>
    <b v="0"/>
    <n v="23.98"/>
    <s v="Rhonda"/>
    <s v="Miller"/>
    <n v="18.100000000000001"/>
    <x v="54"/>
    <n v="0"/>
    <n v="0"/>
    <b v="0"/>
    <s v="medium"/>
  </r>
  <r>
    <n v="1135"/>
    <n v="1135"/>
    <d v="2014-03-30T00:00:00"/>
    <n v="13"/>
    <n v="7"/>
    <x v="1"/>
    <n v="2"/>
    <b v="0"/>
    <n v="24.98"/>
    <s v="Maria"/>
    <s v="Carpenter"/>
    <n v="40.6"/>
    <x v="369"/>
    <n v="0"/>
    <n v="0"/>
    <b v="0"/>
    <s v="high"/>
  </r>
  <r>
    <n v="1136"/>
    <n v="1136"/>
    <d v="2014-03-30T00:00:00"/>
    <n v="13"/>
    <n v="7"/>
    <x v="2"/>
    <n v="2"/>
    <b v="0"/>
    <n v="27.98"/>
    <s v="Rhonda"/>
    <s v="Carter"/>
    <n v="11.7"/>
    <x v="9"/>
    <n v="0"/>
    <n v="0"/>
    <b v="0"/>
    <s v="NA"/>
  </r>
  <r>
    <n v="1137"/>
    <n v="1137"/>
    <d v="2014-03-30T00:00:00"/>
    <n v="13"/>
    <n v="7"/>
    <x v="2"/>
    <n v="6"/>
    <b v="1"/>
    <n v="75.546000000000006"/>
    <s v="Maria"/>
    <s v="Carter"/>
    <n v="17.2"/>
    <x v="14"/>
    <n v="0"/>
    <n v="0"/>
    <b v="0"/>
    <s v="high"/>
  </r>
  <r>
    <n v="1138"/>
    <n v="1138"/>
    <d v="2014-03-30T00:00:00"/>
    <n v="13"/>
    <n v="7"/>
    <x v="1"/>
    <n v="2"/>
    <b v="0"/>
    <n v="27.98"/>
    <s v="Maria"/>
    <s v="Carpenter"/>
    <n v="26.8"/>
    <x v="208"/>
    <n v="0"/>
    <n v="0"/>
    <b v="0"/>
    <s v="high"/>
  </r>
  <r>
    <n v="1139"/>
    <n v="1139"/>
    <d v="2014-03-30T00:00:00"/>
    <n v="13"/>
    <n v="7"/>
    <x v="0"/>
    <n v="6"/>
    <b v="1"/>
    <n v="79.146000000000001"/>
    <s v="Rhonda"/>
    <s v="Hunter"/>
    <n v="29.6"/>
    <x v="208"/>
    <n v="0"/>
    <n v="0"/>
    <b v="0"/>
    <s v="medium"/>
  </r>
  <r>
    <n v="1140"/>
    <n v="1140"/>
    <d v="2014-03-30T00:00:00"/>
    <n v="13"/>
    <n v="7"/>
    <x v="1"/>
    <n v="3"/>
    <b v="0"/>
    <n v="43.97"/>
    <s v="Maria"/>
    <s v="Miller"/>
    <n v="30.6"/>
    <x v="45"/>
    <n v="0"/>
    <n v="0"/>
    <b v="0"/>
    <s v="high"/>
  </r>
  <r>
    <n v="1141"/>
    <n v="1141"/>
    <d v="2014-03-30T00:00:00"/>
    <n v="13"/>
    <n v="7"/>
    <x v="2"/>
    <n v="5"/>
    <b v="1"/>
    <n v="55.755000000000003"/>
    <s v="Maria"/>
    <s v="Hunter"/>
    <n v="11"/>
    <x v="248"/>
    <n v="0"/>
    <n v="0"/>
    <b v="0"/>
    <s v="high"/>
  </r>
  <r>
    <n v="1142"/>
    <n v="1142"/>
    <d v="2014-03-30T00:00:00"/>
    <n v="13"/>
    <n v="7"/>
    <x v="1"/>
    <n v="3"/>
    <b v="0"/>
    <n v="40.97"/>
    <s v="Rhonda"/>
    <s v="Carpenter"/>
    <n v="20.100000000000001"/>
    <x v="14"/>
    <n v="0"/>
    <n v="0"/>
    <b v="0"/>
    <s v="NA"/>
  </r>
  <r>
    <n v="1143"/>
    <n v="1143"/>
    <d v="2014-03-30T00:00:00"/>
    <n v="13"/>
    <n v="7"/>
    <x v="2"/>
    <n v="2"/>
    <b v="0"/>
    <n v="29.98"/>
    <s v="Maria"/>
    <s v="Hunter"/>
    <n v="11.6"/>
    <x v="150"/>
    <n v="0"/>
    <n v="0"/>
    <b v="0"/>
    <s v="high"/>
  </r>
  <r>
    <n v="1144"/>
    <n v="1144"/>
    <d v="2014-03-30T00:00:00"/>
    <n v="13"/>
    <n v="7"/>
    <x v="1"/>
    <n v="4"/>
    <b v="1"/>
    <n v="55.764000000000003"/>
    <s v="Rhonda"/>
    <s v="Carpenter"/>
    <n v="23.5"/>
    <x v="49"/>
    <n v="0"/>
    <n v="0"/>
    <b v="0"/>
    <s v="medium"/>
  </r>
  <r>
    <n v="1145"/>
    <n v="1145"/>
    <d v="2014-03-30T00:00:00"/>
    <n v="13"/>
    <n v="7"/>
    <x v="1"/>
    <n v="3"/>
    <b v="0"/>
    <n v="78.75"/>
    <s v="Maria"/>
    <s v="Carpenter"/>
    <n v="43"/>
    <x v="163"/>
    <n v="1"/>
    <n v="1"/>
    <b v="0"/>
    <s v="high"/>
  </r>
  <r>
    <n v="1146"/>
    <n v="1146"/>
    <d v="2014-03-30T00:00:00"/>
    <n v="13"/>
    <n v="7"/>
    <x v="1"/>
    <n v="4"/>
    <b v="1"/>
    <n v="54.863999999999997"/>
    <s v="Maria"/>
    <s v="Miller"/>
    <n v="30"/>
    <x v="365"/>
    <n v="0"/>
    <n v="0"/>
    <b v="1"/>
    <s v="NA"/>
  </r>
  <r>
    <n v="1147"/>
    <n v="1147"/>
    <d v="2014-03-30T00:00:00"/>
    <n v="13"/>
    <n v="7"/>
    <x v="1"/>
    <n v="3"/>
    <b v="0"/>
    <n v="41.97"/>
    <s v="Maria"/>
    <s v="Carpenter"/>
    <n v="11.5"/>
    <x v="272"/>
    <n v="0"/>
    <n v="0"/>
    <b v="1"/>
    <s v="NA"/>
  </r>
  <r>
    <n v="1148"/>
    <n v="1148"/>
    <d v="2014-03-30T00:00:00"/>
    <n v="13"/>
    <n v="7"/>
    <x v="0"/>
    <n v="3"/>
    <b v="0"/>
    <n v="43.97"/>
    <s v="Rhonda"/>
    <s v="Carter"/>
    <n v="24"/>
    <x v="144"/>
    <n v="0"/>
    <n v="0"/>
    <b v="0"/>
    <s v="medium"/>
  </r>
  <r>
    <n v="1149"/>
    <n v="1149"/>
    <d v="2014-03-30T00:00:00"/>
    <n v="13"/>
    <n v="7"/>
    <x v="1"/>
    <n v="6"/>
    <b v="1"/>
    <n v="70.146000000000001"/>
    <s v="Maria"/>
    <s v="Carpenter"/>
    <n v="27.8"/>
    <x v="280"/>
    <n v="0"/>
    <n v="0"/>
    <b v="0"/>
    <s v="NA"/>
  </r>
  <r>
    <n v="1150"/>
    <n v="1150"/>
    <d v="2014-03-30T00:00:00"/>
    <n v="13"/>
    <n v="7"/>
    <x v="2"/>
    <n v="3"/>
    <b v="0"/>
    <n v="73.7"/>
    <s v="Rhonda"/>
    <s v="Hunter"/>
    <n v="19"/>
    <x v="121"/>
    <n v="1"/>
    <n v="1"/>
    <b v="0"/>
    <s v="NA"/>
  </r>
  <r>
    <n v="1151"/>
    <n v="1151"/>
    <d v="2014-03-30T00:00:00"/>
    <n v="13"/>
    <n v="7"/>
    <x v="1"/>
    <n v="4"/>
    <b v="1"/>
    <n v="54.863999999999997"/>
    <s v="Maria"/>
    <s v="Carpenter"/>
    <n v="27.2"/>
    <x v="47"/>
    <n v="0"/>
    <n v="0"/>
    <b v="0"/>
    <s v="high"/>
  </r>
  <r>
    <n v="1152"/>
    <n v="1152"/>
    <d v="2014-03-30T00:00:00"/>
    <n v="13"/>
    <n v="7"/>
    <x v="0"/>
    <n v="2"/>
    <b v="0"/>
    <n v="22.98"/>
    <s v="Maria"/>
    <s v="Carter"/>
    <n v="26.3"/>
    <x v="33"/>
    <n v="0"/>
    <n v="0"/>
    <b v="0"/>
    <s v="NA"/>
  </r>
  <r>
    <n v="1153"/>
    <n v="1153"/>
    <d v="2014-03-30T00:00:00"/>
    <n v="13"/>
    <n v="7"/>
    <x v="1"/>
    <n v="1"/>
    <b v="0"/>
    <n v="16.989999999999998"/>
    <s v="Maria"/>
    <s v="Miller"/>
    <n v="23.8"/>
    <x v="297"/>
    <n v="0"/>
    <n v="0"/>
    <b v="0"/>
    <s v="high"/>
  </r>
  <r>
    <n v="1154"/>
    <n v="1154"/>
    <d v="2014-03-30T00:00:00"/>
    <n v="13"/>
    <n v="7"/>
    <x v="2"/>
    <n v="2"/>
    <b v="0"/>
    <n v="60.48"/>
    <s v="Maria"/>
    <s v="Carter"/>
    <n v="21.4"/>
    <x v="52"/>
    <n v="1"/>
    <n v="1"/>
    <b v="1"/>
    <s v="high"/>
  </r>
  <r>
    <n v="1155"/>
    <n v="1155"/>
    <d v="2014-03-30T00:00:00"/>
    <n v="13"/>
    <n v="7"/>
    <x v="1"/>
    <n v="2"/>
    <b v="0"/>
    <n v="26.98"/>
    <s v="Maria"/>
    <s v="Carpenter"/>
    <n v="11.3"/>
    <x v="223"/>
    <n v="0"/>
    <n v="0"/>
    <b v="0"/>
    <s v="high"/>
  </r>
  <r>
    <n v="1156"/>
    <n v="1156"/>
    <d v="2014-03-30T00:00:00"/>
    <n v="13"/>
    <n v="7"/>
    <x v="1"/>
    <n v="3"/>
    <b v="0"/>
    <n v="76.61"/>
    <s v="Maria"/>
    <s v="Carpenter"/>
    <n v="37.9"/>
    <x v="25"/>
    <n v="1"/>
    <n v="0"/>
    <b v="0"/>
    <s v="high"/>
  </r>
  <r>
    <n v="1157"/>
    <n v="1157"/>
    <d v="2014-03-30T00:00:00"/>
    <n v="13"/>
    <n v="7"/>
    <x v="1"/>
    <n v="3"/>
    <b v="0"/>
    <n v="39.97"/>
    <s v="Maria"/>
    <s v="Carpenter"/>
    <n v="45.2"/>
    <x v="370"/>
    <n v="0"/>
    <n v="0"/>
    <b v="0"/>
    <s v="high"/>
  </r>
  <r>
    <n v="1158"/>
    <n v="1158"/>
    <d v="2014-03-30T00:00:00"/>
    <n v="13"/>
    <n v="7"/>
    <x v="1"/>
    <n v="2"/>
    <b v="0"/>
    <n v="23.98"/>
    <s v="Rhonda"/>
    <s v="Miller"/>
    <n v="31.9"/>
    <x v="314"/>
    <n v="0"/>
    <n v="0"/>
    <b v="0"/>
    <s v="medium"/>
  </r>
  <r>
    <n v="1159"/>
    <n v="1159"/>
    <d v="2014-03-30T00:00:00"/>
    <n v="13"/>
    <n v="7"/>
    <x v="0"/>
    <n v="3"/>
    <b v="0"/>
    <n v="46.97"/>
    <s v="Maria"/>
    <s v="Miller"/>
    <n v="10.8"/>
    <x v="58"/>
    <n v="0"/>
    <n v="0"/>
    <b v="1"/>
    <s v="high"/>
  </r>
  <r>
    <n v="1160"/>
    <n v="1160"/>
    <d v="2014-03-30T00:00:00"/>
    <n v="13"/>
    <n v="7"/>
    <x v="2"/>
    <n v="2"/>
    <b v="0"/>
    <n v="24.98"/>
    <s v="Rhonda"/>
    <s v="Hunter"/>
    <n v="17.3"/>
    <x v="147"/>
    <n v="0"/>
    <n v="0"/>
    <b v="0"/>
    <s v="medium"/>
  </r>
  <r>
    <n v="1161"/>
    <n v="1161"/>
    <d v="2014-03-30T00:00:00"/>
    <n v="13"/>
    <n v="7"/>
    <x v="1"/>
    <n v="5"/>
    <b v="1"/>
    <n v="71.954999999999998"/>
    <s v="Rhonda"/>
    <s v="Carpenter"/>
    <n v="18.2"/>
    <x v="269"/>
    <n v="0"/>
    <n v="0"/>
    <b v="0"/>
    <s v="high"/>
  </r>
  <r>
    <n v="1162"/>
    <n v="1162"/>
    <d v="2014-03-30T00:00:00"/>
    <n v="13"/>
    <n v="7"/>
    <x v="1"/>
    <n v="8"/>
    <b v="1"/>
    <n v="124.434"/>
    <s v="Maria"/>
    <s v="Carpenter"/>
    <n v="25"/>
    <x v="110"/>
    <n v="1"/>
    <n v="0"/>
    <b v="0"/>
    <s v="high"/>
  </r>
  <r>
    <n v="1163"/>
    <n v="1163"/>
    <d v="2014-03-30T00:00:00"/>
    <n v="13"/>
    <n v="7"/>
    <x v="2"/>
    <n v="4"/>
    <b v="1"/>
    <n v="44.963999999999999"/>
    <s v="Maria"/>
    <s v="Carter"/>
    <n v="10.8"/>
    <x v="351"/>
    <n v="0"/>
    <n v="0"/>
    <b v="0"/>
    <s v="high"/>
  </r>
  <r>
    <n v="1164"/>
    <n v="1164"/>
    <s v="NA"/>
    <s v="NA"/>
    <s v="NA"/>
    <x v="1"/>
    <n v="5"/>
    <b v="1"/>
    <n v="57.555"/>
    <s v="Maria"/>
    <s v="Carpenter"/>
    <n v="42.2"/>
    <x v="291"/>
    <n v="0"/>
    <n v="0"/>
    <b v="0"/>
    <s v="high"/>
  </r>
  <r>
    <n v="1165"/>
    <n v="1165"/>
    <d v="2014-03-30T00:00:00"/>
    <n v="13"/>
    <n v="7"/>
    <x v="1"/>
    <n v="3"/>
    <b v="0"/>
    <n v="38.97"/>
    <s v="Rhonda"/>
    <s v="Carpenter"/>
    <n v="22.8"/>
    <x v="0"/>
    <n v="0"/>
    <n v="0"/>
    <b v="0"/>
    <s v="medium"/>
  </r>
  <r>
    <n v="1166"/>
    <n v="1166"/>
    <d v="2014-03-30T00:00:00"/>
    <n v="13"/>
    <n v="7"/>
    <x v="2"/>
    <n v="3"/>
    <b v="0"/>
    <n v="36.97"/>
    <s v="Maria"/>
    <s v="Carpenter"/>
    <n v="11.7"/>
    <x v="74"/>
    <n v="0"/>
    <n v="0"/>
    <b v="1"/>
    <s v="high"/>
  </r>
  <r>
    <n v="1167"/>
    <n v="1167"/>
    <d v="2014-03-30T00:00:00"/>
    <n v="13"/>
    <n v="7"/>
    <x v="1"/>
    <n v="2"/>
    <b v="0"/>
    <n v="27.98"/>
    <s v="Maria"/>
    <s v="Carpenter"/>
    <n v="28.8"/>
    <x v="25"/>
    <n v="0"/>
    <n v="0"/>
    <b v="0"/>
    <s v="high"/>
  </r>
  <r>
    <n v="1168"/>
    <n v="1168"/>
    <d v="2014-03-30T00:00:00"/>
    <n v="13"/>
    <n v="7"/>
    <x v="0"/>
    <n v="4"/>
    <b v="1"/>
    <n v="73.89"/>
    <s v="Maria"/>
    <s v="Miller"/>
    <n v="14.3"/>
    <x v="119"/>
    <n v="1"/>
    <n v="1"/>
    <b v="0"/>
    <s v="high"/>
  </r>
  <r>
    <n v="1169"/>
    <n v="1169"/>
    <d v="2014-03-30T00:00:00"/>
    <n v="13"/>
    <n v="7"/>
    <x v="1"/>
    <n v="6"/>
    <b v="1"/>
    <n v="76.445999999999998"/>
    <s v="Rhonda"/>
    <s v="Miller"/>
    <n v="17.600000000000001"/>
    <x v="248"/>
    <n v="0"/>
    <n v="0"/>
    <b v="0"/>
    <s v="high"/>
  </r>
  <r>
    <n v="1170"/>
    <n v="1170"/>
    <d v="2014-03-30T00:00:00"/>
    <n v="13"/>
    <n v="7"/>
    <x v="1"/>
    <n v="5"/>
    <b v="1"/>
    <n v="97.406999999999996"/>
    <s v="Maria"/>
    <s v="Carpenter"/>
    <n v="31.5"/>
    <x v="190"/>
    <n v="1"/>
    <n v="1"/>
    <b v="1"/>
    <s v="NA"/>
  </r>
  <r>
    <n v="1171"/>
    <n v="1171"/>
    <s v="NA"/>
    <s v="NA"/>
    <s v="NA"/>
    <x v="2"/>
    <n v="2"/>
    <b v="0"/>
    <n v="25.98"/>
    <s v="Rhonda"/>
    <s v="Hunter"/>
    <n v="17.600000000000001"/>
    <x v="257"/>
    <n v="0"/>
    <n v="0"/>
    <b v="0"/>
    <s v="medium"/>
  </r>
  <r>
    <n v="1172"/>
    <n v="1172"/>
    <d v="2014-03-30T00:00:00"/>
    <n v="13"/>
    <n v="7"/>
    <x v="2"/>
    <n v="2"/>
    <b v="0"/>
    <n v="24.98"/>
    <s v="Maria"/>
    <s v="Hunter"/>
    <n v="20.7"/>
    <x v="327"/>
    <n v="0"/>
    <n v="0"/>
    <b v="1"/>
    <s v="high"/>
  </r>
  <r>
    <n v="1173"/>
    <n v="1173"/>
    <d v="2014-03-30T00:00:00"/>
    <n v="13"/>
    <n v="7"/>
    <x v="2"/>
    <n v="4"/>
    <b v="1"/>
    <n v="45.863999999999997"/>
    <s v="Rhonda"/>
    <s v="Miller"/>
    <n v="17.7"/>
    <x v="121"/>
    <n v="0"/>
    <n v="0"/>
    <b v="0"/>
    <s v="NA"/>
  </r>
  <r>
    <n v="1174"/>
    <n v="1174"/>
    <d v="2014-03-30T00:00:00"/>
    <n v="13"/>
    <n v="7"/>
    <x v="1"/>
    <n v="6"/>
    <b v="1"/>
    <n v="106.128"/>
    <s v="Maria"/>
    <s v="Carpenter"/>
    <n v="41.5"/>
    <x v="3"/>
    <n v="1"/>
    <n v="1"/>
    <b v="1"/>
    <s v="medium"/>
  </r>
  <r>
    <n v="1175"/>
    <n v="1175"/>
    <d v="2014-03-31T00:00:00"/>
    <n v="14"/>
    <n v="1"/>
    <x v="1"/>
    <n v="2"/>
    <b v="0"/>
    <n v="27.98"/>
    <s v="Rhonda"/>
    <s v="Carpenter"/>
    <n v="46.4"/>
    <x v="161"/>
    <n v="0"/>
    <n v="0"/>
    <b v="0"/>
    <s v="low"/>
  </r>
  <r>
    <n v="1176"/>
    <n v="1176"/>
    <d v="2014-03-31T00:00:00"/>
    <n v="14"/>
    <n v="1"/>
    <x v="2"/>
    <n v="3"/>
    <b v="0"/>
    <n v="69.8"/>
    <s v="Rhonda"/>
    <s v="Carpenter"/>
    <n v="22.5"/>
    <x v="283"/>
    <n v="1"/>
    <n v="1"/>
    <b v="0"/>
    <s v="low"/>
  </r>
  <r>
    <n v="1177"/>
    <n v="1177"/>
    <d v="2014-03-31T00:00:00"/>
    <n v="14"/>
    <n v="1"/>
    <x v="0"/>
    <n v="6"/>
    <b v="1"/>
    <n v="72.846000000000004"/>
    <s v="Rhonda"/>
    <s v="Farmer"/>
    <n v="15.2"/>
    <x v="291"/>
    <n v="0"/>
    <n v="0"/>
    <b v="0"/>
    <s v="medium"/>
  </r>
  <r>
    <n v="1178"/>
    <n v="1178"/>
    <d v="2014-03-31T00:00:00"/>
    <n v="14"/>
    <n v="1"/>
    <x v="1"/>
    <n v="2"/>
    <b v="0"/>
    <n v="26.98"/>
    <s v="Rhonda"/>
    <s v="Carpenter"/>
    <n v="35.6"/>
    <x v="165"/>
    <n v="0"/>
    <n v="0"/>
    <b v="0"/>
    <s v="low"/>
  </r>
  <r>
    <n v="1179"/>
    <n v="1179"/>
    <d v="2014-03-31T00:00:00"/>
    <n v="14"/>
    <n v="1"/>
    <x v="0"/>
    <n v="4"/>
    <b v="1"/>
    <n v="49.463999999999999"/>
    <s v="Rhonda"/>
    <s v="Farmer"/>
    <n v="20.7"/>
    <x v="153"/>
    <n v="0"/>
    <n v="0"/>
    <b v="0"/>
    <s v="low"/>
  </r>
  <r>
    <n v="1180"/>
    <n v="1180"/>
    <s v="NA"/>
    <s v="NA"/>
    <s v="NA"/>
    <x v="0"/>
    <n v="2"/>
    <b v="0"/>
    <n v="22.98"/>
    <s v="Rhonda"/>
    <s v="Farmer"/>
    <n v="18.3"/>
    <x v="37"/>
    <n v="0"/>
    <n v="0"/>
    <b v="0"/>
    <s v="medium"/>
  </r>
  <r>
    <n v="1181"/>
    <n v="1181"/>
    <d v="2014-03-31T00:00:00"/>
    <n v="14"/>
    <n v="1"/>
    <x v="1"/>
    <n v="7"/>
    <b v="1"/>
    <n v="113.589"/>
    <s v="Rhonda"/>
    <s v="Farmer"/>
    <n v="37.4"/>
    <x v="371"/>
    <n v="1"/>
    <n v="1"/>
    <b v="0"/>
    <s v="low"/>
  </r>
  <r>
    <n v="1182"/>
    <n v="1182"/>
    <d v="2014-03-31T00:00:00"/>
    <n v="14"/>
    <n v="1"/>
    <x v="1"/>
    <n v="4"/>
    <b v="1"/>
    <n v="45.863999999999997"/>
    <s v="Rhonda"/>
    <s v="Carpenter"/>
    <n v="41.4"/>
    <x v="227"/>
    <n v="0"/>
    <n v="0"/>
    <b v="0"/>
    <s v="low"/>
  </r>
  <r>
    <n v="1183"/>
    <n v="1183"/>
    <d v="2014-03-31T00:00:00"/>
    <n v="14"/>
    <n v="1"/>
    <x v="2"/>
    <n v="2"/>
    <b v="0"/>
    <n v="21.98"/>
    <s v="Rhonda"/>
    <s v="Carpenter"/>
    <n v="14.6"/>
    <x v="258"/>
    <n v="0"/>
    <n v="0"/>
    <b v="0"/>
    <s v="low"/>
  </r>
  <r>
    <n v="1184"/>
    <n v="1184"/>
    <d v="2014-03-31T00:00:00"/>
    <n v="14"/>
    <n v="1"/>
    <x v="1"/>
    <n v="5"/>
    <b v="1"/>
    <n v="62.055"/>
    <s v="Rhonda"/>
    <s v="Carpenter"/>
    <n v="31.4"/>
    <x v="203"/>
    <n v="0"/>
    <n v="0"/>
    <b v="0"/>
    <s v="low"/>
  </r>
  <r>
    <n v="1185"/>
    <n v="1185"/>
    <d v="2014-03-31T00:00:00"/>
    <n v="14"/>
    <n v="1"/>
    <x v="2"/>
    <n v="2"/>
    <b v="0"/>
    <n v="25.98"/>
    <s v="Rhonda"/>
    <s v="Carter"/>
    <n v="30.7"/>
    <x v="152"/>
    <n v="0"/>
    <n v="0"/>
    <b v="0"/>
    <s v="low"/>
  </r>
  <r>
    <n v="1186"/>
    <n v="1186"/>
    <d v="2014-03-31T00:00:00"/>
    <n v="14"/>
    <n v="1"/>
    <x v="0"/>
    <n v="2"/>
    <b v="0"/>
    <n v="64.08"/>
    <s v="Rhonda"/>
    <s v="Farmer"/>
    <n v="26"/>
    <x v="353"/>
    <n v="1"/>
    <n v="1"/>
    <b v="0"/>
    <s v="NA"/>
  </r>
  <r>
    <n v="1187"/>
    <n v="1187"/>
    <d v="2014-03-31T00:00:00"/>
    <n v="14"/>
    <n v="1"/>
    <x v="2"/>
    <n v="7"/>
    <b v="1"/>
    <n v="87.236999999999995"/>
    <s v="Rhonda"/>
    <s v="Carter"/>
    <n v="22.5"/>
    <x v="37"/>
    <n v="0"/>
    <n v="0"/>
    <b v="0"/>
    <s v="medium"/>
  </r>
  <r>
    <n v="1188"/>
    <n v="1188"/>
    <d v="2014-03-31T00:00:00"/>
    <n v="14"/>
    <n v="1"/>
    <x v="0"/>
    <n v="5"/>
    <b v="1"/>
    <n v="101.79900000000001"/>
    <s v="Rhonda"/>
    <s v="Farmer"/>
    <n v="34.1"/>
    <x v="78"/>
    <n v="1"/>
    <n v="1"/>
    <b v="0"/>
    <s v="low"/>
  </r>
  <r>
    <n v="1189"/>
    <n v="1189"/>
    <d v="2014-03-31T00:00:00"/>
    <n v="14"/>
    <n v="1"/>
    <x v="2"/>
    <n v="2"/>
    <b v="0"/>
    <n v="26.98"/>
    <s v="Rhonda"/>
    <s v="Carpenter"/>
    <n v="19.100000000000001"/>
    <x v="321"/>
    <n v="0"/>
    <n v="0"/>
    <b v="0"/>
    <s v="medium"/>
  </r>
  <r>
    <n v="1190"/>
    <n v="1190"/>
    <d v="2014-03-31T00:00:00"/>
    <n v="14"/>
    <n v="1"/>
    <x v="1"/>
    <n v="7"/>
    <b v="1"/>
    <n v="89.936999999999998"/>
    <s v="Rhonda"/>
    <s v="Carpenter"/>
    <n v="23.8"/>
    <x v="326"/>
    <n v="0"/>
    <n v="0"/>
    <b v="0"/>
    <s v="low"/>
  </r>
  <r>
    <n v="1191"/>
    <n v="1191"/>
    <d v="2014-03-31T00:00:00"/>
    <n v="14"/>
    <n v="1"/>
    <x v="1"/>
    <n v="4"/>
    <b v="1"/>
    <n v="48.564"/>
    <s v="Rhonda"/>
    <s v="Carpenter"/>
    <n v="38.9"/>
    <x v="372"/>
    <n v="0"/>
    <n v="0"/>
    <b v="0"/>
    <s v="NA"/>
  </r>
  <r>
    <n v="1192"/>
    <n v="1192"/>
    <d v="2014-03-31T00:00:00"/>
    <n v="14"/>
    <n v="1"/>
    <x v="0"/>
    <n v="3"/>
    <b v="0"/>
    <n v="39.97"/>
    <s v="Rhonda"/>
    <s v="Farmer"/>
    <n v="18.7"/>
    <x v="296"/>
    <n v="0"/>
    <n v="0"/>
    <b v="0"/>
    <s v="NA"/>
  </r>
  <r>
    <n v="1193"/>
    <n v="1193"/>
    <d v="2014-03-31T00:00:00"/>
    <n v="14"/>
    <n v="1"/>
    <x v="0"/>
    <n v="4"/>
    <b v="1"/>
    <n v="48.564"/>
    <s v="Rhonda"/>
    <s v="Farmer"/>
    <n v="19.600000000000001"/>
    <x v="373"/>
    <n v="0"/>
    <n v="0"/>
    <b v="0"/>
    <s v="low"/>
  </r>
  <r>
    <n v="1194"/>
    <n v="1194"/>
    <d v="2014-03-31T00:00:00"/>
    <n v="14"/>
    <n v="1"/>
    <x v="1"/>
    <n v="3"/>
    <b v="0"/>
    <n v="82.2"/>
    <s v="Rhonda"/>
    <s v="Carpenter"/>
    <n v="28.5"/>
    <x v="311"/>
    <n v="1"/>
    <n v="1"/>
    <b v="0"/>
    <s v="low"/>
  </r>
  <r>
    <n v="1195"/>
    <n v="1195"/>
    <d v="2014-03-31T00:00:00"/>
    <n v="14"/>
    <n v="1"/>
    <x v="2"/>
    <n v="4"/>
    <b v="1"/>
    <n v="52.164000000000001"/>
    <s v="Rhonda"/>
    <s v="Farmer"/>
    <n v="16.899999999999999"/>
    <x v="45"/>
    <n v="0"/>
    <n v="0"/>
    <b v="0"/>
    <s v="NA"/>
  </r>
  <r>
    <n v="1196"/>
    <n v="1196"/>
    <d v="2014-03-31T00:00:00"/>
    <n v="14"/>
    <n v="1"/>
    <x v="3"/>
    <n v="4"/>
    <b v="1"/>
    <n v="48.564"/>
    <s v="Rhonda"/>
    <s v="Carpenter"/>
    <n v="34.799999999999997"/>
    <x v="185"/>
    <n v="0"/>
    <n v="0"/>
    <b v="0"/>
    <s v="low"/>
  </r>
  <r>
    <n v="1197"/>
    <n v="1197"/>
    <d v="2014-03-31T00:00:00"/>
    <n v="14"/>
    <n v="1"/>
    <x v="1"/>
    <n v="6"/>
    <b v="1"/>
    <n v="70.146000000000001"/>
    <s v="Rhonda"/>
    <s v="Carpenter"/>
    <n v="10.9"/>
    <x v="107"/>
    <n v="0"/>
    <n v="0"/>
    <b v="0"/>
    <s v="medium"/>
  </r>
  <r>
    <n v="1198"/>
    <n v="1198"/>
    <d v="2014-03-31T00:00:00"/>
    <n v="14"/>
    <n v="1"/>
    <x v="2"/>
    <n v="2"/>
    <b v="0"/>
    <n v="30.98"/>
    <s v="Rhonda"/>
    <s v="Carter"/>
    <n v="36.4"/>
    <x v="299"/>
    <n v="0"/>
    <n v="0"/>
    <b v="0"/>
    <s v="low"/>
  </r>
  <r>
    <n v="1199"/>
    <n v="1199"/>
    <d v="2014-03-31T00:00:00"/>
    <n v="14"/>
    <n v="1"/>
    <x v="1"/>
    <n v="1"/>
    <b v="0"/>
    <n v="13.99"/>
    <s v="Rhonda"/>
    <s v="Carpenter"/>
    <n v="24.9"/>
    <x v="218"/>
    <n v="0"/>
    <n v="0"/>
    <b v="0"/>
    <s v="low"/>
  </r>
  <r>
    <n v="1200"/>
    <n v="1200"/>
    <d v="2014-03-31T00:00:00"/>
    <n v="14"/>
    <n v="1"/>
    <x v="2"/>
    <n v="3"/>
    <b v="0"/>
    <n v="47.97"/>
    <s v="Rhonda"/>
    <s v="Farmer"/>
    <n v="17.899999999999999"/>
    <x v="296"/>
    <n v="0"/>
    <n v="0"/>
    <b v="0"/>
    <s v="NA"/>
  </r>
  <r>
    <n v="1201"/>
    <n v="1201"/>
    <d v="2014-03-31T00:00:00"/>
    <n v="14"/>
    <n v="1"/>
    <x v="1"/>
    <n v="4"/>
    <b v="1"/>
    <n v="53.064"/>
    <s v="Rhonda"/>
    <s v="Carpenter"/>
    <n v="29.2"/>
    <x v="222"/>
    <n v="0"/>
    <n v="0"/>
    <b v="0"/>
    <s v="low"/>
  </r>
  <r>
    <n v="1202"/>
    <n v="1202"/>
    <d v="2014-03-31T00:00:00"/>
    <n v="14"/>
    <n v="1"/>
    <x v="0"/>
    <n v="3"/>
    <b v="0"/>
    <n v="66.709999999999994"/>
    <s v="Rhonda"/>
    <s v="Carpenter"/>
    <n v="34.5"/>
    <x v="374"/>
    <n v="1"/>
    <n v="1"/>
    <b v="0"/>
    <s v="NA"/>
  </r>
  <r>
    <n v="1203"/>
    <n v="1203"/>
    <d v="2014-03-31T00:00:00"/>
    <n v="14"/>
    <n v="1"/>
    <x v="1"/>
    <n v="2"/>
    <b v="0"/>
    <n v="66.97"/>
    <s v="Rhonda"/>
    <s v="Carpenter"/>
    <n v="52.9"/>
    <x v="3"/>
    <n v="1"/>
    <n v="1"/>
    <b v="0"/>
    <s v="low"/>
  </r>
  <r>
    <n v="1204"/>
    <n v="1204"/>
    <d v="2014-03-31T00:00:00"/>
    <n v="14"/>
    <n v="1"/>
    <x v="1"/>
    <n v="4"/>
    <b v="1"/>
    <n v="46.764000000000003"/>
    <s v="Rhonda"/>
    <s v="Carpenter"/>
    <n v="26.8"/>
    <x v="375"/>
    <n v="0"/>
    <n v="0"/>
    <b v="0"/>
    <s v="low"/>
  </r>
  <r>
    <n v="1205"/>
    <n v="1205"/>
    <d v="2014-03-31T00:00:00"/>
    <n v="14"/>
    <n v="1"/>
    <x v="1"/>
    <n v="3"/>
    <b v="0"/>
    <n v="41.97"/>
    <s v="Rhonda"/>
    <s v="Farmer"/>
    <n v="31.2"/>
    <x v="13"/>
    <n v="0"/>
    <n v="0"/>
    <b v="0"/>
    <s v="low"/>
  </r>
  <r>
    <n v="1206"/>
    <n v="1206"/>
    <d v="2014-03-31T00:00:00"/>
    <n v="14"/>
    <n v="1"/>
    <x v="0"/>
    <n v="3"/>
    <b v="0"/>
    <n v="42.97"/>
    <s v="Rhonda"/>
    <s v="Carter"/>
    <n v="12.3"/>
    <x v="365"/>
    <n v="0"/>
    <n v="0"/>
    <b v="0"/>
    <s v="medium"/>
  </r>
  <r>
    <n v="1207"/>
    <n v="1207"/>
    <d v="2014-03-31T00:00:00"/>
    <n v="14"/>
    <n v="1"/>
    <x v="2"/>
    <n v="2"/>
    <b v="0"/>
    <n v="26.98"/>
    <s v="Rhonda"/>
    <s v="Carter"/>
    <n v="9.1"/>
    <x v="120"/>
    <n v="0"/>
    <n v="0"/>
    <b v="0"/>
    <s v="medium"/>
  </r>
  <r>
    <n v="1208"/>
    <n v="1208"/>
    <d v="2014-03-31T00:00:00"/>
    <n v="14"/>
    <n v="1"/>
    <x v="2"/>
    <n v="6"/>
    <b v="1"/>
    <n v="75.546000000000006"/>
    <s v="Rhonda"/>
    <s v="Carpenter"/>
    <n v="11"/>
    <x v="37"/>
    <n v="0"/>
    <n v="0"/>
    <b v="0"/>
    <s v="medium"/>
  </r>
  <r>
    <n v="1209"/>
    <n v="1209"/>
    <d v="2014-03-31T00:00:00"/>
    <n v="14"/>
    <n v="1"/>
    <x v="0"/>
    <n v="4"/>
    <b v="1"/>
    <n v="69.66"/>
    <s v="Rhonda"/>
    <s v="Farmer"/>
    <n v="15"/>
    <x v="347"/>
    <n v="1"/>
    <n v="1"/>
    <b v="0"/>
    <s v="medium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09">
  <r>
    <x v="0"/>
    <n v="5"/>
    <b v="1"/>
    <n v="65.655000000000001"/>
    <s v="Rhonda"/>
    <x v="0"/>
  </r>
  <r>
    <x v="1"/>
    <n v="2"/>
    <b v="0"/>
    <n v="26.98"/>
    <s v="Rhonda"/>
    <x v="1"/>
  </r>
  <r>
    <x v="1"/>
    <n v="3"/>
    <b v="0"/>
    <n v="40.97"/>
    <s v="Allanah"/>
    <x v="1"/>
  </r>
  <r>
    <x v="2"/>
    <n v="2"/>
    <b v="0"/>
    <n v="25.98"/>
    <s v="Allanah"/>
    <x v="0"/>
  </r>
  <r>
    <x v="2"/>
    <n v="5"/>
    <b v="1"/>
    <n v="57.555"/>
    <s v="Rhonda"/>
    <x v="2"/>
  </r>
  <r>
    <x v="0"/>
    <n v="1"/>
    <b v="0"/>
    <n v="13.99"/>
    <s v="Allanah"/>
    <x v="0"/>
  </r>
  <r>
    <x v="0"/>
    <n v="4"/>
    <b v="1"/>
    <n v="89.441999999999993"/>
    <s v="Rhonda"/>
    <x v="0"/>
  </r>
  <r>
    <x v="2"/>
    <s v="NA"/>
    <s v="NA"/>
    <n v="14.22"/>
    <s v="Allanah"/>
    <x v="0"/>
  </r>
  <r>
    <x v="1"/>
    <n v="3"/>
    <b v="0"/>
    <n v="40.97"/>
    <s v="Allanah"/>
    <x v="0"/>
  </r>
  <r>
    <x v="2"/>
    <n v="6"/>
    <b v="1"/>
    <n v="84.734999999999999"/>
    <s v="Rhonda"/>
    <x v="2"/>
  </r>
  <r>
    <x v="1"/>
    <n v="3"/>
    <b v="0"/>
    <n v="66.41"/>
    <s v="Allanah"/>
    <x v="3"/>
  </r>
  <r>
    <x v="2"/>
    <n v="5"/>
    <b v="1"/>
    <n v="62.954999999999998"/>
    <s v="Rhonda"/>
    <x v="2"/>
  </r>
  <r>
    <x v="0"/>
    <n v="4"/>
    <b v="1"/>
    <n v="46.764000000000003"/>
    <s v="Allanah"/>
    <x v="0"/>
  </r>
  <r>
    <x v="0"/>
    <n v="1"/>
    <b v="0"/>
    <n v="49.95"/>
    <s v="Rhonda"/>
    <x v="2"/>
  </r>
  <r>
    <x v="2"/>
    <n v="6"/>
    <b v="1"/>
    <n v="73.745999999999995"/>
    <s v="Rhonda"/>
    <x v="2"/>
  </r>
  <r>
    <x v="1"/>
    <n v="5"/>
    <b v="1"/>
    <n v="57.555"/>
    <s v="Rhonda"/>
    <x v="3"/>
  </r>
  <r>
    <x v="2"/>
    <n v="2"/>
    <b v="0"/>
    <n v="26.98"/>
    <s v="Allanah"/>
    <x v="2"/>
  </r>
  <r>
    <x v="2"/>
    <n v="2"/>
    <b v="0"/>
    <n v="27.98"/>
    <s v="Rhonda"/>
    <x v="1"/>
  </r>
  <r>
    <x v="2"/>
    <n v="3"/>
    <b v="0"/>
    <n v="41.97"/>
    <s v="Rhonda"/>
    <x v="2"/>
  </r>
  <r>
    <x v="1"/>
    <n v="1"/>
    <b v="0"/>
    <n v="11.99"/>
    <s v="Rhonda"/>
    <x v="3"/>
  </r>
  <r>
    <x v="2"/>
    <n v="4"/>
    <b v="1"/>
    <n v="46.764000000000003"/>
    <s v="Allanah"/>
    <x v="1"/>
  </r>
  <r>
    <x v="2"/>
    <n v="4"/>
    <b v="1"/>
    <n v="52.164000000000001"/>
    <s v="Rhonda"/>
    <x v="1"/>
  </r>
  <r>
    <x v="1"/>
    <n v="3"/>
    <b v="0"/>
    <n v="44.97"/>
    <s v="Rhonda"/>
    <x v="1"/>
  </r>
  <r>
    <x v="0"/>
    <n v="4"/>
    <b v="1"/>
    <n v="51.264000000000003"/>
    <s v="Rhonda"/>
    <x v="0"/>
  </r>
  <r>
    <x v="1"/>
    <n v="3"/>
    <b v="0"/>
    <n v="38.97"/>
    <s v="Allanah"/>
    <x v="3"/>
  </r>
  <r>
    <x v="2"/>
    <n v="5"/>
    <b v="1"/>
    <n v="58.454999999999998"/>
    <s v="Allanah"/>
    <x v="0"/>
  </r>
  <r>
    <x v="2"/>
    <n v="5"/>
    <b v="1"/>
    <n v="97.064999999999998"/>
    <s v="Rhonda"/>
    <x v="1"/>
  </r>
  <r>
    <x v="1"/>
    <n v="6"/>
    <b v="1"/>
    <n v="75.546000000000006"/>
    <s v="Allanah"/>
    <x v="3"/>
  </r>
  <r>
    <x v="0"/>
    <n v="5"/>
    <b v="1"/>
    <n v="65.655000000000001"/>
    <s v="Rhonda"/>
    <x v="0"/>
  </r>
  <r>
    <x v="1"/>
    <n v="2"/>
    <b v="0"/>
    <n v="30.98"/>
    <s v="Rhonda"/>
    <x v="1"/>
  </r>
  <r>
    <x v="0"/>
    <n v="2"/>
    <b v="0"/>
    <n v="26.98"/>
    <s v="Allanah"/>
    <x v="2"/>
  </r>
  <r>
    <x v="1"/>
    <n v="4"/>
    <b v="1"/>
    <n v="51.264000000000003"/>
    <s v="Rhonda"/>
    <x v="1"/>
  </r>
  <r>
    <x v="2"/>
    <n v="5"/>
    <b v="1"/>
    <n v="61.155000000000001"/>
    <s v="Allanah"/>
    <x v="2"/>
  </r>
  <r>
    <x v="0"/>
    <n v="3"/>
    <b v="0"/>
    <n v="42.97"/>
    <s v="Allanah"/>
    <x v="2"/>
  </r>
  <r>
    <x v="1"/>
    <n v="2"/>
    <b v="0"/>
    <n v="25.98"/>
    <s v="Rhonda"/>
    <x v="0"/>
  </r>
  <r>
    <x v="1"/>
    <n v="5"/>
    <b v="1"/>
    <n v="57.555"/>
    <s v="Allanah"/>
    <x v="1"/>
  </r>
  <r>
    <x v="2"/>
    <n v="3"/>
    <b v="0"/>
    <n v="44.97"/>
    <s v="Allanah"/>
    <x v="1"/>
  </r>
  <r>
    <x v="2"/>
    <n v="4"/>
    <b v="1"/>
    <n v="48.564"/>
    <s v="Rhonda"/>
    <x v="0"/>
  </r>
  <r>
    <x v="2"/>
    <n v="3"/>
    <b v="0"/>
    <n v="40.97"/>
    <s v="Allanah"/>
    <x v="0"/>
  </r>
  <r>
    <x v="0"/>
    <n v="4"/>
    <b v="1"/>
    <n v="49.463999999999999"/>
    <s v="Allanah"/>
    <x v="0"/>
  </r>
  <r>
    <x v="2"/>
    <n v="2"/>
    <b v="0"/>
    <n v="24.98"/>
    <s v="Rhonda"/>
    <x v="0"/>
  </r>
  <r>
    <x v="1"/>
    <n v="6"/>
    <b v="1"/>
    <n v="74.646000000000001"/>
    <s v="Allanah"/>
    <x v="3"/>
  </r>
  <r>
    <x v="0"/>
    <n v="3"/>
    <b v="0"/>
    <n v="38.97"/>
    <s v="Rhonda"/>
    <x v="0"/>
  </r>
  <r>
    <x v="0"/>
    <n v="4"/>
    <b v="1"/>
    <n v="92.465999999999994"/>
    <s v="Rhonda"/>
    <x v="4"/>
  </r>
  <r>
    <x v="0"/>
    <n v="1"/>
    <b v="0"/>
    <n v="56.43"/>
    <s v="Allanah"/>
    <x v="4"/>
  </r>
  <r>
    <x v="1"/>
    <n v="4"/>
    <b v="1"/>
    <n v="44.963999999999999"/>
    <s v="Rhonda"/>
    <x v="4"/>
  </r>
  <r>
    <x v="2"/>
    <n v="4"/>
    <b v="1"/>
    <n v="78.956999999999994"/>
    <s v="Allanah"/>
    <x v="5"/>
  </r>
  <r>
    <x v="2"/>
    <n v="1"/>
    <b v="0"/>
    <n v="13.99"/>
    <s v="Allanah"/>
    <x v="5"/>
  </r>
  <r>
    <x v="2"/>
    <n v="4"/>
    <b v="1"/>
    <n v="89.153999999999996"/>
    <s v="Allanah"/>
    <x v="1"/>
  </r>
  <r>
    <x v="2"/>
    <n v="3"/>
    <b v="0"/>
    <n v="37.97"/>
    <s v="Allanah"/>
    <x v="0"/>
  </r>
  <r>
    <x v="2"/>
    <n v="2"/>
    <b v="0"/>
    <n v="29.98"/>
    <s v="Rhonda"/>
    <x v="5"/>
  </r>
  <r>
    <x v="2"/>
    <n v="3"/>
    <b v="0"/>
    <n v="47.97"/>
    <s v="Allanah"/>
    <x v="5"/>
  </r>
  <r>
    <x v="0"/>
    <n v="1"/>
    <b v="0"/>
    <n v="13.99"/>
    <s v="Allanah"/>
    <x v="0"/>
  </r>
  <r>
    <x v="0"/>
    <n v="3"/>
    <b v="0"/>
    <n v="75.47"/>
    <s v="Rhonda"/>
    <x v="0"/>
  </r>
  <r>
    <x v="0"/>
    <n v="6"/>
    <b v="1"/>
    <n v="74.646000000000001"/>
    <s v="Rhonda"/>
    <x v="4"/>
  </r>
  <r>
    <x v="0"/>
    <n v="3"/>
    <b v="0"/>
    <n v="36.97"/>
    <s v="Rhonda"/>
    <x v="4"/>
  </r>
  <r>
    <x v="1"/>
    <n v="4"/>
    <b v="1"/>
    <n v="49.463999999999999"/>
    <s v="Allanah"/>
    <x v="5"/>
  </r>
  <r>
    <x v="0"/>
    <n v="1"/>
    <b v="0"/>
    <n v="13.99"/>
    <s v="Rhonda"/>
    <x v="4"/>
  </r>
  <r>
    <x v="0"/>
    <n v="3"/>
    <b v="0"/>
    <n v="79.67"/>
    <s v="Rhonda"/>
    <x v="4"/>
  </r>
  <r>
    <x v="1"/>
    <n v="2"/>
    <b v="0"/>
    <n v="63.78"/>
    <s v="Rhonda"/>
    <x v="4"/>
  </r>
  <r>
    <x v="0"/>
    <n v="4"/>
    <b v="1"/>
    <n v="54.863999999999997"/>
    <s v="Allanah"/>
    <x v="0"/>
  </r>
  <r>
    <x v="0"/>
    <n v="2"/>
    <b v="0"/>
    <n v="25.98"/>
    <s v="Rhonda"/>
    <x v="0"/>
  </r>
  <r>
    <x v="2"/>
    <n v="2"/>
    <b v="0"/>
    <n v="28.98"/>
    <s v="Allanah"/>
    <x v="1"/>
  </r>
  <r>
    <x v="2"/>
    <n v="4"/>
    <b v="1"/>
    <n v="52.164000000000001"/>
    <s v="Allanah"/>
    <x v="1"/>
  </r>
  <r>
    <x v="2"/>
    <n v="5"/>
    <b v="1"/>
    <n v="61.155000000000001"/>
    <s v="Rhonda"/>
    <x v="1"/>
  </r>
  <r>
    <x v="0"/>
    <n v="5"/>
    <b v="1"/>
    <n v="68.355000000000004"/>
    <s v="Rhonda"/>
    <x v="0"/>
  </r>
  <r>
    <x v="2"/>
    <n v="2"/>
    <b v="0"/>
    <n v="26.98"/>
    <s v="Rhonda"/>
    <x v="5"/>
  </r>
  <r>
    <x v="2"/>
    <n v="4"/>
    <b v="1"/>
    <n v="47.664000000000001"/>
    <s v="Allanah"/>
    <x v="5"/>
  </r>
  <r>
    <x v="0"/>
    <n v="3"/>
    <b v="0"/>
    <n v="74.8"/>
    <s v="Rhonda"/>
    <x v="4"/>
  </r>
  <r>
    <x v="0"/>
    <n v="3"/>
    <b v="0"/>
    <n v="43.97"/>
    <s v="Rhonda"/>
    <x v="0"/>
  </r>
  <r>
    <x v="0"/>
    <n v="4"/>
    <b v="1"/>
    <n v="56.664000000000001"/>
    <s v="Allanah"/>
    <x v="4"/>
  </r>
  <r>
    <x v="0"/>
    <n v="3"/>
    <b v="0"/>
    <n v="40.97"/>
    <s v="Allanah"/>
    <x v="4"/>
  </r>
  <r>
    <x v="2"/>
    <n v="6"/>
    <b v="1"/>
    <n v="80.945999999999998"/>
    <s v="Rhonda"/>
    <x v="5"/>
  </r>
  <r>
    <x v="2"/>
    <n v="3"/>
    <b v="0"/>
    <n v="46.97"/>
    <s v="Rhonda"/>
    <x v="1"/>
  </r>
  <r>
    <x v="0"/>
    <n v="2"/>
    <b v="0"/>
    <n v="30.98"/>
    <s v="Rhonda"/>
    <x v="0"/>
  </r>
  <r>
    <x v="0"/>
    <n v="2"/>
    <b v="0"/>
    <n v="30.98"/>
    <s v="Allanah"/>
    <x v="0"/>
  </r>
  <r>
    <x v="0"/>
    <n v="6"/>
    <b v="1"/>
    <n v="82.745999999999995"/>
    <s v="Allanah"/>
    <x v="0"/>
  </r>
  <r>
    <x v="1"/>
    <n v="5"/>
    <b v="1"/>
    <n v="66.555000000000007"/>
    <s v="Rhonda"/>
    <x v="1"/>
  </r>
  <r>
    <x v="0"/>
    <n v="2"/>
    <b v="0"/>
    <n v="28.98"/>
    <s v="Allanah"/>
    <x v="4"/>
  </r>
  <r>
    <x v="2"/>
    <n v="3"/>
    <b v="0"/>
    <n v="45.97"/>
    <s v="Allanah"/>
    <x v="5"/>
  </r>
  <r>
    <x v="2"/>
    <n v="2"/>
    <b v="0"/>
    <n v="25.98"/>
    <s v="Rhonda"/>
    <x v="1"/>
  </r>
  <r>
    <x v="0"/>
    <n v="3"/>
    <b v="0"/>
    <n v="36.97"/>
    <s v="Rhonda"/>
    <x v="4"/>
  </r>
  <r>
    <x v="0"/>
    <n v="2"/>
    <b v="0"/>
    <n v="30.98"/>
    <s v="Allanah"/>
    <x v="0"/>
  </r>
  <r>
    <x v="0"/>
    <n v="6"/>
    <b v="1"/>
    <n v="70.146000000000001"/>
    <s v="Rhonda"/>
    <x v="0"/>
  </r>
  <r>
    <x v="2"/>
    <n v="1"/>
    <b v="0"/>
    <n v="15.99"/>
    <s v="Allanah"/>
    <x v="1"/>
  </r>
  <r>
    <x v="1"/>
    <n v="4"/>
    <b v="1"/>
    <n v="52.164000000000001"/>
    <s v="Rhonda"/>
    <x v="1"/>
  </r>
  <r>
    <x v="2"/>
    <n v="5"/>
    <b v="1"/>
    <n v="58.454999999999998"/>
    <s v="Rhonda"/>
    <x v="0"/>
  </r>
  <r>
    <x v="2"/>
    <n v="7"/>
    <b v="1"/>
    <n v="93.537000000000006"/>
    <s v="Rhonda"/>
    <x v="5"/>
  </r>
  <r>
    <x v="2"/>
    <n v="6"/>
    <b v="1"/>
    <n v="79.146000000000001"/>
    <s v="Allanah"/>
    <x v="5"/>
  </r>
  <r>
    <x v="0"/>
    <n v="4"/>
    <b v="1"/>
    <n v="46.764000000000003"/>
    <s v="Allanah"/>
    <x v="4"/>
  </r>
  <r>
    <x v="2"/>
    <n v="2"/>
    <b v="0"/>
    <n v="29.98"/>
    <s v="Allanah"/>
    <x v="2"/>
  </r>
  <r>
    <x v="2"/>
    <n v="3"/>
    <b v="0"/>
    <n v="38.97"/>
    <s v="Allanah"/>
    <x v="2"/>
  </r>
  <r>
    <x v="2"/>
    <n v="4"/>
    <b v="1"/>
    <n v="51.264000000000003"/>
    <s v="Allanah"/>
    <x v="5"/>
  </r>
  <r>
    <x v="3"/>
    <n v="4"/>
    <b v="1"/>
    <n v="60.264000000000003"/>
    <s v="Maria"/>
    <x v="2"/>
  </r>
  <r>
    <x v="2"/>
    <n v="2"/>
    <b v="0"/>
    <n v="29.98"/>
    <s v="Maria"/>
    <x v="2"/>
  </r>
  <r>
    <x v="2"/>
    <n v="5"/>
    <b v="1"/>
    <n v="64.754999999999995"/>
    <s v="Maria"/>
    <x v="2"/>
  </r>
  <r>
    <x v="2"/>
    <n v="3"/>
    <b v="0"/>
    <n v="44.97"/>
    <s v="Allanah"/>
    <x v="2"/>
  </r>
  <r>
    <x v="1"/>
    <n v="2"/>
    <b v="0"/>
    <n v="26.98"/>
    <s v="Maria"/>
    <x v="3"/>
  </r>
  <r>
    <x v="2"/>
    <n v="5"/>
    <b v="1"/>
    <n v="59.354999999999997"/>
    <s v="Maria"/>
    <x v="2"/>
  </r>
  <r>
    <x v="1"/>
    <n v="2"/>
    <b v="0"/>
    <n v="54.63"/>
    <s v="Maria"/>
    <x v="3"/>
  </r>
  <r>
    <x v="2"/>
    <n v="6"/>
    <b v="1"/>
    <n v="108.027"/>
    <s v="Maria"/>
    <x v="2"/>
  </r>
  <r>
    <x v="0"/>
    <n v="4"/>
    <b v="1"/>
    <n v="53.963999999999999"/>
    <s v="Allanah"/>
    <x v="3"/>
  </r>
  <r>
    <x v="1"/>
    <n v="1"/>
    <b v="0"/>
    <n v="13.99"/>
    <s v="Maria"/>
    <x v="3"/>
  </r>
  <r>
    <x v="0"/>
    <n v="3"/>
    <b v="0"/>
    <n v="43.97"/>
    <s v="Allanah"/>
    <x v="3"/>
  </r>
  <r>
    <x v="0"/>
    <n v="4"/>
    <b v="1"/>
    <n v="46.764000000000003"/>
    <s v="Maria"/>
    <x v="2"/>
  </r>
  <r>
    <x v="2"/>
    <n v="6"/>
    <b v="1"/>
    <n v="76.445999999999998"/>
    <s v="Maria"/>
    <x v="2"/>
  </r>
  <r>
    <x v="0"/>
    <n v="3"/>
    <b v="0"/>
    <n v="39.97"/>
    <s v="Maria"/>
    <x v="3"/>
  </r>
  <r>
    <x v="2"/>
    <n v="5"/>
    <b v="1"/>
    <n v="62.954999999999998"/>
    <s v="Maria"/>
    <x v="5"/>
  </r>
  <r>
    <x v="2"/>
    <n v="2"/>
    <b v="0"/>
    <n v="31.98"/>
    <s v="Allanah"/>
    <x v="5"/>
  </r>
  <r>
    <x v="2"/>
    <n v="4"/>
    <b v="1"/>
    <n v="53.963999999999999"/>
    <s v="Allanah"/>
    <x v="5"/>
  </r>
  <r>
    <x v="2"/>
    <n v="4"/>
    <b v="1"/>
    <n v="50.363999999999997"/>
    <s v="Allanah"/>
    <x v="2"/>
  </r>
  <r>
    <x v="2"/>
    <n v="1"/>
    <b v="0"/>
    <n v="16.989999999999998"/>
    <s v="Maria"/>
    <x v="2"/>
  </r>
  <r>
    <x v="2"/>
    <n v="2"/>
    <b v="0"/>
    <n v="25.98"/>
    <s v="Maria"/>
    <x v="2"/>
  </r>
  <r>
    <x v="0"/>
    <n v="3"/>
    <b v="0"/>
    <n v="42.97"/>
    <s v="Maria"/>
    <x v="2"/>
  </r>
  <r>
    <x v="2"/>
    <n v="1"/>
    <b v="0"/>
    <n v="12.99"/>
    <s v="Maria"/>
    <x v="3"/>
  </r>
  <r>
    <x v="2"/>
    <n v="3"/>
    <b v="0"/>
    <n v="36.97"/>
    <s v="Maria"/>
    <x v="5"/>
  </r>
  <r>
    <x v="2"/>
    <n v="3"/>
    <b v="1"/>
    <n v="31.175999999999998"/>
    <s v="Maria"/>
    <x v="2"/>
  </r>
  <r>
    <x v="2"/>
    <n v="4"/>
    <b v="1"/>
    <n v="41.731200000000001"/>
    <s v="Maria"/>
    <x v="5"/>
  </r>
  <r>
    <x v="2"/>
    <n v="5"/>
    <b v="1"/>
    <n v="51.084000000000003"/>
    <s v="Allanah"/>
    <x v="5"/>
  </r>
  <r>
    <x v="2"/>
    <n v="2"/>
    <b v="1"/>
    <n v="23.184000000000001"/>
    <s v="Allanah"/>
    <x v="2"/>
  </r>
  <r>
    <x v="1"/>
    <n v="4"/>
    <b v="1"/>
    <n v="38.851199999999999"/>
    <s v="Allanah"/>
    <x v="3"/>
  </r>
  <r>
    <x v="2"/>
    <n v="2"/>
    <b v="1"/>
    <n v="24.783999999999999"/>
    <s v="Allanah"/>
    <x v="2"/>
  </r>
  <r>
    <x v="0"/>
    <n v="2"/>
    <b v="1"/>
    <n v="49.856000000000002"/>
    <s v="Allanah"/>
    <x v="2"/>
  </r>
  <r>
    <x v="2"/>
    <n v="4"/>
    <b v="1"/>
    <n v="38.851199999999999"/>
    <s v="Maria"/>
    <x v="2"/>
  </r>
  <r>
    <x v="2"/>
    <n v="5"/>
    <b v="1"/>
    <n v="49.643999999999998"/>
    <s v="Maria"/>
    <x v="5"/>
  </r>
  <r>
    <x v="2"/>
    <n v="3"/>
    <b v="1"/>
    <n v="28.776"/>
    <s v="Allanah"/>
    <x v="2"/>
  </r>
  <r>
    <x v="0"/>
    <n v="4"/>
    <b v="1"/>
    <n v="40.291200000000003"/>
    <s v="Maria"/>
    <x v="3"/>
  </r>
  <r>
    <x v="2"/>
    <n v="3"/>
    <b v="1"/>
    <n v="28.776"/>
    <s v="Maria"/>
    <x v="2"/>
  </r>
  <r>
    <x v="2"/>
    <n v="5"/>
    <b v="1"/>
    <n v="53.244"/>
    <s v="Allanah"/>
    <x v="2"/>
  </r>
  <r>
    <x v="2"/>
    <s v="NA"/>
    <s v="NA"/>
    <n v="14.22"/>
    <s v="Maria"/>
    <x v="5"/>
  </r>
  <r>
    <x v="1"/>
    <n v="2"/>
    <b v="1"/>
    <n v="49.456000000000003"/>
    <s v="Maria"/>
    <x v="3"/>
  </r>
  <r>
    <x v="1"/>
    <n v="6"/>
    <b v="1"/>
    <n v="58.9968"/>
    <s v="Maria"/>
    <x v="3"/>
  </r>
  <r>
    <x v="2"/>
    <n v="1"/>
    <b v="1"/>
    <n v="9.5920000000000005"/>
    <s v="Allanah"/>
    <x v="2"/>
  </r>
  <r>
    <x v="2"/>
    <n v="4"/>
    <b v="1"/>
    <n v="41.731200000000001"/>
    <s v="Maria"/>
    <x v="2"/>
  </r>
  <r>
    <x v="2"/>
    <n v="3"/>
    <b v="1"/>
    <n v="33.576000000000001"/>
    <s v="Allanah"/>
    <x v="3"/>
  </r>
  <r>
    <x v="2"/>
    <n v="2"/>
    <b v="1"/>
    <n v="20.783999999999999"/>
    <s v="Allanah"/>
    <x v="2"/>
  </r>
  <r>
    <x v="0"/>
    <n v="5"/>
    <b v="1"/>
    <n v="55.755000000000003"/>
    <s v="Allanah"/>
    <x v="4"/>
  </r>
  <r>
    <x v="0"/>
    <n v="3"/>
    <b v="0"/>
    <n v="33.97"/>
    <s v="Allanah"/>
    <x v="0"/>
  </r>
  <r>
    <x v="2"/>
    <n v="4"/>
    <b v="1"/>
    <n v="53.064"/>
    <s v="Allanah"/>
    <x v="0"/>
  </r>
  <r>
    <x v="0"/>
    <n v="5"/>
    <b v="1"/>
    <n v="85.058999999999997"/>
    <s v="Maria"/>
    <x v="0"/>
  </r>
  <r>
    <x v="1"/>
    <n v="3"/>
    <b v="0"/>
    <n v="38.97"/>
    <s v="Allanah"/>
    <x v="0"/>
  </r>
  <r>
    <x v="2"/>
    <n v="3"/>
    <b v="0"/>
    <n v="39.97"/>
    <s v="Allanah"/>
    <x v="0"/>
  </r>
  <r>
    <x v="0"/>
    <n v="2"/>
    <b v="0"/>
    <n v="24.98"/>
    <s v="Allanah"/>
    <x v="0"/>
  </r>
  <r>
    <x v="0"/>
    <n v="4"/>
    <b v="1"/>
    <n v="65.241"/>
    <s v="Maria"/>
    <x v="4"/>
  </r>
  <r>
    <x v="0"/>
    <n v="5"/>
    <b v="1"/>
    <n v="62.055"/>
    <s v="Maria"/>
    <x v="0"/>
  </r>
  <r>
    <x v="0"/>
    <n v="2"/>
    <b v="0"/>
    <n v="27.98"/>
    <s v="Allanah"/>
    <x v="6"/>
  </r>
  <r>
    <x v="2"/>
    <n v="3"/>
    <b v="0"/>
    <n v="40.97"/>
    <s v="Allanah"/>
    <x v="2"/>
  </r>
  <r>
    <x v="0"/>
    <n v="3"/>
    <b v="0"/>
    <n v="46.97"/>
    <s v="Maria"/>
    <x v="0"/>
  </r>
  <r>
    <x v="1"/>
    <n v="5"/>
    <b v="1"/>
    <n v="56.655000000000001"/>
    <s v="Maria"/>
    <x v="4"/>
  </r>
  <r>
    <x v="1"/>
    <n v="4"/>
    <b v="1"/>
    <n v="47.664000000000001"/>
    <s v="Allanah"/>
    <x v="2"/>
  </r>
  <r>
    <x v="0"/>
    <n v="3"/>
    <b v="0"/>
    <n v="45.97"/>
    <s v="Maria"/>
    <x v="0"/>
  </r>
  <r>
    <x v="2"/>
    <n v="4"/>
    <b v="1"/>
    <n v="71.171999999999997"/>
    <s v="Allanah"/>
    <x v="2"/>
  </r>
  <r>
    <x v="0"/>
    <n v="2"/>
    <b v="0"/>
    <n v="65.239999999999995"/>
    <s v="Allanah"/>
    <x v="0"/>
  </r>
  <r>
    <x v="0"/>
    <n v="3"/>
    <b v="0"/>
    <n v="38.97"/>
    <s v="Maria"/>
    <x v="4"/>
  </r>
  <r>
    <x v="0"/>
    <n v="6"/>
    <b v="1"/>
    <n v="80.046000000000006"/>
    <s v="Maria"/>
    <x v="2"/>
  </r>
  <r>
    <x v="0"/>
    <n v="3"/>
    <b v="0"/>
    <n v="37.97"/>
    <s v="Allanah"/>
    <x v="4"/>
  </r>
  <r>
    <x v="2"/>
    <n v="4"/>
    <b v="1"/>
    <n v="48.564"/>
    <s v="Maria"/>
    <x v="2"/>
  </r>
  <r>
    <x v="2"/>
    <n v="1"/>
    <b v="0"/>
    <n v="49.63"/>
    <s v="Maria"/>
    <x v="2"/>
  </r>
  <r>
    <x v="2"/>
    <n v="3"/>
    <b v="0"/>
    <n v="83.74"/>
    <s v="Allanah"/>
    <x v="6"/>
  </r>
  <r>
    <x v="2"/>
    <n v="4"/>
    <b v="1"/>
    <n v="51.264000000000003"/>
    <s v="Maria"/>
    <x v="2"/>
  </r>
  <r>
    <x v="2"/>
    <n v="6"/>
    <b v="1"/>
    <n v="70.146000000000001"/>
    <s v="Maria"/>
    <x v="2"/>
  </r>
  <r>
    <x v="0"/>
    <n v="4"/>
    <b v="1"/>
    <n v="47.664000000000001"/>
    <s v="Maria"/>
    <x v="4"/>
  </r>
  <r>
    <x v="1"/>
    <n v="7"/>
    <b v="1"/>
    <n v="79.137"/>
    <s v="Maria"/>
    <x v="0"/>
  </r>
  <r>
    <x v="0"/>
    <n v="5"/>
    <b v="1"/>
    <n v="62.055"/>
    <s v="Maria"/>
    <x v="0"/>
  </r>
  <r>
    <x v="1"/>
    <n v="2"/>
    <b v="0"/>
    <n v="29.98"/>
    <s v="Allanah"/>
    <x v="0"/>
  </r>
  <r>
    <x v="2"/>
    <n v="2"/>
    <b v="0"/>
    <n v="26.98"/>
    <s v="Maria"/>
    <x v="2"/>
  </r>
  <r>
    <x v="0"/>
    <n v="3"/>
    <b v="0"/>
    <n v="37.97"/>
    <s v="Allanah"/>
    <x v="4"/>
  </r>
  <r>
    <x v="0"/>
    <n v="4"/>
    <b v="1"/>
    <n v="52.164000000000001"/>
    <s v="Maria"/>
    <x v="4"/>
  </r>
  <r>
    <x v="2"/>
    <n v="1"/>
    <b v="0"/>
    <n v="11.99"/>
    <s v="Maria"/>
    <x v="4"/>
  </r>
  <r>
    <x v="1"/>
    <n v="3"/>
    <b v="0"/>
    <n v="39.97"/>
    <s v="Maria"/>
    <x v="7"/>
  </r>
  <r>
    <x v="2"/>
    <s v="NA"/>
    <s v="NA"/>
    <n v="14.22"/>
    <s v="Rhonda"/>
    <x v="2"/>
  </r>
  <r>
    <x v="2"/>
    <n v="1"/>
    <b v="0"/>
    <n v="11.99"/>
    <s v="Rhonda"/>
    <x v="2"/>
  </r>
  <r>
    <x v="2"/>
    <n v="6"/>
    <b v="1"/>
    <n v="66.546000000000006"/>
    <s v="Maria"/>
    <x v="2"/>
  </r>
  <r>
    <x v="0"/>
    <n v="6"/>
    <b v="1"/>
    <n v="81.846000000000004"/>
    <s v="Maria"/>
    <x v="4"/>
  </r>
  <r>
    <x v="2"/>
    <n v="3"/>
    <b v="0"/>
    <n v="43.97"/>
    <s v="Rhonda"/>
    <x v="2"/>
  </r>
  <r>
    <x v="2"/>
    <n v="1"/>
    <b v="0"/>
    <n v="15.99"/>
    <s v="Maria"/>
    <x v="2"/>
  </r>
  <r>
    <x v="0"/>
    <n v="3"/>
    <b v="0"/>
    <n v="44.97"/>
    <s v="Maria"/>
    <x v="4"/>
  </r>
  <r>
    <x v="0"/>
    <n v="6"/>
    <b v="1"/>
    <n v="68.346000000000004"/>
    <s v="Rhonda"/>
    <x v="4"/>
  </r>
  <r>
    <x v="2"/>
    <n v="6"/>
    <b v="1"/>
    <n v="68.346000000000004"/>
    <s v="Rhonda"/>
    <x v="4"/>
  </r>
  <r>
    <x v="0"/>
    <n v="4"/>
    <b v="1"/>
    <n v="81.656999999999996"/>
    <s v="Rhonda"/>
    <x v="7"/>
  </r>
  <r>
    <x v="2"/>
    <n v="4"/>
    <b v="1"/>
    <n v="43.164000000000001"/>
    <s v="Rhonda"/>
    <x v="2"/>
  </r>
  <r>
    <x v="2"/>
    <n v="3"/>
    <b v="0"/>
    <n v="41.97"/>
    <s v="Rhonda"/>
    <x v="2"/>
  </r>
  <r>
    <x v="0"/>
    <n v="6"/>
    <b v="1"/>
    <n v="72.846000000000004"/>
    <s v="Maria"/>
    <x v="4"/>
  </r>
  <r>
    <x v="0"/>
    <n v="3"/>
    <b v="0"/>
    <n v="40.97"/>
    <s v="Maria"/>
    <x v="4"/>
  </r>
  <r>
    <x v="2"/>
    <n v="4"/>
    <b v="1"/>
    <n v="53.963999999999999"/>
    <s v="Rhonda"/>
    <x v="7"/>
  </r>
  <r>
    <x v="0"/>
    <n v="3"/>
    <b v="0"/>
    <n v="42.97"/>
    <s v="Maria"/>
    <x v="4"/>
  </r>
  <r>
    <x v="2"/>
    <n v="3"/>
    <b v="0"/>
    <n v="42.97"/>
    <s v="NA"/>
    <x v="4"/>
  </r>
  <r>
    <x v="2"/>
    <n v="5"/>
    <b v="1"/>
    <n v="56.655000000000001"/>
    <s v="Rhonda"/>
    <x v="2"/>
  </r>
  <r>
    <x v="0"/>
    <n v="5"/>
    <b v="1"/>
    <n v="65.655000000000001"/>
    <s v="Rhonda"/>
    <x v="4"/>
  </r>
  <r>
    <x v="3"/>
    <n v="1"/>
    <b v="0"/>
    <n v="12.99"/>
    <s v="Maria"/>
    <x v="7"/>
  </r>
  <r>
    <x v="2"/>
    <n v="5"/>
    <b v="1"/>
    <n v="56.655000000000001"/>
    <s v="Maria"/>
    <x v="4"/>
  </r>
  <r>
    <x v="1"/>
    <n v="3"/>
    <b v="0"/>
    <n v="74.28"/>
    <s v="Rhonda"/>
    <x v="7"/>
  </r>
  <r>
    <x v="0"/>
    <n v="4"/>
    <b v="1"/>
    <n v="45.863999999999997"/>
    <s v="Rhonda"/>
    <x v="2"/>
  </r>
  <r>
    <x v="0"/>
    <n v="3"/>
    <b v="0"/>
    <n v="44.97"/>
    <s v="Maria"/>
    <x v="4"/>
  </r>
  <r>
    <x v="0"/>
    <n v="2"/>
    <b v="0"/>
    <n v="26.98"/>
    <s v="Maria"/>
    <x v="2"/>
  </r>
  <r>
    <x v="1"/>
    <n v="3"/>
    <b v="0"/>
    <n v="90.21"/>
    <s v="Maria"/>
    <x v="7"/>
  </r>
  <r>
    <x v="2"/>
    <n v="5"/>
    <b v="1"/>
    <n v="61.155000000000001"/>
    <s v="Maria"/>
    <x v="2"/>
  </r>
  <r>
    <x v="1"/>
    <n v="1"/>
    <b v="0"/>
    <n v="55.57"/>
    <s v="Rhonda"/>
    <x v="7"/>
  </r>
  <r>
    <x v="2"/>
    <n v="5"/>
    <b v="1"/>
    <n v="61.155000000000001"/>
    <s v="Maria"/>
    <x v="2"/>
  </r>
  <r>
    <x v="3"/>
    <n v="2"/>
    <b v="0"/>
    <n v="28.98"/>
    <s v="Maria"/>
    <x v="2"/>
  </r>
  <r>
    <x v="1"/>
    <n v="6"/>
    <b v="1"/>
    <n v="71.046000000000006"/>
    <s v="Rhonda"/>
    <x v="7"/>
  </r>
  <r>
    <x v="1"/>
    <n v="2"/>
    <b v="0"/>
    <n v="25.98"/>
    <s v="Maria"/>
    <x v="7"/>
  </r>
  <r>
    <x v="3"/>
    <n v="2"/>
    <b v="0"/>
    <n v="26.98"/>
    <s v="Rhonda"/>
    <x v="2"/>
  </r>
  <r>
    <x v="2"/>
    <n v="7"/>
    <b v="1"/>
    <n v="87.236999999999995"/>
    <s v="Maria"/>
    <x v="2"/>
  </r>
  <r>
    <x v="0"/>
    <n v="7"/>
    <b v="1"/>
    <n v="85.436999999999998"/>
    <s v="Maria"/>
    <x v="4"/>
  </r>
  <r>
    <x v="1"/>
    <n v="7"/>
    <b v="1"/>
    <n v="134.334"/>
    <s v="Maria"/>
    <x v="7"/>
  </r>
  <r>
    <x v="1"/>
    <n v="6"/>
    <b v="1"/>
    <n v="106.64100000000001"/>
    <s v="Rhonda"/>
    <x v="7"/>
  </r>
  <r>
    <x v="1"/>
    <n v="7"/>
    <b v="1"/>
    <n v="82.736999999999995"/>
    <s v="Rhonda"/>
    <x v="7"/>
  </r>
  <r>
    <x v="2"/>
    <n v="6"/>
    <b v="1"/>
    <n v="64.745999999999995"/>
    <s v="Rhonda"/>
    <x v="2"/>
  </r>
  <r>
    <x v="0"/>
    <n v="1"/>
    <b v="0"/>
    <n v="10.99"/>
    <s v="Rhonda"/>
    <x v="2"/>
  </r>
  <r>
    <x v="2"/>
    <n v="2"/>
    <b v="0"/>
    <n v="25.98"/>
    <s v="Maria"/>
    <x v="7"/>
  </r>
  <r>
    <x v="2"/>
    <n v="3"/>
    <b v="0"/>
    <n v="42.97"/>
    <s v="Maria"/>
    <x v="2"/>
  </r>
  <r>
    <x v="1"/>
    <n v="6"/>
    <b v="1"/>
    <n v="67.445999999999998"/>
    <s v="Maria"/>
    <x v="3"/>
  </r>
  <r>
    <x v="2"/>
    <n v="6"/>
    <b v="1"/>
    <n v="71.046000000000006"/>
    <s v="Rhonda"/>
    <x v="2"/>
  </r>
  <r>
    <x v="0"/>
    <n v="3"/>
    <b v="0"/>
    <n v="42.97"/>
    <s v="Maria"/>
    <x v="2"/>
  </r>
  <r>
    <x v="1"/>
    <n v="6"/>
    <b v="1"/>
    <n v="76.445999999999998"/>
    <s v="Maria"/>
    <x v="7"/>
  </r>
  <r>
    <x v="2"/>
    <n v="5"/>
    <b v="1"/>
    <n v="68.355000000000004"/>
    <s v="Maria"/>
    <x v="2"/>
  </r>
  <r>
    <x v="1"/>
    <n v="3"/>
    <b v="0"/>
    <n v="43.97"/>
    <s v="Maria"/>
    <x v="7"/>
  </r>
  <r>
    <x v="2"/>
    <n v="4"/>
    <b v="1"/>
    <n v="45.863999999999997"/>
    <s v="Maria"/>
    <x v="2"/>
  </r>
  <r>
    <x v="0"/>
    <n v="3"/>
    <b v="0"/>
    <n v="44.97"/>
    <s v="Maria"/>
    <x v="3"/>
  </r>
  <r>
    <x v="1"/>
    <n v="2"/>
    <b v="0"/>
    <n v="27.98"/>
    <s v="Rhonda"/>
    <x v="7"/>
  </r>
  <r>
    <x v="2"/>
    <n v="3"/>
    <b v="0"/>
    <n v="65.75"/>
    <s v="Maria"/>
    <x v="2"/>
  </r>
  <r>
    <x v="1"/>
    <n v="3"/>
    <b v="0"/>
    <n v="86.37"/>
    <s v="Rhonda"/>
    <x v="7"/>
  </r>
  <r>
    <x v="2"/>
    <n v="5"/>
    <b v="1"/>
    <n v="60.255000000000003"/>
    <s v="Maria"/>
    <x v="2"/>
  </r>
  <r>
    <x v="0"/>
    <n v="6"/>
    <b v="1"/>
    <n v="77.346000000000004"/>
    <s v="Rhonda"/>
    <x v="3"/>
  </r>
  <r>
    <x v="2"/>
    <n v="2"/>
    <b v="0"/>
    <n v="29.98"/>
    <s v="Maria"/>
    <x v="2"/>
  </r>
  <r>
    <x v="1"/>
    <n v="3"/>
    <b v="0"/>
    <n v="40.97"/>
    <s v="Maria"/>
    <x v="7"/>
  </r>
  <r>
    <x v="1"/>
    <n v="5"/>
    <b v="1"/>
    <n v="91.052999999999997"/>
    <s v="Rhonda"/>
    <x v="7"/>
  </r>
  <r>
    <x v="1"/>
    <n v="4"/>
    <b v="1"/>
    <n v="80.010000000000005"/>
    <s v="Rhonda"/>
    <x v="7"/>
  </r>
  <r>
    <x v="2"/>
    <n v="7"/>
    <b v="1"/>
    <n v="82.736999999999995"/>
    <s v="Maria"/>
    <x v="2"/>
  </r>
  <r>
    <x v="1"/>
    <n v="4"/>
    <b v="1"/>
    <n v="49.463999999999999"/>
    <s v="Rhonda"/>
    <x v="7"/>
  </r>
  <r>
    <x v="2"/>
    <n v="2"/>
    <b v="0"/>
    <n v="26.98"/>
    <s v="Rhonda"/>
    <x v="2"/>
  </r>
  <r>
    <x v="2"/>
    <n v="5"/>
    <b v="1"/>
    <n v="58.454999999999998"/>
    <s v="Maria"/>
    <x v="2"/>
  </r>
  <r>
    <x v="0"/>
    <n v="5"/>
    <b v="1"/>
    <n v="64.754999999999995"/>
    <s v="NA"/>
    <x v="3"/>
  </r>
  <r>
    <x v="2"/>
    <n v="5"/>
    <b v="1"/>
    <n v="55.755000000000003"/>
    <s v="Rhonda"/>
    <x v="2"/>
  </r>
  <r>
    <x v="1"/>
    <n v="4"/>
    <b v="1"/>
    <n v="52.164000000000001"/>
    <s v="Maria"/>
    <x v="7"/>
  </r>
  <r>
    <x v="1"/>
    <n v="3"/>
    <b v="0"/>
    <n v="41.97"/>
    <s v="Maria"/>
    <x v="7"/>
  </r>
  <r>
    <x v="1"/>
    <n v="3"/>
    <b v="0"/>
    <n v="74.739999999999995"/>
    <s v="Rhonda"/>
    <x v="3"/>
  </r>
  <r>
    <x v="2"/>
    <n v="3"/>
    <b v="0"/>
    <n v="42.97"/>
    <s v="Rhonda"/>
    <x v="2"/>
  </r>
  <r>
    <x v="2"/>
    <n v="5"/>
    <b v="1"/>
    <n v="55.755000000000003"/>
    <s v="Rhonda"/>
    <x v="7"/>
  </r>
  <r>
    <x v="2"/>
    <n v="5"/>
    <b v="1"/>
    <n v="86.364000000000004"/>
    <s v="Maria"/>
    <x v="2"/>
  </r>
  <r>
    <x v="2"/>
    <n v="5"/>
    <b v="1"/>
    <n v="61.155000000000001"/>
    <s v="Maria"/>
    <x v="2"/>
  </r>
  <r>
    <x v="1"/>
    <n v="2"/>
    <b v="0"/>
    <n v="29.98"/>
    <s v="Maria"/>
    <x v="3"/>
  </r>
  <r>
    <x v="2"/>
    <n v="1"/>
    <b v="0"/>
    <n v="15.99"/>
    <s v="Rhonda"/>
    <x v="2"/>
  </r>
  <r>
    <x v="1"/>
    <n v="4"/>
    <b v="1"/>
    <n v="45.863999999999997"/>
    <s v="Maria"/>
    <x v="7"/>
  </r>
  <r>
    <x v="1"/>
    <n v="3"/>
    <b v="0"/>
    <n v="43.97"/>
    <s v="Maria"/>
    <x v="3"/>
  </r>
  <r>
    <x v="1"/>
    <n v="4"/>
    <b v="1"/>
    <n v="53.064"/>
    <s v="Rhonda"/>
    <x v="7"/>
  </r>
  <r>
    <x v="2"/>
    <s v="NA"/>
    <s v="NA"/>
    <n v="14.22"/>
    <s v="Rhonda"/>
    <x v="2"/>
  </r>
  <r>
    <x v="1"/>
    <n v="6"/>
    <b v="1"/>
    <n v="110.00700000000001"/>
    <s v="Rhonda"/>
    <x v="7"/>
  </r>
  <r>
    <x v="0"/>
    <n v="4"/>
    <b v="1"/>
    <n v="48.564"/>
    <s v="Maria"/>
    <x v="2"/>
  </r>
  <r>
    <x v="0"/>
    <n v="4"/>
    <b v="1"/>
    <n v="46.764000000000003"/>
    <s v="Rhonda"/>
    <x v="3"/>
  </r>
  <r>
    <x v="1"/>
    <n v="3"/>
    <b v="0"/>
    <n v="44.97"/>
    <s v="Maria"/>
    <x v="7"/>
  </r>
  <r>
    <x v="1"/>
    <n v="3"/>
    <b v="0"/>
    <n v="44.97"/>
    <s v="Allanah"/>
    <x v="7"/>
  </r>
  <r>
    <x v="2"/>
    <n v="4"/>
    <b v="1"/>
    <n v="48.564"/>
    <s v="Rhonda"/>
    <x v="0"/>
  </r>
  <r>
    <x v="2"/>
    <n v="2"/>
    <b v="0"/>
    <n v="29.98"/>
    <s v="Rhonda"/>
    <x v="1"/>
  </r>
  <r>
    <x v="1"/>
    <n v="6"/>
    <b v="1"/>
    <n v="73.745999999999995"/>
    <s v="Allanah"/>
    <x v="0"/>
  </r>
  <r>
    <x v="1"/>
    <n v="5"/>
    <b v="1"/>
    <n v="61.155000000000001"/>
    <s v="Allanah"/>
    <x v="7"/>
  </r>
  <r>
    <x v="1"/>
    <n v="7"/>
    <b v="1"/>
    <n v="83.637"/>
    <s v="Allanah"/>
    <x v="3"/>
  </r>
  <r>
    <x v="2"/>
    <n v="3"/>
    <b v="0"/>
    <n v="34.97"/>
    <s v="Allanah"/>
    <x v="0"/>
  </r>
  <r>
    <x v="0"/>
    <n v="3"/>
    <b v="0"/>
    <n v="42.97"/>
    <s v="Allanah"/>
    <x v="3"/>
  </r>
  <r>
    <x v="0"/>
    <n v="4"/>
    <b v="1"/>
    <n v="50.363999999999997"/>
    <s v="Allanah"/>
    <x v="0"/>
  </r>
  <r>
    <x v="0"/>
    <n v="6"/>
    <b v="1"/>
    <n v="76.445999999999998"/>
    <s v="Rhonda"/>
    <x v="3"/>
  </r>
  <r>
    <x v="2"/>
    <n v="1"/>
    <b v="0"/>
    <n v="16.989999999999998"/>
    <s v="Allanah"/>
    <x v="1"/>
  </r>
  <r>
    <x v="0"/>
    <n v="4"/>
    <b v="1"/>
    <n v="81.611999999999995"/>
    <s v="Allanah"/>
    <x v="0"/>
  </r>
  <r>
    <x v="1"/>
    <n v="3"/>
    <b v="0"/>
    <n v="46.97"/>
    <s v="Rhonda"/>
    <x v="7"/>
  </r>
  <r>
    <x v="0"/>
    <n v="2"/>
    <b v="0"/>
    <n v="30.98"/>
    <s v="Allanah"/>
    <x v="3"/>
  </r>
  <r>
    <x v="2"/>
    <n v="3"/>
    <b v="0"/>
    <n v="40.97"/>
    <s v="Allanah"/>
    <x v="1"/>
  </r>
  <r>
    <x v="0"/>
    <n v="2"/>
    <b v="0"/>
    <n v="24.98"/>
    <s v="Allanah"/>
    <x v="3"/>
  </r>
  <r>
    <x v="2"/>
    <n v="3"/>
    <b v="0"/>
    <n v="45.97"/>
    <s v="Rhonda"/>
    <x v="1"/>
  </r>
  <r>
    <x v="2"/>
    <n v="1"/>
    <b v="0"/>
    <n v="12.99"/>
    <s v="Allanah"/>
    <x v="1"/>
  </r>
  <r>
    <x v="1"/>
    <n v="2"/>
    <b v="0"/>
    <n v="29.98"/>
    <s v="Rhonda"/>
    <x v="7"/>
  </r>
  <r>
    <x v="1"/>
    <n v="3"/>
    <b v="0"/>
    <n v="59.03"/>
    <s v="Allanah"/>
    <x v="7"/>
  </r>
  <r>
    <x v="0"/>
    <n v="3"/>
    <b v="0"/>
    <n v="42.97"/>
    <s v="Allanah"/>
    <x v="0"/>
  </r>
  <r>
    <x v="0"/>
    <n v="4"/>
    <b v="1"/>
    <n v="48.564"/>
    <s v="Rhonda"/>
    <x v="0"/>
  </r>
  <r>
    <x v="2"/>
    <n v="8"/>
    <b v="1"/>
    <n v="99.828000000000003"/>
    <s v="Rhonda"/>
    <x v="1"/>
  </r>
  <r>
    <x v="2"/>
    <n v="3"/>
    <b v="0"/>
    <n v="38.97"/>
    <s v="Allanah"/>
    <x v="1"/>
  </r>
  <r>
    <x v="2"/>
    <n v="5"/>
    <b v="1"/>
    <n v="64.754999999999995"/>
    <s v="Rhonda"/>
    <x v="0"/>
  </r>
  <r>
    <x v="2"/>
    <n v="4"/>
    <b v="1"/>
    <n v="53.064"/>
    <s v="Allanah"/>
    <x v="0"/>
  </r>
  <r>
    <x v="1"/>
    <n v="5"/>
    <b v="1"/>
    <n v="88.974000000000004"/>
    <s v="Rhonda"/>
    <x v="1"/>
  </r>
  <r>
    <x v="0"/>
    <n v="3"/>
    <b v="0"/>
    <n v="70"/>
    <s v="Allanah"/>
    <x v="0"/>
  </r>
  <r>
    <x v="1"/>
    <n v="3"/>
    <b v="0"/>
    <n v="35.97"/>
    <s v="Rhonda"/>
    <x v="3"/>
  </r>
  <r>
    <x v="0"/>
    <n v="3"/>
    <b v="0"/>
    <n v="84.36"/>
    <s v="Rhonda"/>
    <x v="0"/>
  </r>
  <r>
    <x v="0"/>
    <n v="3"/>
    <b v="0"/>
    <n v="42.97"/>
    <s v="Allanah"/>
    <x v="0"/>
  </r>
  <r>
    <x v="2"/>
    <n v="4"/>
    <b v="1"/>
    <n v="52.164000000000001"/>
    <s v="Rhonda"/>
    <x v="1"/>
  </r>
  <r>
    <x v="1"/>
    <n v="4"/>
    <b v="1"/>
    <n v="47.664000000000001"/>
    <s v="Rhonda"/>
    <x v="0"/>
  </r>
  <r>
    <x v="1"/>
    <n v="4"/>
    <b v="1"/>
    <n v="73.899000000000001"/>
    <s v="Rhonda"/>
    <x v="7"/>
  </r>
  <r>
    <x v="2"/>
    <n v="3"/>
    <b v="0"/>
    <n v="40.97"/>
    <s v="Rhonda"/>
    <x v="1"/>
  </r>
  <r>
    <x v="1"/>
    <n v="5"/>
    <b v="1"/>
    <n v="94.076999999999998"/>
    <s v="Rhonda"/>
    <x v="7"/>
  </r>
  <r>
    <x v="1"/>
    <n v="2"/>
    <b v="0"/>
    <n v="59.13"/>
    <s v="Rhonda"/>
    <x v="7"/>
  </r>
  <r>
    <x v="1"/>
    <n v="4"/>
    <b v="1"/>
    <n v="51.264000000000003"/>
    <s v="Rhonda"/>
    <x v="1"/>
  </r>
  <r>
    <x v="1"/>
    <n v="4"/>
    <b v="1"/>
    <n v="87.39"/>
    <s v="Rhonda"/>
    <x v="7"/>
  </r>
  <r>
    <x v="1"/>
    <n v="3"/>
    <b v="0"/>
    <n v="40.97"/>
    <s v="Rhonda"/>
    <x v="3"/>
  </r>
  <r>
    <x v="2"/>
    <n v="5"/>
    <b v="1"/>
    <n v="55.755000000000003"/>
    <s v="Rhonda"/>
    <x v="1"/>
  </r>
  <r>
    <x v="1"/>
    <n v="3"/>
    <b v="0"/>
    <n v="46.97"/>
    <s v="Rhonda"/>
    <x v="3"/>
  </r>
  <r>
    <x v="0"/>
    <n v="6"/>
    <b v="1"/>
    <n v="71.945999999999998"/>
    <s v="Allanah"/>
    <x v="0"/>
  </r>
  <r>
    <x v="0"/>
    <n v="7"/>
    <b v="1"/>
    <n v="91.736999999999995"/>
    <s v="Allanah"/>
    <x v="0"/>
  </r>
  <r>
    <x v="2"/>
    <n v="2"/>
    <b v="0"/>
    <n v="28.98"/>
    <s v="Allanah"/>
    <x v="1"/>
  </r>
  <r>
    <x v="1"/>
    <n v="3"/>
    <b v="0"/>
    <n v="39.97"/>
    <s v="Allanah"/>
    <x v="7"/>
  </r>
  <r>
    <x v="2"/>
    <n v="5"/>
    <b v="1"/>
    <n v="70.155000000000001"/>
    <s v="Allanah"/>
    <x v="1"/>
  </r>
  <r>
    <x v="1"/>
    <n v="4"/>
    <b v="1"/>
    <n v="53.963999999999999"/>
    <s v="Allanah"/>
    <x v="1"/>
  </r>
  <r>
    <x v="2"/>
    <n v="2"/>
    <b v="0"/>
    <n v="28.98"/>
    <s v="Rhonda"/>
    <x v="1"/>
  </r>
  <r>
    <x v="0"/>
    <n v="4"/>
    <b v="1"/>
    <n v="76.248000000000005"/>
    <s v="Rhonda"/>
    <x v="0"/>
  </r>
  <r>
    <x v="1"/>
    <n v="1"/>
    <b v="0"/>
    <n v="15.99"/>
    <s v="Rhonda"/>
    <x v="1"/>
  </r>
  <r>
    <x v="2"/>
    <n v="2"/>
    <b v="0"/>
    <n v="29.98"/>
    <s v="Allanah"/>
    <x v="0"/>
  </r>
  <r>
    <x v="1"/>
    <n v="3"/>
    <b v="0"/>
    <n v="49.97"/>
    <s v="Allanah"/>
    <x v="7"/>
  </r>
  <r>
    <x v="1"/>
    <n v="2"/>
    <b v="0"/>
    <n v="29.98"/>
    <s v="Allanah"/>
    <x v="3"/>
  </r>
  <r>
    <x v="2"/>
    <n v="4"/>
    <b v="1"/>
    <n v="75.834000000000003"/>
    <s v="Allanah"/>
    <x v="1"/>
  </r>
  <r>
    <x v="0"/>
    <n v="2"/>
    <b v="0"/>
    <n v="26.98"/>
    <s v="Rhonda"/>
    <x v="0"/>
  </r>
  <r>
    <x v="0"/>
    <n v="3"/>
    <b v="0"/>
    <n v="45.97"/>
    <s v="Allanah"/>
    <x v="0"/>
  </r>
  <r>
    <x v="1"/>
    <n v="2"/>
    <b v="0"/>
    <n v="26.98"/>
    <s v="Rhonda"/>
    <x v="7"/>
  </r>
  <r>
    <x v="2"/>
    <n v="5"/>
    <b v="1"/>
    <n v="60.255000000000003"/>
    <s v="Allanah"/>
    <x v="7"/>
  </r>
  <r>
    <x v="2"/>
    <n v="1"/>
    <b v="0"/>
    <n v="10.99"/>
    <s v="Rhonda"/>
    <x v="1"/>
  </r>
  <r>
    <x v="2"/>
    <n v="3"/>
    <b v="0"/>
    <n v="39.97"/>
    <s v="Rhonda"/>
    <x v="1"/>
  </r>
  <r>
    <x v="2"/>
    <n v="3"/>
    <b v="0"/>
    <n v="39.97"/>
    <s v="Rhonda"/>
    <x v="5"/>
  </r>
  <r>
    <x v="2"/>
    <n v="5"/>
    <b v="1"/>
    <n v="59.354999999999997"/>
    <s v="Allanah"/>
    <x v="5"/>
  </r>
  <r>
    <x v="2"/>
    <n v="2"/>
    <b v="0"/>
    <n v="25.98"/>
    <s v="Allanah"/>
    <x v="7"/>
  </r>
  <r>
    <x v="2"/>
    <n v="1"/>
    <b v="0"/>
    <n v="15.99"/>
    <s v="Allanah"/>
    <x v="5"/>
  </r>
  <r>
    <x v="1"/>
    <n v="3"/>
    <b v="0"/>
    <n v="49.97"/>
    <s v="Rhonda"/>
    <x v="7"/>
  </r>
  <r>
    <x v="2"/>
    <n v="2"/>
    <b v="0"/>
    <n v="27.98"/>
    <s v="Rhonda"/>
    <x v="0"/>
  </r>
  <r>
    <x v="2"/>
    <n v="4"/>
    <b v="1"/>
    <n v="48.564"/>
    <s v="Allanah"/>
    <x v="1"/>
  </r>
  <r>
    <x v="2"/>
    <n v="3"/>
    <b v="0"/>
    <n v="41.97"/>
    <s v="Allanah"/>
    <x v="5"/>
  </r>
  <r>
    <x v="0"/>
    <n v="2"/>
    <b v="0"/>
    <n v="26.98"/>
    <s v="Rhonda"/>
    <x v="5"/>
  </r>
  <r>
    <x v="2"/>
    <n v="4"/>
    <b v="1"/>
    <n v="53.064"/>
    <s v="Allanah"/>
    <x v="1"/>
  </r>
  <r>
    <x v="0"/>
    <n v="1"/>
    <b v="0"/>
    <n v="13.99"/>
    <s v="Rhonda"/>
    <x v="0"/>
  </r>
  <r>
    <x v="2"/>
    <n v="4"/>
    <b v="1"/>
    <n v="48.564"/>
    <s v="Rhonda"/>
    <x v="0"/>
  </r>
  <r>
    <x v="2"/>
    <n v="3"/>
    <b v="0"/>
    <n v="43.97"/>
    <s v="Rhonda"/>
    <x v="1"/>
  </r>
  <r>
    <x v="1"/>
    <n v="1"/>
    <b v="0"/>
    <n v="13.99"/>
    <s v="Rhonda"/>
    <x v="1"/>
  </r>
  <r>
    <x v="2"/>
    <n v="2"/>
    <b v="0"/>
    <n v="31.98"/>
    <s v="Allanah"/>
    <x v="5"/>
  </r>
  <r>
    <x v="0"/>
    <n v="5"/>
    <b v="1"/>
    <n v="61.155000000000001"/>
    <s v="Rhonda"/>
    <x v="7"/>
  </r>
  <r>
    <x v="2"/>
    <n v="1"/>
    <b v="0"/>
    <n v="11.99"/>
    <s v="Rhonda"/>
    <x v="5"/>
  </r>
  <r>
    <x v="1"/>
    <n v="1"/>
    <b v="0"/>
    <n v="16.989999999999998"/>
    <s v="Rhonda"/>
    <x v="7"/>
  </r>
  <r>
    <x v="1"/>
    <n v="3"/>
    <b v="0"/>
    <n v="44.97"/>
    <s v="Rhonda"/>
    <x v="0"/>
  </r>
  <r>
    <x v="2"/>
    <n v="2"/>
    <b v="0"/>
    <n v="25.98"/>
    <s v="Allanah"/>
    <x v="1"/>
  </r>
  <r>
    <x v="1"/>
    <n v="5"/>
    <b v="1"/>
    <n v="63.854999999999997"/>
    <s v="Allanah"/>
    <x v="7"/>
  </r>
  <r>
    <x v="0"/>
    <n v="4"/>
    <b v="1"/>
    <n v="92.34"/>
    <s v="Rhonda"/>
    <x v="6"/>
  </r>
  <r>
    <x v="1"/>
    <n v="3"/>
    <b v="0"/>
    <n v="81.45"/>
    <s v="Allanah"/>
    <x v="7"/>
  </r>
  <r>
    <x v="1"/>
    <n v="4"/>
    <b v="1"/>
    <n v="66.599999999999994"/>
    <s v="Rhonda"/>
    <x v="7"/>
  </r>
  <r>
    <x v="2"/>
    <n v="3"/>
    <b v="0"/>
    <n v="38.97"/>
    <s v="Rhonda"/>
    <x v="5"/>
  </r>
  <r>
    <x v="1"/>
    <n v="4"/>
    <b v="1"/>
    <n v="46.764000000000003"/>
    <s v="Rhonda"/>
    <x v="7"/>
  </r>
  <r>
    <x v="1"/>
    <n v="4"/>
    <b v="1"/>
    <n v="83.960999999999999"/>
    <s v="Allanah"/>
    <x v="7"/>
  </r>
  <r>
    <x v="0"/>
    <n v="4"/>
    <b v="1"/>
    <n v="43.164000000000001"/>
    <s v="Rhonda"/>
    <x v="0"/>
  </r>
  <r>
    <x v="2"/>
    <n v="4"/>
    <b v="1"/>
    <n v="50.363999999999997"/>
    <s v="Allanah"/>
    <x v="1"/>
  </r>
  <r>
    <x v="1"/>
    <n v="3"/>
    <b v="0"/>
    <n v="71.7"/>
    <s v="Allanah"/>
    <x v="7"/>
  </r>
  <r>
    <x v="1"/>
    <n v="1"/>
    <b v="0"/>
    <n v="11.99"/>
    <s v="Allanah"/>
    <x v="7"/>
  </r>
  <r>
    <x v="2"/>
    <n v="1"/>
    <b v="0"/>
    <n v="10.99"/>
    <s v="Allanah"/>
    <x v="7"/>
  </r>
  <r>
    <x v="0"/>
    <n v="2"/>
    <b v="0"/>
    <n v="22.98"/>
    <s v="Allanah"/>
    <x v="0"/>
  </r>
  <r>
    <x v="1"/>
    <n v="6"/>
    <b v="1"/>
    <n v="78.245999999999995"/>
    <s v="Allanah"/>
    <x v="7"/>
  </r>
  <r>
    <x v="2"/>
    <n v="2"/>
    <b v="0"/>
    <n v="48.07"/>
    <s v="Rhonda"/>
    <x v="1"/>
  </r>
  <r>
    <x v="2"/>
    <n v="2"/>
    <b v="0"/>
    <n v="23.98"/>
    <s v="Rhonda"/>
    <x v="5"/>
  </r>
  <r>
    <x v="2"/>
    <n v="2"/>
    <b v="0"/>
    <n v="23.98"/>
    <s v="Rhonda"/>
    <x v="1"/>
  </r>
  <r>
    <x v="2"/>
    <s v="NA"/>
    <s v="NA"/>
    <n v="14.22"/>
    <s v="Allanah"/>
    <x v="5"/>
  </r>
  <r>
    <x v="2"/>
    <n v="2"/>
    <b v="0"/>
    <n v="65.349999999999994"/>
    <s v="Rhonda"/>
    <x v="0"/>
  </r>
  <r>
    <x v="1"/>
    <n v="2"/>
    <b v="0"/>
    <n v="26.98"/>
    <s v="Allanah"/>
    <x v="7"/>
  </r>
  <r>
    <x v="0"/>
    <n v="4"/>
    <b v="1"/>
    <n v="52.164000000000001"/>
    <s v="Allanah"/>
    <x v="0"/>
  </r>
  <r>
    <x v="0"/>
    <n v="3"/>
    <b v="0"/>
    <n v="40.97"/>
    <s v="Allanah"/>
    <x v="0"/>
  </r>
  <r>
    <x v="1"/>
    <n v="4"/>
    <b v="1"/>
    <n v="50.363999999999997"/>
    <s v="Allanah"/>
    <x v="7"/>
  </r>
  <r>
    <x v="0"/>
    <n v="4"/>
    <b v="1"/>
    <n v="47.664000000000001"/>
    <s v="Allanah"/>
    <x v="0"/>
  </r>
  <r>
    <x v="0"/>
    <n v="6"/>
    <b v="1"/>
    <n v="71.945999999999998"/>
    <s v="Allanah"/>
    <x v="0"/>
  </r>
  <r>
    <x v="0"/>
    <n v="5"/>
    <b v="1"/>
    <n v="64.754999999999995"/>
    <s v="Allanah"/>
    <x v="0"/>
  </r>
  <r>
    <x v="1"/>
    <n v="2"/>
    <b v="0"/>
    <n v="26.98"/>
    <s v="Allanah"/>
    <x v="7"/>
  </r>
  <r>
    <x v="1"/>
    <n v="3"/>
    <b v="0"/>
    <n v="38.97"/>
    <s v="NA"/>
    <x v="7"/>
  </r>
  <r>
    <x v="1"/>
    <n v="1"/>
    <b v="0"/>
    <n v="12.99"/>
    <s v="Allanah"/>
    <x v="7"/>
  </r>
  <r>
    <x v="1"/>
    <n v="5"/>
    <b v="1"/>
    <n v="58.454999999999998"/>
    <s v="Allanah"/>
    <x v="7"/>
  </r>
  <r>
    <x v="1"/>
    <n v="4"/>
    <b v="1"/>
    <n v="55.764000000000003"/>
    <s v="Allanah"/>
    <x v="7"/>
  </r>
  <r>
    <x v="0"/>
    <n v="4"/>
    <b v="1"/>
    <n v="50.363999999999997"/>
    <s v="Allanah"/>
    <x v="0"/>
  </r>
  <r>
    <x v="0"/>
    <n v="2"/>
    <b v="0"/>
    <n v="28.98"/>
    <s v="Allanah"/>
    <x v="0"/>
  </r>
  <r>
    <x v="0"/>
    <n v="3"/>
    <b v="0"/>
    <n v="41.97"/>
    <s v="Allanah"/>
    <x v="7"/>
  </r>
  <r>
    <x v="1"/>
    <n v="3"/>
    <b v="0"/>
    <n v="38.97"/>
    <s v="Allanah"/>
    <x v="7"/>
  </r>
  <r>
    <x v="1"/>
    <n v="4"/>
    <b v="1"/>
    <n v="72.323999999999998"/>
    <s v="Allanah"/>
    <x v="0"/>
  </r>
  <r>
    <x v="0"/>
    <n v="3"/>
    <b v="0"/>
    <n v="66.58"/>
    <s v="Allanah"/>
    <x v="0"/>
  </r>
  <r>
    <x v="2"/>
    <n v="3"/>
    <b v="0"/>
    <n v="46.97"/>
    <s v="Allanah"/>
    <x v="0"/>
  </r>
  <r>
    <x v="1"/>
    <n v="5"/>
    <b v="1"/>
    <n v="64.754999999999995"/>
    <s v="Allanah"/>
    <x v="7"/>
  </r>
  <r>
    <x v="2"/>
    <n v="1"/>
    <b v="0"/>
    <n v="37.770000000000003"/>
    <s v="Allanah"/>
    <x v="0"/>
  </r>
  <r>
    <x v="2"/>
    <n v="2"/>
    <b v="0"/>
    <n v="22.98"/>
    <s v="Allanah"/>
    <x v="0"/>
  </r>
  <r>
    <x v="1"/>
    <n v="6"/>
    <b v="1"/>
    <n v="77.346000000000004"/>
    <s v="Allanah"/>
    <x v="7"/>
  </r>
  <r>
    <x v="1"/>
    <n v="7"/>
    <b v="1"/>
    <n v="84.537000000000006"/>
    <s v="Allanah"/>
    <x v="7"/>
  </r>
  <r>
    <x v="0"/>
    <n v="3"/>
    <b v="0"/>
    <n v="40.97"/>
    <s v="Allanah"/>
    <x v="0"/>
  </r>
  <r>
    <x v="1"/>
    <n v="3"/>
    <b v="0"/>
    <n v="44.97"/>
    <s v="Allanah"/>
    <x v="6"/>
  </r>
  <r>
    <x v="1"/>
    <n v="4"/>
    <b v="1"/>
    <n v="46.764000000000003"/>
    <s v="Allanah"/>
    <x v="7"/>
  </r>
  <r>
    <x v="1"/>
    <n v="2"/>
    <b v="1"/>
    <n v="57.984000000000002"/>
    <s v="Maria"/>
    <x v="0"/>
  </r>
  <r>
    <x v="2"/>
    <n v="5"/>
    <b v="1"/>
    <n v="48.923999999999999"/>
    <s v="Allanah"/>
    <x v="2"/>
  </r>
  <r>
    <x v="2"/>
    <n v="2"/>
    <b v="1"/>
    <n v="18.384"/>
    <s v="Allanah"/>
    <x v="2"/>
  </r>
  <r>
    <x v="0"/>
    <n v="3"/>
    <b v="1"/>
    <n v="30.376000000000001"/>
    <s v="Maria"/>
    <x v="2"/>
  </r>
  <r>
    <x v="2"/>
    <n v="3"/>
    <b v="1"/>
    <n v="28.776"/>
    <s v="Maria"/>
    <x v="0"/>
  </r>
  <r>
    <x v="1"/>
    <n v="1"/>
    <b v="1"/>
    <n v="12.792"/>
    <s v="Allanah"/>
    <x v="2"/>
  </r>
  <r>
    <x v="0"/>
    <n v="1"/>
    <b v="1"/>
    <n v="8.7919999999999998"/>
    <s v="Allanah"/>
    <x v="2"/>
  </r>
  <r>
    <x v="2"/>
    <n v="4"/>
    <b v="1"/>
    <n v="41.731200000000001"/>
    <s v="Allanah"/>
    <x v="2"/>
  </r>
  <r>
    <x v="0"/>
    <n v="2"/>
    <b v="1"/>
    <n v="52.368000000000002"/>
    <s v="Allanah"/>
    <x v="2"/>
  </r>
  <r>
    <x v="2"/>
    <n v="2"/>
    <b v="1"/>
    <n v="51.512"/>
    <s v="Maria"/>
    <x v="5"/>
  </r>
  <r>
    <x v="2"/>
    <n v="3"/>
    <b v="1"/>
    <n v="35.975999999999999"/>
    <s v="Allanah"/>
    <x v="2"/>
  </r>
  <r>
    <x v="2"/>
    <n v="4"/>
    <b v="1"/>
    <n v="41.731200000000001"/>
    <s v="Maria"/>
    <x v="5"/>
  </r>
  <r>
    <x v="0"/>
    <n v="3"/>
    <b v="1"/>
    <n v="35.975999999999999"/>
    <s v="Maria"/>
    <x v="0"/>
  </r>
  <r>
    <x v="0"/>
    <n v="2"/>
    <b v="1"/>
    <n v="19.984000000000002"/>
    <s v="Allanah"/>
    <x v="2"/>
  </r>
  <r>
    <x v="2"/>
    <n v="5"/>
    <b v="1"/>
    <n v="47.484000000000002"/>
    <s v="Allanah"/>
    <x v="5"/>
  </r>
  <r>
    <x v="2"/>
    <n v="2"/>
    <b v="1"/>
    <n v="52.088000000000001"/>
    <s v="Allanah"/>
    <x v="5"/>
  </r>
  <r>
    <x v="2"/>
    <n v="4"/>
    <b v="1"/>
    <n v="34.531199999999998"/>
    <s v="Maria"/>
    <x v="2"/>
  </r>
  <r>
    <x v="0"/>
    <n v="5"/>
    <b v="1"/>
    <n v="73.173599999999993"/>
    <s v="Maria"/>
    <x v="2"/>
  </r>
  <r>
    <x v="2"/>
    <n v="3"/>
    <b v="1"/>
    <n v="32.776000000000003"/>
    <s v="Allanah"/>
    <x v="5"/>
  </r>
  <r>
    <x v="2"/>
    <n v="5"/>
    <b v="1"/>
    <n v="78.321600000000004"/>
    <s v="Maria"/>
    <x v="0"/>
  </r>
  <r>
    <x v="0"/>
    <n v="4"/>
    <b v="1"/>
    <n v="40.291200000000003"/>
    <s v="Allanah"/>
    <x v="0"/>
  </r>
  <r>
    <x v="2"/>
    <n v="1"/>
    <b v="1"/>
    <n v="10.391999999999999"/>
    <s v="Maria"/>
    <x v="5"/>
  </r>
  <r>
    <x v="2"/>
    <n v="6"/>
    <b v="1"/>
    <n v="64.756799999999998"/>
    <s v="Allanah"/>
    <x v="2"/>
  </r>
  <r>
    <x v="0"/>
    <n v="4"/>
    <b v="1"/>
    <n v="35.251199999999997"/>
    <s v="Maria"/>
    <x v="2"/>
  </r>
  <r>
    <x v="0"/>
    <n v="3"/>
    <b v="1"/>
    <n v="31.175999999999998"/>
    <s v="Allanah"/>
    <x v="0"/>
  </r>
  <r>
    <x v="2"/>
    <n v="1"/>
    <b v="1"/>
    <n v="8.7919999999999998"/>
    <s v="Allanah"/>
    <x v="2"/>
  </r>
  <r>
    <x v="1"/>
    <n v="6"/>
    <b v="1"/>
    <n v="65.476799999999997"/>
    <s v="Allanah"/>
    <x v="5"/>
  </r>
  <r>
    <x v="2"/>
    <n v="3"/>
    <b v="1"/>
    <n v="29.576000000000001"/>
    <s v="Maria"/>
    <x v="2"/>
  </r>
  <r>
    <x v="2"/>
    <n v="2"/>
    <b v="1"/>
    <n v="23.984000000000002"/>
    <s v="Allanah"/>
    <x v="5"/>
  </r>
  <r>
    <x v="2"/>
    <n v="1"/>
    <b v="1"/>
    <n v="8.7919999999999998"/>
    <s v="Maria"/>
    <x v="2"/>
  </r>
  <r>
    <x v="0"/>
    <n v="8"/>
    <b v="1"/>
    <n v="77.702399999999997"/>
    <s v="Maria"/>
    <x v="0"/>
  </r>
  <r>
    <x v="2"/>
    <n v="2"/>
    <b v="1"/>
    <n v="49.072000000000003"/>
    <s v="Allanah"/>
    <x v="2"/>
  </r>
  <r>
    <x v="0"/>
    <n v="4"/>
    <b v="1"/>
    <n v="39.571199999999997"/>
    <s v="Allanah"/>
    <x v="0"/>
  </r>
  <r>
    <x v="0"/>
    <n v="2"/>
    <b v="1"/>
    <n v="41.728000000000002"/>
    <s v="Maria"/>
    <x v="0"/>
  </r>
  <r>
    <x v="0"/>
    <n v="5"/>
    <b v="1"/>
    <n v="48.204000000000001"/>
    <s v="Maria"/>
    <x v="0"/>
  </r>
  <r>
    <x v="2"/>
    <n v="4"/>
    <b v="1"/>
    <n v="37.411200000000001"/>
    <s v="Maria"/>
    <x v="0"/>
  </r>
  <r>
    <x v="2"/>
    <n v="3"/>
    <b v="0"/>
    <n v="33.97"/>
    <s v="Maria"/>
    <x v="5"/>
  </r>
  <r>
    <x v="0"/>
    <n v="3"/>
    <b v="0"/>
    <n v="34.97"/>
    <s v="Allanah"/>
    <x v="0"/>
  </r>
  <r>
    <x v="2"/>
    <n v="3"/>
    <b v="0"/>
    <n v="59.66"/>
    <s v="Allanah"/>
    <x v="2"/>
  </r>
  <r>
    <x v="1"/>
    <n v="5"/>
    <b v="1"/>
    <n v="88.947000000000003"/>
    <s v="Allanah"/>
    <x v="5"/>
  </r>
  <r>
    <x v="2"/>
    <n v="1"/>
    <b v="0"/>
    <n v="10.99"/>
    <s v="Maria"/>
    <x v="5"/>
  </r>
  <r>
    <x v="2"/>
    <n v="4"/>
    <b v="1"/>
    <n v="46.764000000000003"/>
    <s v="Maria"/>
    <x v="2"/>
  </r>
  <r>
    <x v="0"/>
    <n v="4"/>
    <b v="1"/>
    <n v="48.564"/>
    <s v="Allanah"/>
    <x v="0"/>
  </r>
  <r>
    <x v="2"/>
    <n v="2"/>
    <b v="0"/>
    <n v="21.98"/>
    <s v="Maria"/>
    <x v="2"/>
  </r>
  <r>
    <x v="2"/>
    <n v="3"/>
    <b v="0"/>
    <n v="38.97"/>
    <s v="Maria"/>
    <x v="5"/>
  </r>
  <r>
    <x v="2"/>
    <n v="3"/>
    <b v="0"/>
    <n v="71.03"/>
    <s v="Maria"/>
    <x v="5"/>
  </r>
  <r>
    <x v="2"/>
    <n v="1"/>
    <b v="0"/>
    <n v="13.99"/>
    <s v="Maria"/>
    <x v="2"/>
  </r>
  <r>
    <x v="1"/>
    <n v="3"/>
    <b v="0"/>
    <n v="44.97"/>
    <s v="Maria"/>
    <x v="5"/>
  </r>
  <r>
    <x v="2"/>
    <n v="5"/>
    <b v="1"/>
    <n v="102.78"/>
    <s v="Allanah"/>
    <x v="5"/>
  </r>
  <r>
    <x v="1"/>
    <n v="2"/>
    <b v="0"/>
    <n v="27.98"/>
    <s v="Allanah"/>
    <x v="5"/>
  </r>
  <r>
    <x v="2"/>
    <n v="6"/>
    <b v="1"/>
    <n v="71.945999999999998"/>
    <s v="Maria"/>
    <x v="2"/>
  </r>
  <r>
    <x v="2"/>
    <n v="2"/>
    <b v="0"/>
    <n v="26.98"/>
    <s v="Allanah"/>
    <x v="5"/>
  </r>
  <r>
    <x v="2"/>
    <n v="3"/>
    <b v="0"/>
    <n v="40.97"/>
    <s v="Allanah"/>
    <x v="5"/>
  </r>
  <r>
    <x v="2"/>
    <n v="8"/>
    <b v="1"/>
    <n v="107.02800000000001"/>
    <s v="Maria"/>
    <x v="0"/>
  </r>
  <r>
    <x v="2"/>
    <n v="3"/>
    <b v="0"/>
    <n v="37.97"/>
    <s v="Allanah"/>
    <x v="5"/>
  </r>
  <r>
    <x v="2"/>
    <n v="2"/>
    <b v="0"/>
    <n v="23.98"/>
    <s v="Allanah"/>
    <x v="2"/>
  </r>
  <r>
    <x v="0"/>
    <n v="2"/>
    <b v="0"/>
    <n v="29.98"/>
    <s v="Maria"/>
    <x v="0"/>
  </r>
  <r>
    <x v="2"/>
    <n v="4"/>
    <b v="1"/>
    <n v="49.463999999999999"/>
    <s v="Maria"/>
    <x v="2"/>
  </r>
  <r>
    <x v="0"/>
    <n v="2"/>
    <b v="0"/>
    <n v="29.98"/>
    <s v="Allanah"/>
    <x v="0"/>
  </r>
  <r>
    <x v="1"/>
    <n v="5"/>
    <b v="1"/>
    <n v="66.555000000000007"/>
    <s v="Allanah"/>
    <x v="5"/>
  </r>
  <r>
    <x v="0"/>
    <n v="5"/>
    <b v="1"/>
    <n v="63.854999999999997"/>
    <s v="Allanah"/>
    <x v="0"/>
  </r>
  <r>
    <x v="0"/>
    <n v="2"/>
    <b v="0"/>
    <n v="29.98"/>
    <s v="Maria"/>
    <x v="0"/>
  </r>
  <r>
    <x v="0"/>
    <n v="2"/>
    <b v="0"/>
    <n v="24.98"/>
    <s v="Allanah"/>
    <x v="0"/>
  </r>
  <r>
    <x v="2"/>
    <n v="2"/>
    <b v="0"/>
    <n v="29.98"/>
    <s v="Maria"/>
    <x v="2"/>
  </r>
  <r>
    <x v="0"/>
    <n v="1"/>
    <b v="0"/>
    <n v="13.99"/>
    <s v="Allanah"/>
    <x v="2"/>
  </r>
  <r>
    <x v="3"/>
    <n v="3"/>
    <b v="0"/>
    <n v="39.97"/>
    <s v="Allanah"/>
    <x v="2"/>
  </r>
  <r>
    <x v="1"/>
    <n v="3"/>
    <b v="0"/>
    <n v="72.31"/>
    <s v="Maria"/>
    <x v="0"/>
  </r>
  <r>
    <x v="2"/>
    <n v="1"/>
    <b v="0"/>
    <n v="10.99"/>
    <s v="Maria"/>
    <x v="2"/>
  </r>
  <r>
    <x v="0"/>
    <n v="3"/>
    <b v="0"/>
    <n v="42.97"/>
    <s v="Allanah"/>
    <x v="0"/>
  </r>
  <r>
    <x v="2"/>
    <n v="3"/>
    <b v="0"/>
    <n v="81.73"/>
    <s v="Allanah"/>
    <x v="2"/>
  </r>
  <r>
    <x v="2"/>
    <n v="1"/>
    <b v="0"/>
    <n v="15.99"/>
    <s v="Allanah"/>
    <x v="2"/>
  </r>
  <r>
    <x v="2"/>
    <n v="2"/>
    <b v="0"/>
    <n v="29.98"/>
    <s v="Allanah"/>
    <x v="2"/>
  </r>
  <r>
    <x v="2"/>
    <n v="6"/>
    <b v="1"/>
    <n v="74.646000000000001"/>
    <s v="Rhonda"/>
    <x v="2"/>
  </r>
  <r>
    <x v="1"/>
    <n v="3"/>
    <b v="0"/>
    <n v="45.97"/>
    <s v="Rhonda"/>
    <x v="4"/>
  </r>
  <r>
    <x v="0"/>
    <n v="5"/>
    <b v="1"/>
    <n v="54.854999999999997"/>
    <s v="Maria"/>
    <x v="4"/>
  </r>
  <r>
    <x v="1"/>
    <n v="2"/>
    <b v="0"/>
    <n v="27.98"/>
    <s v="Rhonda"/>
    <x v="7"/>
  </r>
  <r>
    <x v="2"/>
    <n v="3"/>
    <b v="0"/>
    <n v="41.97"/>
    <s v="Maria"/>
    <x v="2"/>
  </r>
  <r>
    <x v="1"/>
    <n v="2"/>
    <b v="0"/>
    <n v="33.979999999999997"/>
    <s v="Rhonda"/>
    <x v="7"/>
  </r>
  <r>
    <x v="2"/>
    <n v="2"/>
    <b v="0"/>
    <n v="31.98"/>
    <s v="Rhonda"/>
    <x v="2"/>
  </r>
  <r>
    <x v="2"/>
    <n v="3"/>
    <b v="0"/>
    <n v="44.97"/>
    <s v="Maria"/>
    <x v="2"/>
  </r>
  <r>
    <x v="2"/>
    <n v="3"/>
    <b v="0"/>
    <n v="44.97"/>
    <s v="Maria"/>
    <x v="4"/>
  </r>
  <r>
    <x v="0"/>
    <n v="2"/>
    <b v="0"/>
    <n v="23.98"/>
    <s v="Maria"/>
    <x v="4"/>
  </r>
  <r>
    <x v="1"/>
    <n v="4"/>
    <b v="1"/>
    <n v="52.164000000000001"/>
    <s v="Rhonda"/>
    <x v="7"/>
  </r>
  <r>
    <x v="2"/>
    <n v="6"/>
    <b v="1"/>
    <n v="73.745999999999995"/>
    <s v="Rhonda"/>
    <x v="4"/>
  </r>
  <r>
    <x v="2"/>
    <n v="4"/>
    <b v="1"/>
    <n v="50.363999999999997"/>
    <s v="Rhonda"/>
    <x v="2"/>
  </r>
  <r>
    <x v="0"/>
    <n v="2"/>
    <b v="0"/>
    <n v="29.98"/>
    <s v="Maria"/>
    <x v="4"/>
  </r>
  <r>
    <x v="2"/>
    <n v="1"/>
    <b v="0"/>
    <n v="10.99"/>
    <s v="Maria"/>
    <x v="2"/>
  </r>
  <r>
    <x v="1"/>
    <n v="4"/>
    <b v="1"/>
    <n v="48.564"/>
    <s v="Maria"/>
    <x v="7"/>
  </r>
  <r>
    <x v="0"/>
    <n v="6"/>
    <b v="1"/>
    <n v="82.745999999999995"/>
    <s v="Maria"/>
    <x v="4"/>
  </r>
  <r>
    <x v="0"/>
    <n v="3"/>
    <b v="0"/>
    <n v="36.97"/>
    <s v="Rhonda"/>
    <x v="4"/>
  </r>
  <r>
    <x v="1"/>
    <n v="3"/>
    <b v="0"/>
    <n v="40.97"/>
    <s v="Rhonda"/>
    <x v="4"/>
  </r>
  <r>
    <x v="2"/>
    <n v="4"/>
    <b v="1"/>
    <n v="49.463999999999999"/>
    <s v="Maria"/>
    <x v="7"/>
  </r>
  <r>
    <x v="2"/>
    <n v="3"/>
    <b v="0"/>
    <n v="44.97"/>
    <s v="Rhonda"/>
    <x v="7"/>
  </r>
  <r>
    <x v="2"/>
    <n v="3"/>
    <b v="0"/>
    <n v="38.97"/>
    <s v="Maria"/>
    <x v="2"/>
  </r>
  <r>
    <x v="2"/>
    <n v="3"/>
    <b v="0"/>
    <n v="77.73"/>
    <s v="Maria"/>
    <x v="7"/>
  </r>
  <r>
    <x v="2"/>
    <n v="4"/>
    <b v="1"/>
    <n v="47.664000000000001"/>
    <s v="Rhonda"/>
    <x v="4"/>
  </r>
  <r>
    <x v="0"/>
    <n v="4"/>
    <b v="1"/>
    <n v="53.064"/>
    <s v="Maria"/>
    <x v="4"/>
  </r>
  <r>
    <x v="1"/>
    <n v="4"/>
    <b v="1"/>
    <n v="48.564"/>
    <s v="Rhonda"/>
    <x v="7"/>
  </r>
  <r>
    <x v="0"/>
    <n v="2"/>
    <b v="0"/>
    <n v="28.98"/>
    <s v="Rhonda"/>
    <x v="2"/>
  </r>
  <r>
    <x v="2"/>
    <n v="3"/>
    <b v="0"/>
    <n v="38.97"/>
    <s v="Rhonda"/>
    <x v="2"/>
  </r>
  <r>
    <x v="0"/>
    <n v="3"/>
    <b v="0"/>
    <n v="38.97"/>
    <s v="Maria"/>
    <x v="4"/>
  </r>
  <r>
    <x v="0"/>
    <n v="3"/>
    <b v="0"/>
    <n v="40.97"/>
    <s v="Rhonda"/>
    <x v="4"/>
  </r>
  <r>
    <x v="1"/>
    <n v="2"/>
    <b v="0"/>
    <n v="29.98"/>
    <s v="Rhonda"/>
    <x v="7"/>
  </r>
  <r>
    <x v="1"/>
    <n v="2"/>
    <b v="0"/>
    <n v="24.98"/>
    <s v="Maria"/>
    <x v="7"/>
  </r>
  <r>
    <x v="1"/>
    <n v="5"/>
    <b v="1"/>
    <n v="61.155000000000001"/>
    <s v="Rhonda"/>
    <x v="7"/>
  </r>
  <r>
    <x v="1"/>
    <n v="3"/>
    <b v="0"/>
    <n v="39.97"/>
    <s v="Rhonda"/>
    <x v="7"/>
  </r>
  <r>
    <x v="2"/>
    <n v="3"/>
    <b v="0"/>
    <n v="43.97"/>
    <s v="Rhonda"/>
    <x v="4"/>
  </r>
  <r>
    <x v="1"/>
    <n v="2"/>
    <b v="0"/>
    <n v="30.98"/>
    <s v="Maria"/>
    <x v="7"/>
  </r>
  <r>
    <x v="0"/>
    <n v="3"/>
    <b v="0"/>
    <n v="35.97"/>
    <s v="Rhonda"/>
    <x v="4"/>
  </r>
  <r>
    <x v="0"/>
    <n v="5"/>
    <b v="1"/>
    <n v="59.354999999999997"/>
    <s v="Maria"/>
    <x v="4"/>
  </r>
  <r>
    <x v="2"/>
    <n v="3"/>
    <b v="0"/>
    <n v="42.97"/>
    <s v="Maria"/>
    <x v="4"/>
  </r>
  <r>
    <x v="1"/>
    <s v="NA"/>
    <s v="NA"/>
    <n v="14.22"/>
    <s v="Maria"/>
    <x v="7"/>
  </r>
  <r>
    <x v="2"/>
    <n v="4"/>
    <b v="1"/>
    <n v="53.064"/>
    <s v="Rhonda"/>
    <x v="4"/>
  </r>
  <r>
    <x v="1"/>
    <n v="5"/>
    <b v="1"/>
    <n v="110.45699999999999"/>
    <s v="Rhonda"/>
    <x v="7"/>
  </r>
  <r>
    <x v="2"/>
    <n v="2"/>
    <b v="0"/>
    <n v="27.98"/>
    <s v="Rhonda"/>
    <x v="2"/>
  </r>
  <r>
    <x v="1"/>
    <n v="6"/>
    <b v="1"/>
    <n v="73.745999999999995"/>
    <s v="Rhonda"/>
    <x v="7"/>
  </r>
  <r>
    <x v="1"/>
    <n v="1"/>
    <b v="0"/>
    <n v="12.99"/>
    <s v="Rhonda"/>
    <x v="7"/>
  </r>
  <r>
    <x v="2"/>
    <n v="5"/>
    <b v="1"/>
    <n v="56.655000000000001"/>
    <s v="Rhonda"/>
    <x v="2"/>
  </r>
  <r>
    <x v="1"/>
    <n v="3"/>
    <b v="0"/>
    <n v="39.97"/>
    <s v="Rhonda"/>
    <x v="7"/>
  </r>
  <r>
    <x v="1"/>
    <n v="3"/>
    <b v="0"/>
    <n v="38.97"/>
    <s v="Rhonda"/>
    <x v="7"/>
  </r>
  <r>
    <x v="0"/>
    <n v="2"/>
    <b v="0"/>
    <n v="28.98"/>
    <s v="Rhonda"/>
    <x v="2"/>
  </r>
  <r>
    <x v="0"/>
    <n v="3"/>
    <b v="0"/>
    <n v="45.97"/>
    <s v="Maria"/>
    <x v="4"/>
  </r>
  <r>
    <x v="1"/>
    <n v="2"/>
    <b v="0"/>
    <n v="78.42"/>
    <s v="Maria"/>
    <x v="7"/>
  </r>
  <r>
    <x v="2"/>
    <n v="2"/>
    <b v="0"/>
    <n v="23.98"/>
    <s v="Maria"/>
    <x v="2"/>
  </r>
  <r>
    <x v="2"/>
    <n v="2"/>
    <b v="0"/>
    <n v="27.98"/>
    <s v="Maria"/>
    <x v="2"/>
  </r>
  <r>
    <x v="0"/>
    <n v="2"/>
    <b v="0"/>
    <n v="51.5"/>
    <s v="Rhonda"/>
    <x v="4"/>
  </r>
  <r>
    <x v="1"/>
    <n v="2"/>
    <b v="0"/>
    <n v="27.98"/>
    <s v="Rhonda"/>
    <x v="7"/>
  </r>
  <r>
    <x v="0"/>
    <n v="1"/>
    <b v="0"/>
    <n v="11.99"/>
    <s v="Rhonda"/>
    <x v="4"/>
  </r>
  <r>
    <x v="1"/>
    <n v="5"/>
    <b v="1"/>
    <n v="95.930999999999997"/>
    <s v="Rhonda"/>
    <x v="7"/>
  </r>
  <r>
    <x v="2"/>
    <n v="7"/>
    <b v="1"/>
    <n v="116.532"/>
    <s v="Rhonda"/>
    <x v="2"/>
  </r>
  <r>
    <x v="0"/>
    <n v="2"/>
    <b v="0"/>
    <n v="26.98"/>
    <s v="Maria"/>
    <x v="2"/>
  </r>
  <r>
    <x v="1"/>
    <n v="3"/>
    <b v="0"/>
    <n v="40.97"/>
    <s v="Rhonda"/>
    <x v="7"/>
  </r>
  <r>
    <x v="0"/>
    <n v="3"/>
    <b v="0"/>
    <n v="43.97"/>
    <s v="Maria"/>
    <x v="4"/>
  </r>
  <r>
    <x v="0"/>
    <n v="2"/>
    <b v="0"/>
    <n v="33.979999999999997"/>
    <s v="Rhonda"/>
    <x v="4"/>
  </r>
  <r>
    <x v="1"/>
    <n v="3"/>
    <b v="0"/>
    <n v="38.97"/>
    <s v="Rhonda"/>
    <x v="7"/>
  </r>
  <r>
    <x v="0"/>
    <n v="1"/>
    <b v="0"/>
    <n v="11.99"/>
    <s v="Rhonda"/>
    <x v="7"/>
  </r>
  <r>
    <x v="0"/>
    <n v="5"/>
    <b v="1"/>
    <n v="65.655000000000001"/>
    <s v="Maria"/>
    <x v="2"/>
  </r>
  <r>
    <x v="2"/>
    <n v="5"/>
    <b v="1"/>
    <n v="61.155000000000001"/>
    <s v="Rhonda"/>
    <x v="2"/>
  </r>
  <r>
    <x v="0"/>
    <n v="2"/>
    <b v="0"/>
    <n v="64.7"/>
    <s v="Rhonda"/>
    <x v="4"/>
  </r>
  <r>
    <x v="0"/>
    <n v="2"/>
    <b v="0"/>
    <n v="33.979999999999997"/>
    <s v="Maria"/>
    <x v="2"/>
  </r>
  <r>
    <x v="1"/>
    <n v="2"/>
    <b v="0"/>
    <n v="29.98"/>
    <s v="Rhonda"/>
    <x v="7"/>
  </r>
  <r>
    <x v="1"/>
    <n v="4"/>
    <b v="1"/>
    <n v="50.363999999999997"/>
    <s v="Maria"/>
    <x v="7"/>
  </r>
  <r>
    <x v="2"/>
    <n v="4"/>
    <b v="1"/>
    <n v="49.463999999999999"/>
    <s v="Maria"/>
    <x v="2"/>
  </r>
  <r>
    <x v="0"/>
    <n v="4"/>
    <b v="1"/>
    <n v="48.564"/>
    <s v="Maria"/>
    <x v="2"/>
  </r>
  <r>
    <x v="0"/>
    <n v="3"/>
    <b v="0"/>
    <n v="40.97"/>
    <s v="Rhonda"/>
    <x v="4"/>
  </r>
  <r>
    <x v="2"/>
    <n v="3"/>
    <b v="0"/>
    <n v="44.97"/>
    <s v="Maria"/>
    <x v="2"/>
  </r>
  <r>
    <x v="2"/>
    <n v="6"/>
    <b v="1"/>
    <n v="76.445999999999998"/>
    <s v="Maria"/>
    <x v="2"/>
  </r>
  <r>
    <x v="0"/>
    <n v="2"/>
    <b v="0"/>
    <n v="68.47"/>
    <s v="Rhonda"/>
    <x v="4"/>
  </r>
  <r>
    <x v="0"/>
    <n v="4"/>
    <b v="1"/>
    <n v="47.664000000000001"/>
    <s v="Rhonda"/>
    <x v="0"/>
  </r>
  <r>
    <x v="1"/>
    <n v="5"/>
    <b v="1"/>
    <n v="86.247"/>
    <s v="Rhonda"/>
    <x v="7"/>
  </r>
  <r>
    <x v="0"/>
    <n v="2"/>
    <b v="0"/>
    <n v="25.98"/>
    <s v="Rhonda"/>
    <x v="0"/>
  </r>
  <r>
    <x v="0"/>
    <n v="1"/>
    <b v="0"/>
    <n v="13.99"/>
    <s v="Maria"/>
    <x v="0"/>
  </r>
  <r>
    <x v="0"/>
    <n v="5"/>
    <b v="1"/>
    <n v="59.354999999999997"/>
    <s v="Rhonda"/>
    <x v="0"/>
  </r>
  <r>
    <x v="1"/>
    <n v="3"/>
    <b v="0"/>
    <n v="72.739999999999995"/>
    <s v="Maria"/>
    <x v="7"/>
  </r>
  <r>
    <x v="1"/>
    <n v="4"/>
    <b v="1"/>
    <n v="52.164000000000001"/>
    <s v="Maria"/>
    <x v="0"/>
  </r>
  <r>
    <x v="1"/>
    <n v="4"/>
    <b v="1"/>
    <n v="44.963999999999999"/>
    <s v="Maria"/>
    <x v="3"/>
  </r>
  <r>
    <x v="1"/>
    <n v="2"/>
    <b v="0"/>
    <n v="30.98"/>
    <s v="Maria"/>
    <x v="7"/>
  </r>
  <r>
    <x v="1"/>
    <n v="6"/>
    <b v="1"/>
    <n v="66.546000000000006"/>
    <s v="Maria"/>
    <x v="3"/>
  </r>
  <r>
    <x v="2"/>
    <n v="5"/>
    <b v="1"/>
    <n v="61.155000000000001"/>
    <s v="Maria"/>
    <x v="0"/>
  </r>
  <r>
    <x v="1"/>
    <n v="6"/>
    <b v="1"/>
    <n v="68.346000000000004"/>
    <s v="Maria"/>
    <x v="7"/>
  </r>
  <r>
    <x v="1"/>
    <n v="2"/>
    <b v="0"/>
    <n v="29.98"/>
    <s v="Maria"/>
    <x v="3"/>
  </r>
  <r>
    <x v="0"/>
    <n v="6"/>
    <b v="1"/>
    <n v="71.945999999999998"/>
    <s v="Maria"/>
    <x v="3"/>
  </r>
  <r>
    <x v="3"/>
    <n v="7"/>
    <b v="1"/>
    <n v="88.137"/>
    <s v="Rhonda"/>
    <x v="1"/>
  </r>
  <r>
    <x v="2"/>
    <n v="3"/>
    <b v="0"/>
    <n v="38.97"/>
    <s v="Rhonda"/>
    <x v="7"/>
  </r>
  <r>
    <x v="2"/>
    <n v="2"/>
    <b v="0"/>
    <n v="30.98"/>
    <s v="Rhonda"/>
    <x v="1"/>
  </r>
  <r>
    <x v="1"/>
    <n v="2"/>
    <b v="0"/>
    <n v="29.98"/>
    <s v="Rhonda"/>
    <x v="3"/>
  </r>
  <r>
    <x v="1"/>
    <n v="3"/>
    <b v="0"/>
    <n v="43.97"/>
    <s v="Rhonda"/>
    <x v="3"/>
  </r>
  <r>
    <x v="0"/>
    <n v="3"/>
    <b v="0"/>
    <n v="41.97"/>
    <s v="Maria"/>
    <x v="0"/>
  </r>
  <r>
    <x v="2"/>
    <n v="3"/>
    <b v="0"/>
    <n v="33.97"/>
    <s v="Rhonda"/>
    <x v="0"/>
  </r>
  <r>
    <x v="1"/>
    <n v="4"/>
    <b v="1"/>
    <n v="48.564"/>
    <s v="Rhonda"/>
    <x v="7"/>
  </r>
  <r>
    <x v="1"/>
    <n v="2"/>
    <b v="0"/>
    <n v="27.98"/>
    <s v="Maria"/>
    <x v="7"/>
  </r>
  <r>
    <x v="0"/>
    <n v="3"/>
    <b v="0"/>
    <n v="38.97"/>
    <s v="Maria"/>
    <x v="0"/>
  </r>
  <r>
    <x v="1"/>
    <n v="4"/>
    <b v="1"/>
    <n v="91.17"/>
    <s v="Maria"/>
    <x v="3"/>
  </r>
  <r>
    <x v="1"/>
    <n v="4"/>
    <b v="1"/>
    <n v="45.863999999999997"/>
    <s v="Rhonda"/>
    <x v="3"/>
  </r>
  <r>
    <x v="0"/>
    <n v="3"/>
    <b v="0"/>
    <n v="45.97"/>
    <s v="Maria"/>
    <x v="3"/>
  </r>
  <r>
    <x v="1"/>
    <n v="2"/>
    <b v="0"/>
    <n v="27.98"/>
    <s v="Maria"/>
    <x v="3"/>
  </r>
  <r>
    <x v="2"/>
    <n v="3"/>
    <b v="0"/>
    <n v="40.97"/>
    <s v="Rhonda"/>
    <x v="1"/>
  </r>
  <r>
    <x v="2"/>
    <n v="2"/>
    <b v="0"/>
    <n v="27.98"/>
    <s v="Rhonda"/>
    <x v="1"/>
  </r>
  <r>
    <x v="0"/>
    <n v="3"/>
    <b v="0"/>
    <n v="41.97"/>
    <s v="Rhonda"/>
    <x v="3"/>
  </r>
  <r>
    <x v="0"/>
    <n v="2"/>
    <b v="0"/>
    <n v="24.98"/>
    <s v="Maria"/>
    <x v="3"/>
  </r>
  <r>
    <x v="0"/>
    <n v="4"/>
    <b v="1"/>
    <n v="44.064"/>
    <s v="NA"/>
    <x v="0"/>
  </r>
  <r>
    <x v="1"/>
    <n v="2"/>
    <b v="0"/>
    <n v="53.07"/>
    <s v="Rhonda"/>
    <x v="3"/>
  </r>
  <r>
    <x v="2"/>
    <n v="5"/>
    <b v="1"/>
    <n v="63.854999999999997"/>
    <s v="Maria"/>
    <x v="1"/>
  </r>
  <r>
    <x v="2"/>
    <n v="2"/>
    <b v="0"/>
    <n v="25.98"/>
    <s v="Maria"/>
    <x v="1"/>
  </r>
  <r>
    <x v="1"/>
    <n v="3"/>
    <b v="0"/>
    <n v="79.64"/>
    <s v="Rhonda"/>
    <x v="3"/>
  </r>
  <r>
    <x v="0"/>
    <n v="1"/>
    <b v="0"/>
    <n v="12.99"/>
    <s v="Rhonda"/>
    <x v="3"/>
  </r>
  <r>
    <x v="1"/>
    <n v="2"/>
    <b v="0"/>
    <n v="25.98"/>
    <s v="Maria"/>
    <x v="3"/>
  </r>
  <r>
    <x v="1"/>
    <n v="3"/>
    <b v="0"/>
    <n v="35.97"/>
    <s v="Maria"/>
    <x v="3"/>
  </r>
  <r>
    <x v="1"/>
    <n v="2"/>
    <b v="0"/>
    <n v="71.67"/>
    <s v="Rhonda"/>
    <x v="7"/>
  </r>
  <r>
    <x v="1"/>
    <n v="4"/>
    <b v="1"/>
    <n v="48.564"/>
    <s v="Maria"/>
    <x v="1"/>
  </r>
  <r>
    <x v="2"/>
    <n v="5"/>
    <b v="1"/>
    <n v="59.354999999999997"/>
    <s v="Rhonda"/>
    <x v="1"/>
  </r>
  <r>
    <x v="1"/>
    <n v="6"/>
    <b v="1"/>
    <n v="77.346000000000004"/>
    <s v="Maria"/>
    <x v="3"/>
  </r>
  <r>
    <x v="0"/>
    <n v="3"/>
    <b v="0"/>
    <n v="72.72"/>
    <s v="Rhonda"/>
    <x v="7"/>
  </r>
  <r>
    <x v="0"/>
    <n v="2"/>
    <b v="0"/>
    <n v="29.98"/>
    <s v="Rhonda"/>
    <x v="3"/>
  </r>
  <r>
    <x v="1"/>
    <n v="4"/>
    <b v="1"/>
    <n v="44.963999999999999"/>
    <s v="Rhonda"/>
    <x v="7"/>
  </r>
  <r>
    <x v="0"/>
    <n v="5"/>
    <b v="1"/>
    <n v="83.501999999999995"/>
    <s v="Rhonda"/>
    <x v="0"/>
  </r>
  <r>
    <x v="1"/>
    <n v="2"/>
    <b v="0"/>
    <n v="27.98"/>
    <s v="Maria"/>
    <x v="3"/>
  </r>
  <r>
    <x v="0"/>
    <n v="2"/>
    <b v="0"/>
    <n v="53.52"/>
    <s v="Rhonda"/>
    <x v="0"/>
  </r>
  <r>
    <x v="2"/>
    <n v="3"/>
    <b v="0"/>
    <n v="41.97"/>
    <s v="Rhonda"/>
    <x v="1"/>
  </r>
  <r>
    <x v="1"/>
    <n v="3"/>
    <b v="0"/>
    <n v="39.97"/>
    <s v="Allanah"/>
    <x v="7"/>
  </r>
  <r>
    <x v="0"/>
    <n v="1"/>
    <b v="0"/>
    <n v="11.99"/>
    <s v="Rhonda"/>
    <x v="0"/>
  </r>
  <r>
    <x v="2"/>
    <n v="5"/>
    <b v="1"/>
    <n v="65.655000000000001"/>
    <s v="Rhonda"/>
    <x v="1"/>
  </r>
  <r>
    <x v="1"/>
    <n v="5"/>
    <b v="1"/>
    <n v="57.555"/>
    <s v="Allanah"/>
    <x v="1"/>
  </r>
  <r>
    <x v="0"/>
    <n v="4"/>
    <b v="1"/>
    <n v="50.363999999999997"/>
    <s v="Rhonda"/>
    <x v="0"/>
  </r>
  <r>
    <x v="1"/>
    <n v="4"/>
    <b v="1"/>
    <n v="84.338999999999999"/>
    <s v="Allanah"/>
    <x v="7"/>
  </r>
  <r>
    <x v="1"/>
    <n v="5"/>
    <b v="1"/>
    <n v="78.974999999999994"/>
    <s v="Rhonda"/>
    <x v="7"/>
  </r>
  <r>
    <x v="1"/>
    <n v="1"/>
    <b v="0"/>
    <n v="12.99"/>
    <s v="Rhonda"/>
    <x v="5"/>
  </r>
  <r>
    <x v="2"/>
    <n v="4"/>
    <b v="1"/>
    <n v="50.363999999999997"/>
    <s v="Rhonda"/>
    <x v="5"/>
  </r>
  <r>
    <x v="2"/>
    <n v="4"/>
    <b v="1"/>
    <n v="93.221999999999994"/>
    <s v="Allanah"/>
    <x v="1"/>
  </r>
  <r>
    <x v="1"/>
    <n v="5"/>
    <b v="1"/>
    <n v="65.655000000000001"/>
    <s v="Allanah"/>
    <x v="7"/>
  </r>
  <r>
    <x v="0"/>
    <n v="3"/>
    <b v="0"/>
    <n v="39.97"/>
    <s v="Allanah"/>
    <x v="0"/>
  </r>
  <r>
    <x v="2"/>
    <n v="1"/>
    <b v="0"/>
    <n v="12.99"/>
    <s v="Rhonda"/>
    <x v="5"/>
  </r>
  <r>
    <x v="2"/>
    <n v="2"/>
    <b v="0"/>
    <n v="26.98"/>
    <s v="Rhonda"/>
    <x v="5"/>
  </r>
  <r>
    <x v="1"/>
    <n v="1"/>
    <b v="0"/>
    <n v="13.99"/>
    <s v="Allanah"/>
    <x v="1"/>
  </r>
  <r>
    <x v="2"/>
    <n v="1"/>
    <b v="0"/>
    <n v="12.99"/>
    <s v="Rhonda"/>
    <x v="5"/>
  </r>
  <r>
    <x v="1"/>
    <n v="3"/>
    <b v="0"/>
    <n v="37.97"/>
    <s v="Rhonda"/>
    <x v="7"/>
  </r>
  <r>
    <x v="1"/>
    <n v="4"/>
    <b v="1"/>
    <n v="47.664000000000001"/>
    <s v="Allanah"/>
    <x v="5"/>
  </r>
  <r>
    <x v="2"/>
    <n v="1"/>
    <b v="0"/>
    <n v="12.99"/>
    <s v="Rhonda"/>
    <x v="0"/>
  </r>
  <r>
    <x v="2"/>
    <n v="2"/>
    <b v="0"/>
    <n v="22.98"/>
    <s v="Rhonda"/>
    <x v="5"/>
  </r>
  <r>
    <x v="0"/>
    <n v="5"/>
    <b v="1"/>
    <n v="58.454999999999998"/>
    <s v="Rhonda"/>
    <x v="0"/>
  </r>
  <r>
    <x v="1"/>
    <n v="4"/>
    <b v="1"/>
    <n v="54.863999999999997"/>
    <s v="Rhonda"/>
    <x v="7"/>
  </r>
  <r>
    <x v="1"/>
    <n v="4"/>
    <b v="1"/>
    <n v="54.863999999999997"/>
    <s v="Rhonda"/>
    <x v="0"/>
  </r>
  <r>
    <x v="2"/>
    <n v="3"/>
    <b v="0"/>
    <n v="76.5"/>
    <s v="Allanah"/>
    <x v="5"/>
  </r>
  <r>
    <x v="2"/>
    <n v="2"/>
    <b v="0"/>
    <n v="33.979999999999997"/>
    <s v="Rhonda"/>
    <x v="1"/>
  </r>
  <r>
    <x v="2"/>
    <n v="3"/>
    <b v="0"/>
    <n v="38.97"/>
    <s v="Rhonda"/>
    <x v="7"/>
  </r>
  <r>
    <x v="1"/>
    <n v="2"/>
    <b v="0"/>
    <n v="63.93"/>
    <s v="Allanah"/>
    <x v="1"/>
  </r>
  <r>
    <x v="1"/>
    <n v="2"/>
    <b v="0"/>
    <n v="24.98"/>
    <s v="Rhonda"/>
    <x v="7"/>
  </r>
  <r>
    <x v="2"/>
    <n v="4"/>
    <b v="1"/>
    <n v="52.164000000000001"/>
    <s v="Rhonda"/>
    <x v="5"/>
  </r>
  <r>
    <x v="1"/>
    <n v="4"/>
    <b v="1"/>
    <n v="42.264000000000003"/>
    <s v="Allanah"/>
    <x v="7"/>
  </r>
  <r>
    <x v="1"/>
    <n v="5"/>
    <b v="1"/>
    <n v="60.255000000000003"/>
    <s v="NA"/>
    <x v="7"/>
  </r>
  <r>
    <x v="0"/>
    <s v="NA"/>
    <s v="NA"/>
    <n v="14.22"/>
    <s v="Allanah"/>
    <x v="0"/>
  </r>
  <r>
    <x v="2"/>
    <n v="2"/>
    <b v="0"/>
    <n v="29.98"/>
    <s v="Allanah"/>
    <x v="0"/>
  </r>
  <r>
    <x v="1"/>
    <n v="3"/>
    <b v="0"/>
    <n v="46.97"/>
    <s v="Allanah"/>
    <x v="7"/>
  </r>
  <r>
    <x v="1"/>
    <n v="6"/>
    <b v="1"/>
    <n v="77.346000000000004"/>
    <s v="Rhonda"/>
    <x v="7"/>
  </r>
  <r>
    <x v="2"/>
    <n v="4"/>
    <b v="1"/>
    <n v="53.064"/>
    <s v="Rhonda"/>
    <x v="1"/>
  </r>
  <r>
    <x v="2"/>
    <s v="NA"/>
    <s v="NA"/>
    <n v="14.22"/>
    <s v="Allanah"/>
    <x v="1"/>
  </r>
  <r>
    <x v="1"/>
    <n v="2"/>
    <b v="0"/>
    <n v="25.98"/>
    <s v="Rhonda"/>
    <x v="7"/>
  </r>
  <r>
    <x v="0"/>
    <n v="4"/>
    <b v="1"/>
    <n v="80.891999999999996"/>
    <s v="Rhonda"/>
    <x v="0"/>
  </r>
  <r>
    <x v="2"/>
    <n v="4"/>
    <b v="1"/>
    <n v="53.064"/>
    <s v="Allanah"/>
    <x v="0"/>
  </r>
  <r>
    <x v="2"/>
    <n v="2"/>
    <b v="0"/>
    <n v="26.98"/>
    <s v="Allanah"/>
    <x v="5"/>
  </r>
  <r>
    <x v="2"/>
    <n v="2"/>
    <b v="0"/>
    <n v="27.98"/>
    <s v="Allanah"/>
    <x v="1"/>
  </r>
  <r>
    <x v="2"/>
    <n v="4"/>
    <b v="1"/>
    <n v="84.698999999999998"/>
    <s v="Allanah"/>
    <x v="0"/>
  </r>
  <r>
    <x v="1"/>
    <n v="5"/>
    <b v="1"/>
    <n v="62.055"/>
    <s v="Allanah"/>
    <x v="7"/>
  </r>
  <r>
    <x v="2"/>
    <n v="1"/>
    <b v="0"/>
    <n v="13.99"/>
    <s v="Rhonda"/>
    <x v="1"/>
  </r>
  <r>
    <x v="1"/>
    <n v="2"/>
    <b v="0"/>
    <n v="29.98"/>
    <s v="Allanah"/>
    <x v="5"/>
  </r>
  <r>
    <x v="2"/>
    <n v="7"/>
    <b v="1"/>
    <n v="89.037000000000006"/>
    <s v="Allanah"/>
    <x v="5"/>
  </r>
  <r>
    <x v="1"/>
    <n v="3"/>
    <b v="0"/>
    <n v="43.97"/>
    <s v="Rhonda"/>
    <x v="0"/>
  </r>
  <r>
    <x v="0"/>
    <n v="2"/>
    <b v="0"/>
    <n v="30.98"/>
    <s v="Allanah"/>
    <x v="6"/>
  </r>
  <r>
    <x v="0"/>
    <n v="4"/>
    <b v="1"/>
    <n v="53.963999999999999"/>
    <s v="Allanah"/>
    <x v="0"/>
  </r>
  <r>
    <x v="2"/>
    <n v="2"/>
    <b v="0"/>
    <n v="26.98"/>
    <s v="Rhonda"/>
    <x v="5"/>
  </r>
  <r>
    <x v="2"/>
    <n v="3"/>
    <b v="0"/>
    <n v="49.97"/>
    <s v="Rhonda"/>
    <x v="5"/>
  </r>
  <r>
    <x v="2"/>
    <n v="1"/>
    <b v="0"/>
    <n v="13.99"/>
    <s v="Allanah"/>
    <x v="0"/>
  </r>
  <r>
    <x v="0"/>
    <n v="1"/>
    <b v="0"/>
    <n v="13.99"/>
    <s v="Rhonda"/>
    <x v="5"/>
  </r>
  <r>
    <x v="0"/>
    <n v="3"/>
    <b v="0"/>
    <n v="48.97"/>
    <s v="Allanah"/>
    <x v="0"/>
  </r>
  <r>
    <x v="2"/>
    <n v="4"/>
    <b v="1"/>
    <n v="46.764000000000003"/>
    <s v="Allanah"/>
    <x v="5"/>
  </r>
  <r>
    <x v="1"/>
    <n v="3"/>
    <b v="0"/>
    <n v="38.97"/>
    <s v="Rhonda"/>
    <x v="5"/>
  </r>
  <r>
    <x v="0"/>
    <n v="3"/>
    <b v="0"/>
    <n v="47.97"/>
    <s v="Rhonda"/>
    <x v="0"/>
  </r>
  <r>
    <x v="0"/>
    <n v="2"/>
    <b v="0"/>
    <n v="59.08"/>
    <s v="Rhonda"/>
    <x v="0"/>
  </r>
  <r>
    <x v="2"/>
    <n v="3"/>
    <b v="0"/>
    <n v="46.97"/>
    <s v="Rhonda"/>
    <x v="5"/>
  </r>
  <r>
    <x v="2"/>
    <n v="7"/>
    <b v="1"/>
    <n v="93.537000000000006"/>
    <s v="Allanah"/>
    <x v="5"/>
  </r>
  <r>
    <x v="0"/>
    <n v="4"/>
    <b v="1"/>
    <n v="82.593000000000004"/>
    <s v="Allanah"/>
    <x v="0"/>
  </r>
  <r>
    <x v="2"/>
    <n v="5"/>
    <b v="1"/>
    <n v="65.655000000000001"/>
    <s v="Allanah"/>
    <x v="5"/>
  </r>
  <r>
    <x v="2"/>
    <n v="4"/>
    <b v="1"/>
    <n v="53.963999999999999"/>
    <s v="Rhonda"/>
    <x v="5"/>
  </r>
  <r>
    <x v="2"/>
    <n v="5"/>
    <b v="1"/>
    <n v="61.155000000000001"/>
    <s v="Allanah"/>
    <x v="5"/>
  </r>
  <r>
    <x v="2"/>
    <n v="1"/>
    <b v="0"/>
    <n v="13.99"/>
    <s v="Allanah"/>
    <x v="5"/>
  </r>
  <r>
    <x v="2"/>
    <n v="4"/>
    <b v="1"/>
    <n v="53.064"/>
    <s v="Allanah"/>
    <x v="5"/>
  </r>
  <r>
    <x v="2"/>
    <n v="2"/>
    <b v="0"/>
    <n v="29.98"/>
    <s v="Allanah"/>
    <x v="5"/>
  </r>
  <r>
    <x v="0"/>
    <n v="6"/>
    <b v="1"/>
    <n v="80.046000000000006"/>
    <s v="Rhonda"/>
    <x v="0"/>
  </r>
  <r>
    <x v="2"/>
    <n v="4"/>
    <b v="1"/>
    <n v="47.664000000000001"/>
    <s v="Allanah"/>
    <x v="0"/>
  </r>
  <r>
    <x v="2"/>
    <n v="4"/>
    <b v="1"/>
    <n v="47.664000000000001"/>
    <s v="Rhonda"/>
    <x v="5"/>
  </r>
  <r>
    <x v="2"/>
    <n v="3"/>
    <b v="0"/>
    <n v="40.97"/>
    <s v="Allanah"/>
    <x v="5"/>
  </r>
  <r>
    <x v="0"/>
    <n v="6"/>
    <b v="1"/>
    <n v="71.945999999999998"/>
    <s v="Rhonda"/>
    <x v="0"/>
  </r>
  <r>
    <x v="2"/>
    <n v="1"/>
    <b v="0"/>
    <n v="15.99"/>
    <s v="Allanah"/>
    <x v="5"/>
  </r>
  <r>
    <x v="0"/>
    <n v="3"/>
    <b v="0"/>
    <n v="36.97"/>
    <s v="Rhonda"/>
    <x v="0"/>
  </r>
  <r>
    <x v="0"/>
    <n v="5"/>
    <b v="1"/>
    <n v="66.555000000000007"/>
    <s v="Allanah"/>
    <x v="0"/>
  </r>
  <r>
    <x v="2"/>
    <n v="3"/>
    <b v="1"/>
    <n v="35.975999999999999"/>
    <s v="Maria"/>
    <x v="5"/>
  </r>
  <r>
    <x v="0"/>
    <n v="3"/>
    <b v="1"/>
    <n v="46.728000000000002"/>
    <s v="Allanah"/>
    <x v="0"/>
  </r>
  <r>
    <x v="2"/>
    <n v="2"/>
    <b v="1"/>
    <n v="22.384"/>
    <s v="Maria"/>
    <x v="5"/>
  </r>
  <r>
    <x v="2"/>
    <n v="5"/>
    <b v="1"/>
    <n v="46.764000000000003"/>
    <s v="Maria"/>
    <x v="2"/>
  </r>
  <r>
    <x v="0"/>
    <s v="NA"/>
    <s v="NA"/>
    <n v="14.22"/>
    <s v="Maria"/>
    <x v="0"/>
  </r>
  <r>
    <x v="2"/>
    <n v="5"/>
    <b v="1"/>
    <n v="51.084000000000003"/>
    <s v="Maria"/>
    <x v="2"/>
  </r>
  <r>
    <x v="2"/>
    <n v="5"/>
    <b v="1"/>
    <n v="49.643999999999998"/>
    <s v="Maria"/>
    <x v="0"/>
  </r>
  <r>
    <x v="0"/>
    <n v="3"/>
    <b v="1"/>
    <n v="33.576000000000001"/>
    <s v="Allanah"/>
    <x v="0"/>
  </r>
  <r>
    <x v="2"/>
    <n v="6"/>
    <b v="1"/>
    <n v="59.716799999999999"/>
    <s v="Maria"/>
    <x v="2"/>
  </r>
  <r>
    <x v="2"/>
    <n v="4"/>
    <b v="1"/>
    <n v="59.349600000000002"/>
    <s v="Allanah"/>
    <x v="5"/>
  </r>
  <r>
    <x v="2"/>
    <n v="4"/>
    <b v="1"/>
    <n v="40.291200000000003"/>
    <s v="Maria"/>
    <x v="5"/>
  </r>
  <r>
    <x v="0"/>
    <n v="1"/>
    <b v="1"/>
    <n v="10.391999999999999"/>
    <s v="Allanah"/>
    <x v="2"/>
  </r>
  <r>
    <x v="0"/>
    <n v="5"/>
    <b v="1"/>
    <n v="52.524000000000001"/>
    <s v="Maria"/>
    <x v="0"/>
  </r>
  <r>
    <x v="2"/>
    <n v="4"/>
    <b v="1"/>
    <n v="39.571199999999997"/>
    <s v="Allanah"/>
    <x v="5"/>
  </r>
  <r>
    <x v="0"/>
    <n v="4"/>
    <b v="1"/>
    <n v="39.571199999999997"/>
    <s v="Allanah"/>
    <x v="2"/>
  </r>
  <r>
    <x v="2"/>
    <n v="2"/>
    <b v="1"/>
    <n v="20.783999999999999"/>
    <s v="Maria"/>
    <x v="2"/>
  </r>
  <r>
    <x v="2"/>
    <n v="3"/>
    <b v="1"/>
    <n v="30.376000000000001"/>
    <s v="Allanah"/>
    <x v="5"/>
  </r>
  <r>
    <x v="0"/>
    <n v="7"/>
    <b v="1"/>
    <n v="66.909599999999998"/>
    <s v="Allanah"/>
    <x v="0"/>
  </r>
  <r>
    <x v="2"/>
    <n v="2"/>
    <b v="1"/>
    <n v="21.584"/>
    <s v="Allanah"/>
    <x v="0"/>
  </r>
  <r>
    <x v="2"/>
    <n v="3"/>
    <b v="1"/>
    <n v="31.175999999999998"/>
    <s v="Allanah"/>
    <x v="5"/>
  </r>
  <r>
    <x v="2"/>
    <n v="4"/>
    <b v="1"/>
    <n v="38.1312"/>
    <s v="Maria"/>
    <x v="2"/>
  </r>
  <r>
    <x v="0"/>
    <n v="2"/>
    <b v="1"/>
    <n v="19.984000000000002"/>
    <s v="Maria"/>
    <x v="0"/>
  </r>
  <r>
    <x v="0"/>
    <n v="2"/>
    <b v="1"/>
    <n v="20.783999999999999"/>
    <s v="Maria"/>
    <x v="2"/>
  </r>
  <r>
    <x v="2"/>
    <n v="3"/>
    <b v="1"/>
    <n v="36.776000000000003"/>
    <s v="Allanah"/>
    <x v="5"/>
  </r>
  <r>
    <x v="0"/>
    <n v="2"/>
    <b v="1"/>
    <n v="24.783999999999999"/>
    <s v="Allanah"/>
    <x v="2"/>
  </r>
  <r>
    <x v="0"/>
    <n v="4"/>
    <b v="1"/>
    <n v="37.411200000000001"/>
    <s v="Allanah"/>
    <x v="0"/>
  </r>
  <r>
    <x v="0"/>
    <n v="2"/>
    <b v="1"/>
    <n v="18.384"/>
    <s v="Maria"/>
    <x v="0"/>
  </r>
  <r>
    <x v="2"/>
    <n v="3"/>
    <b v="1"/>
    <n v="31.175999999999998"/>
    <s v="Maria"/>
    <x v="2"/>
  </r>
  <r>
    <x v="2"/>
    <n v="3"/>
    <b v="1"/>
    <n v="35.975999999999999"/>
    <s v="Allanah"/>
    <x v="0"/>
  </r>
  <r>
    <x v="0"/>
    <n v="1"/>
    <b v="1"/>
    <n v="40.567999999999998"/>
    <s v="Maria"/>
    <x v="2"/>
  </r>
  <r>
    <x v="2"/>
    <n v="3"/>
    <b v="1"/>
    <n v="32.776000000000003"/>
    <s v="Maria"/>
    <x v="5"/>
  </r>
  <r>
    <x v="2"/>
    <n v="3"/>
    <b v="1"/>
    <n v="31.175999999999998"/>
    <s v="Maria"/>
    <x v="2"/>
  </r>
  <r>
    <x v="0"/>
    <n v="3"/>
    <b v="0"/>
    <n v="46.97"/>
    <s v="Maria"/>
    <x v="0"/>
  </r>
  <r>
    <x v="2"/>
    <n v="1"/>
    <b v="0"/>
    <n v="16.989999999999998"/>
    <s v="Allanah"/>
    <x v="2"/>
  </r>
  <r>
    <x v="0"/>
    <n v="3"/>
    <b v="0"/>
    <n v="42.97"/>
    <s v="Allanah"/>
    <x v="2"/>
  </r>
  <r>
    <x v="2"/>
    <n v="2"/>
    <b v="0"/>
    <n v="28.98"/>
    <s v="Maria"/>
    <x v="5"/>
  </r>
  <r>
    <x v="1"/>
    <n v="2"/>
    <b v="0"/>
    <n v="69.599999999999994"/>
    <s v="Maria"/>
    <x v="2"/>
  </r>
  <r>
    <x v="3"/>
    <n v="5"/>
    <b v="1"/>
    <n v="66.555000000000007"/>
    <s v="Maria"/>
    <x v="2"/>
  </r>
  <r>
    <x v="0"/>
    <n v="2"/>
    <b v="0"/>
    <n v="72.349999999999994"/>
    <s v="Allanah"/>
    <x v="0"/>
  </r>
  <r>
    <x v="0"/>
    <n v="3"/>
    <b v="0"/>
    <n v="46.97"/>
    <s v="Allanah"/>
    <x v="2"/>
  </r>
  <r>
    <x v="0"/>
    <n v="5"/>
    <b v="1"/>
    <n v="53.055"/>
    <s v="Allanah"/>
    <x v="2"/>
  </r>
  <r>
    <x v="2"/>
    <n v="1"/>
    <b v="0"/>
    <n v="13.99"/>
    <s v="Allanah"/>
    <x v="2"/>
  </r>
  <r>
    <x v="2"/>
    <n v="5"/>
    <b v="1"/>
    <n v="66.555000000000007"/>
    <s v="Allanah"/>
    <x v="5"/>
  </r>
  <r>
    <x v="2"/>
    <n v="2"/>
    <b v="0"/>
    <n v="26.98"/>
    <s v="Allanah"/>
    <x v="5"/>
  </r>
  <r>
    <x v="2"/>
    <n v="7"/>
    <b v="1"/>
    <n v="123.39"/>
    <s v="Maria"/>
    <x v="2"/>
  </r>
  <r>
    <x v="2"/>
    <n v="4"/>
    <b v="1"/>
    <n v="50.363999999999997"/>
    <s v="Allanah"/>
    <x v="5"/>
  </r>
  <r>
    <x v="1"/>
    <n v="3"/>
    <b v="0"/>
    <n v="46.97"/>
    <s v="Allanah"/>
    <x v="0"/>
  </r>
  <r>
    <x v="1"/>
    <n v="5"/>
    <b v="1"/>
    <n v="57.555"/>
    <s v="Allanah"/>
    <x v="5"/>
  </r>
  <r>
    <x v="0"/>
    <n v="1"/>
    <b v="0"/>
    <n v="58.37"/>
    <s v="Maria"/>
    <x v="0"/>
  </r>
  <r>
    <x v="1"/>
    <n v="5"/>
    <b v="1"/>
    <n v="59.354999999999997"/>
    <s v="Maria"/>
    <x v="5"/>
  </r>
  <r>
    <x v="1"/>
    <n v="6"/>
    <b v="1"/>
    <n v="67.445999999999998"/>
    <s v="Maria"/>
    <x v="5"/>
  </r>
  <r>
    <x v="2"/>
    <n v="3"/>
    <b v="0"/>
    <n v="33.97"/>
    <s v="Maria"/>
    <x v="5"/>
  </r>
  <r>
    <x v="0"/>
    <n v="6"/>
    <b v="1"/>
    <n v="74.646000000000001"/>
    <s v="Maria"/>
    <x v="0"/>
  </r>
  <r>
    <x v="0"/>
    <n v="4"/>
    <b v="1"/>
    <n v="48.564"/>
    <s v="Maria"/>
    <x v="0"/>
  </r>
  <r>
    <x v="1"/>
    <n v="6"/>
    <b v="1"/>
    <n v="68.346000000000004"/>
    <s v="Allanah"/>
    <x v="5"/>
  </r>
  <r>
    <x v="0"/>
    <n v="1"/>
    <b v="0"/>
    <n v="16.989999999999998"/>
    <s v="Maria"/>
    <x v="5"/>
  </r>
  <r>
    <x v="2"/>
    <n v="1"/>
    <b v="0"/>
    <n v="13.99"/>
    <s v="Allanah"/>
    <x v="2"/>
  </r>
  <r>
    <x v="2"/>
    <n v="3"/>
    <b v="0"/>
    <n v="36.97"/>
    <s v="Maria"/>
    <x v="5"/>
  </r>
  <r>
    <x v="2"/>
    <n v="3"/>
    <b v="0"/>
    <n v="42.97"/>
    <s v="Allanah"/>
    <x v="5"/>
  </r>
  <r>
    <x v="0"/>
    <n v="1"/>
    <b v="0"/>
    <n v="11.99"/>
    <s v="Allanah"/>
    <x v="2"/>
  </r>
  <r>
    <x v="1"/>
    <n v="5"/>
    <b v="1"/>
    <n v="91.503"/>
    <s v="Maria"/>
    <x v="5"/>
  </r>
  <r>
    <x v="2"/>
    <n v="5"/>
    <b v="1"/>
    <n v="59.354999999999997"/>
    <s v="Maria"/>
    <x v="2"/>
  </r>
  <r>
    <x v="2"/>
    <n v="1"/>
    <b v="0"/>
    <n v="16.989999999999998"/>
    <s v="Maria"/>
    <x v="2"/>
  </r>
  <r>
    <x v="2"/>
    <n v="4"/>
    <b v="1"/>
    <n v="57.564"/>
    <s v="Maria"/>
    <x v="2"/>
  </r>
  <r>
    <x v="2"/>
    <n v="6"/>
    <b v="1"/>
    <n v="72.846000000000004"/>
    <s v="Maria"/>
    <x v="2"/>
  </r>
  <r>
    <x v="2"/>
    <n v="3"/>
    <b v="0"/>
    <n v="48.97"/>
    <s v="Allanah"/>
    <x v="2"/>
  </r>
  <r>
    <x v="2"/>
    <n v="3"/>
    <b v="0"/>
    <n v="36.97"/>
    <s v="Allanah"/>
    <x v="7"/>
  </r>
  <r>
    <x v="1"/>
    <n v="1"/>
    <b v="0"/>
    <n v="16.989999999999998"/>
    <s v="Allanah"/>
    <x v="7"/>
  </r>
  <r>
    <x v="2"/>
    <n v="4"/>
    <b v="1"/>
    <n v="52.164000000000001"/>
    <s v="Maria"/>
    <x v="2"/>
  </r>
  <r>
    <x v="2"/>
    <n v="2"/>
    <b v="0"/>
    <n v="30.98"/>
    <s v="Maria"/>
    <x v="2"/>
  </r>
  <r>
    <x v="1"/>
    <n v="7"/>
    <b v="1"/>
    <n v="89.936999999999998"/>
    <s v="Allanah"/>
    <x v="7"/>
  </r>
  <r>
    <x v="2"/>
    <n v="2"/>
    <b v="0"/>
    <n v="28.98"/>
    <s v="Allanah"/>
    <x v="2"/>
  </r>
  <r>
    <x v="1"/>
    <n v="3"/>
    <b v="0"/>
    <n v="47.97"/>
    <s v="Allanah"/>
    <x v="7"/>
  </r>
  <r>
    <x v="2"/>
    <n v="2"/>
    <b v="0"/>
    <n v="25.98"/>
    <s v="Maria"/>
    <x v="2"/>
  </r>
  <r>
    <x v="1"/>
    <n v="2"/>
    <b v="0"/>
    <n v="33.979999999999997"/>
    <s v="Allanah"/>
    <x v="7"/>
  </r>
  <r>
    <x v="2"/>
    <n v="3"/>
    <b v="0"/>
    <n v="47.97"/>
    <s v="Maria"/>
    <x v="2"/>
  </r>
  <r>
    <x v="1"/>
    <n v="4"/>
    <b v="1"/>
    <n v="70.245000000000005"/>
    <s v="Allanah"/>
    <x v="3"/>
  </r>
  <r>
    <x v="2"/>
    <n v="2"/>
    <b v="0"/>
    <n v="23.98"/>
    <s v="Maria"/>
    <x v="2"/>
  </r>
  <r>
    <x v="0"/>
    <n v="7"/>
    <b v="1"/>
    <n v="88.137"/>
    <s v="Allanah"/>
    <x v="7"/>
  </r>
  <r>
    <x v="1"/>
    <n v="2"/>
    <b v="0"/>
    <n v="29.98"/>
    <s v="Maria"/>
    <x v="7"/>
  </r>
  <r>
    <x v="2"/>
    <n v="2"/>
    <b v="0"/>
    <n v="32.979999999999997"/>
    <s v="Maria"/>
    <x v="2"/>
  </r>
  <r>
    <x v="0"/>
    <n v="2"/>
    <b v="0"/>
    <n v="23.98"/>
    <s v="Allanah"/>
    <x v="3"/>
  </r>
  <r>
    <x v="2"/>
    <n v="4"/>
    <b v="1"/>
    <n v="47.664000000000001"/>
    <s v="Maria"/>
    <x v="2"/>
  </r>
  <r>
    <x v="0"/>
    <n v="4"/>
    <b v="1"/>
    <n v="46.764000000000003"/>
    <s v="Maria"/>
    <x v="7"/>
  </r>
  <r>
    <x v="1"/>
    <s v="NA"/>
    <s v="NA"/>
    <n v="14.22"/>
    <s v="Maria"/>
    <x v="7"/>
  </r>
  <r>
    <x v="2"/>
    <n v="3"/>
    <b v="0"/>
    <n v="35.97"/>
    <s v="Allanah"/>
    <x v="7"/>
  </r>
  <r>
    <x v="1"/>
    <n v="1"/>
    <b v="0"/>
    <n v="16.989999999999998"/>
    <s v="Maria"/>
    <x v="7"/>
  </r>
  <r>
    <x v="2"/>
    <n v="4"/>
    <b v="1"/>
    <n v="45.863999999999997"/>
    <s v="Allanah"/>
    <x v="3"/>
  </r>
  <r>
    <x v="1"/>
    <n v="8"/>
    <b v="1"/>
    <n v="87.227999999999994"/>
    <s v="Allanah"/>
    <x v="7"/>
  </r>
  <r>
    <x v="1"/>
    <n v="4"/>
    <b v="1"/>
    <n v="49.463999999999999"/>
    <s v="Maria"/>
    <x v="7"/>
  </r>
  <r>
    <x v="2"/>
    <n v="4"/>
    <b v="1"/>
    <n v="52.164000000000001"/>
    <s v="Allanah"/>
    <x v="2"/>
  </r>
  <r>
    <x v="0"/>
    <n v="2"/>
    <b v="0"/>
    <n v="25.98"/>
    <s v="Allanah"/>
    <x v="3"/>
  </r>
  <r>
    <x v="1"/>
    <n v="6"/>
    <b v="1"/>
    <n v="71.046000000000006"/>
    <s v="Maria"/>
    <x v="3"/>
  </r>
  <r>
    <x v="0"/>
    <n v="5"/>
    <b v="1"/>
    <n v="64.754999999999995"/>
    <s v="Allanah"/>
    <x v="2"/>
  </r>
  <r>
    <x v="0"/>
    <n v="3"/>
    <b v="0"/>
    <n v="63.18"/>
    <s v="Maria"/>
    <x v="3"/>
  </r>
  <r>
    <x v="1"/>
    <n v="5"/>
    <b v="1"/>
    <n v="87.093000000000004"/>
    <s v="Allanah"/>
    <x v="7"/>
  </r>
  <r>
    <x v="0"/>
    <n v="6"/>
    <b v="1"/>
    <n v="101.39400000000001"/>
    <s v="Maria"/>
    <x v="3"/>
  </r>
  <r>
    <x v="1"/>
    <n v="2"/>
    <b v="0"/>
    <n v="25.98"/>
    <s v="Allanah"/>
    <x v="7"/>
  </r>
  <r>
    <x v="1"/>
    <n v="5"/>
    <b v="1"/>
    <n v="95.796000000000006"/>
    <s v="Maria"/>
    <x v="7"/>
  </r>
  <r>
    <x v="0"/>
    <n v="5"/>
    <b v="1"/>
    <n v="58.454999999999998"/>
    <s v="Allanah"/>
    <x v="3"/>
  </r>
  <r>
    <x v="1"/>
    <n v="7"/>
    <b v="1"/>
    <n v="85.436999999999998"/>
    <s v="NA"/>
    <x v="3"/>
  </r>
  <r>
    <x v="1"/>
    <n v="6"/>
    <b v="1"/>
    <n v="74.646000000000001"/>
    <s v="Maria"/>
    <x v="3"/>
  </r>
  <r>
    <x v="2"/>
    <n v="6"/>
    <b v="1"/>
    <n v="71.945999999999998"/>
    <s v="Maria"/>
    <x v="7"/>
  </r>
  <r>
    <x v="2"/>
    <n v="6"/>
    <b v="1"/>
    <n v="75.546000000000006"/>
    <s v="Rhonda"/>
    <x v="2"/>
  </r>
  <r>
    <x v="1"/>
    <n v="4"/>
    <b v="1"/>
    <n v="45.863999999999997"/>
    <s v="Rhonda"/>
    <x v="3"/>
  </r>
  <r>
    <x v="1"/>
    <n v="3"/>
    <b v="0"/>
    <n v="42.97"/>
    <s v="Maria"/>
    <x v="3"/>
  </r>
  <r>
    <x v="2"/>
    <n v="8"/>
    <b v="1"/>
    <n v="96.227999999999994"/>
    <s v="Rhonda"/>
    <x v="2"/>
  </r>
  <r>
    <x v="1"/>
    <n v="5"/>
    <b v="1"/>
    <n v="63.854999999999997"/>
    <s v="Maria"/>
    <x v="7"/>
  </r>
  <r>
    <x v="1"/>
    <n v="2"/>
    <b v="0"/>
    <n v="24.98"/>
    <s v="Rhonda"/>
    <x v="3"/>
  </r>
  <r>
    <x v="2"/>
    <n v="5"/>
    <b v="1"/>
    <n v="59.354999999999997"/>
    <s v="Rhonda"/>
    <x v="2"/>
  </r>
  <r>
    <x v="1"/>
    <n v="4"/>
    <b v="1"/>
    <n v="51.264000000000003"/>
    <s v="Rhonda"/>
    <x v="3"/>
  </r>
  <r>
    <x v="1"/>
    <n v="6"/>
    <b v="1"/>
    <n v="113.77800000000001"/>
    <s v="Maria"/>
    <x v="7"/>
  </r>
  <r>
    <x v="2"/>
    <n v="5"/>
    <b v="1"/>
    <n v="67.454999999999998"/>
    <s v="Rhonda"/>
    <x v="2"/>
  </r>
  <r>
    <x v="2"/>
    <n v="1"/>
    <b v="0"/>
    <n v="10.99"/>
    <s v="Rhonda"/>
    <x v="2"/>
  </r>
  <r>
    <x v="2"/>
    <n v="3"/>
    <b v="0"/>
    <n v="40.97"/>
    <s v="Rhonda"/>
    <x v="7"/>
  </r>
  <r>
    <x v="2"/>
    <n v="2"/>
    <b v="0"/>
    <n v="26.98"/>
    <s v="Rhonda"/>
    <x v="2"/>
  </r>
  <r>
    <x v="1"/>
    <n v="2"/>
    <b v="0"/>
    <n v="71.58"/>
    <s v="Maria"/>
    <x v="7"/>
  </r>
  <r>
    <x v="1"/>
    <n v="4"/>
    <b v="1"/>
    <n v="41.363999999999997"/>
    <s v="Rhonda"/>
    <x v="7"/>
  </r>
  <r>
    <x v="1"/>
    <n v="6"/>
    <b v="1"/>
    <n v="80.046000000000006"/>
    <s v="Rhonda"/>
    <x v="7"/>
  </r>
  <r>
    <x v="1"/>
    <n v="7"/>
    <b v="1"/>
    <n v="78.236999999999995"/>
    <s v="Rhonda"/>
    <x v="3"/>
  </r>
  <r>
    <x v="0"/>
    <n v="4"/>
    <b v="1"/>
    <n v="83.834999999999994"/>
    <s v="Maria"/>
    <x v="3"/>
  </r>
  <r>
    <x v="0"/>
    <n v="5"/>
    <b v="1"/>
    <n v="66.555000000000007"/>
    <s v="Rhonda"/>
    <x v="2"/>
  </r>
  <r>
    <x v="0"/>
    <n v="4"/>
    <b v="1"/>
    <n v="52.164000000000001"/>
    <s v="Maria"/>
    <x v="3"/>
  </r>
  <r>
    <x v="1"/>
    <n v="5"/>
    <b v="1"/>
    <n v="62.055"/>
    <s v="Rhonda"/>
    <x v="7"/>
  </r>
  <r>
    <x v="2"/>
    <n v="2"/>
    <b v="0"/>
    <n v="27.98"/>
    <s v="Maria"/>
    <x v="2"/>
  </r>
  <r>
    <x v="0"/>
    <n v="2"/>
    <b v="0"/>
    <n v="25.98"/>
    <s v="Maria"/>
    <x v="2"/>
  </r>
  <r>
    <x v="1"/>
    <n v="1"/>
    <b v="0"/>
    <n v="15.99"/>
    <s v="Rhonda"/>
    <x v="3"/>
  </r>
  <r>
    <x v="1"/>
    <n v="6"/>
    <b v="1"/>
    <n v="79.146000000000001"/>
    <s v="Rhonda"/>
    <x v="3"/>
  </r>
  <r>
    <x v="1"/>
    <n v="3"/>
    <b v="0"/>
    <n v="39.97"/>
    <s v="Maria"/>
    <x v="7"/>
  </r>
  <r>
    <x v="2"/>
    <n v="3"/>
    <b v="0"/>
    <n v="42.97"/>
    <s v="Rhonda"/>
    <x v="2"/>
  </r>
  <r>
    <x v="1"/>
    <n v="2"/>
    <b v="0"/>
    <n v="29.98"/>
    <s v="Maria"/>
    <x v="7"/>
  </r>
  <r>
    <x v="2"/>
    <n v="2"/>
    <b v="0"/>
    <n v="26.98"/>
    <s v="Rhonda"/>
    <x v="2"/>
  </r>
  <r>
    <x v="2"/>
    <n v="6"/>
    <b v="1"/>
    <n v="83.646000000000001"/>
    <s v="Rhonda"/>
    <x v="2"/>
  </r>
  <r>
    <x v="2"/>
    <n v="4"/>
    <b v="1"/>
    <n v="57.564"/>
    <s v="Rhonda"/>
    <x v="3"/>
  </r>
  <r>
    <x v="1"/>
    <n v="3"/>
    <b v="0"/>
    <n v="40.97"/>
    <s v="Rhonda"/>
    <x v="3"/>
  </r>
  <r>
    <x v="1"/>
    <n v="4"/>
    <b v="1"/>
    <n v="53.064"/>
    <s v="Rhonda"/>
    <x v="3"/>
  </r>
  <r>
    <x v="0"/>
    <n v="6"/>
    <b v="1"/>
    <n v="71.046000000000006"/>
    <s v="Rhonda"/>
    <x v="3"/>
  </r>
  <r>
    <x v="1"/>
    <n v="5"/>
    <b v="1"/>
    <n v="60.255000000000003"/>
    <s v="Maria"/>
    <x v="2"/>
  </r>
  <r>
    <x v="1"/>
    <n v="5"/>
    <b v="1"/>
    <n v="57.555"/>
    <s v="Maria"/>
    <x v="7"/>
  </r>
  <r>
    <x v="2"/>
    <n v="6"/>
    <b v="1"/>
    <n v="70.146000000000001"/>
    <s v="Maria"/>
    <x v="2"/>
  </r>
  <r>
    <x v="1"/>
    <n v="3"/>
    <b v="0"/>
    <n v="47.97"/>
    <s v="Rhonda"/>
    <x v="3"/>
  </r>
  <r>
    <x v="2"/>
    <n v="2"/>
    <b v="0"/>
    <n v="29.98"/>
    <s v="Maria"/>
    <x v="7"/>
  </r>
  <r>
    <x v="0"/>
    <n v="3"/>
    <b v="0"/>
    <n v="40.97"/>
    <s v="Maria"/>
    <x v="2"/>
  </r>
  <r>
    <x v="2"/>
    <n v="5"/>
    <b v="1"/>
    <n v="59.354999999999997"/>
    <s v="Rhonda"/>
    <x v="2"/>
  </r>
  <r>
    <x v="1"/>
    <n v="4"/>
    <b v="1"/>
    <n v="53.963999999999999"/>
    <s v="Rhonda"/>
    <x v="7"/>
  </r>
  <r>
    <x v="0"/>
    <n v="2"/>
    <b v="0"/>
    <n v="59.2"/>
    <s v="Maria"/>
    <x v="4"/>
  </r>
  <r>
    <x v="0"/>
    <n v="5"/>
    <b v="1"/>
    <n v="62.954999999999998"/>
    <s v="Maria"/>
    <x v="0"/>
  </r>
  <r>
    <x v="1"/>
    <n v="1"/>
    <b v="0"/>
    <n v="13.99"/>
    <s v="Maria"/>
    <x v="7"/>
  </r>
  <r>
    <x v="1"/>
    <n v="4"/>
    <b v="1"/>
    <n v="55.764000000000003"/>
    <s v="Rhonda"/>
    <x v="7"/>
  </r>
  <r>
    <x v="1"/>
    <n v="2"/>
    <b v="0"/>
    <n v="25.98"/>
    <s v="Rhonda"/>
    <x v="7"/>
  </r>
  <r>
    <x v="2"/>
    <n v="3"/>
    <b v="0"/>
    <n v="44.97"/>
    <s v="Maria"/>
    <x v="0"/>
  </r>
  <r>
    <x v="0"/>
    <n v="3"/>
    <b v="0"/>
    <n v="38.97"/>
    <s v="Rhonda"/>
    <x v="0"/>
  </r>
  <r>
    <x v="2"/>
    <n v="4"/>
    <b v="1"/>
    <n v="52.164000000000001"/>
    <s v="Maria"/>
    <x v="4"/>
  </r>
  <r>
    <x v="2"/>
    <n v="4"/>
    <b v="1"/>
    <n v="48.564"/>
    <s v="Rhonda"/>
    <x v="1"/>
  </r>
  <r>
    <x v="2"/>
    <n v="6"/>
    <b v="1"/>
    <n v="79.146000000000001"/>
    <s v="Maria"/>
    <x v="1"/>
  </r>
  <r>
    <x v="0"/>
    <n v="4"/>
    <b v="1"/>
    <n v="83.412000000000006"/>
    <s v="Maria"/>
    <x v="0"/>
  </r>
  <r>
    <x v="0"/>
    <n v="1"/>
    <b v="0"/>
    <n v="10.99"/>
    <s v="Maria"/>
    <x v="0"/>
  </r>
  <r>
    <x v="0"/>
    <n v="2"/>
    <b v="0"/>
    <n v="24.98"/>
    <s v="Rhonda"/>
    <x v="0"/>
  </r>
  <r>
    <x v="1"/>
    <n v="4"/>
    <b v="1"/>
    <n v="53.064"/>
    <s v="Maria"/>
    <x v="7"/>
  </r>
  <r>
    <x v="2"/>
    <n v="3"/>
    <b v="0"/>
    <n v="37.97"/>
    <s v="Maria"/>
    <x v="1"/>
  </r>
  <r>
    <x v="2"/>
    <n v="2"/>
    <b v="0"/>
    <n v="30.98"/>
    <s v="Maria"/>
    <x v="0"/>
  </r>
  <r>
    <x v="1"/>
    <n v="6"/>
    <b v="1"/>
    <n v="67.445999999999998"/>
    <s v="Maria"/>
    <x v="7"/>
  </r>
  <r>
    <x v="0"/>
    <n v="3"/>
    <b v="0"/>
    <n v="39.97"/>
    <s v="Rhonda"/>
    <x v="7"/>
  </r>
  <r>
    <x v="0"/>
    <n v="3"/>
    <b v="0"/>
    <n v="64.010000000000005"/>
    <s v="Rhonda"/>
    <x v="4"/>
  </r>
  <r>
    <x v="1"/>
    <n v="3"/>
    <b v="0"/>
    <n v="38.97"/>
    <s v="Rhonda"/>
    <x v="7"/>
  </r>
  <r>
    <x v="0"/>
    <n v="5"/>
    <b v="1"/>
    <n v="66.555000000000007"/>
    <s v="Maria"/>
    <x v="0"/>
  </r>
  <r>
    <x v="1"/>
    <n v="5"/>
    <b v="1"/>
    <n v="96.281999999999996"/>
    <s v="Maria"/>
    <x v="0"/>
  </r>
  <r>
    <x v="2"/>
    <n v="3"/>
    <b v="0"/>
    <n v="40.97"/>
    <s v="Rhonda"/>
    <x v="1"/>
  </r>
  <r>
    <x v="0"/>
    <n v="4"/>
    <b v="1"/>
    <n v="71.91"/>
    <s v="Maria"/>
    <x v="4"/>
  </r>
  <r>
    <x v="0"/>
    <n v="3"/>
    <b v="0"/>
    <n v="40.97"/>
    <s v="Rhonda"/>
    <x v="4"/>
  </r>
  <r>
    <x v="0"/>
    <n v="1"/>
    <b v="0"/>
    <n v="11.99"/>
    <s v="Maria"/>
    <x v="4"/>
  </r>
  <r>
    <x v="1"/>
    <n v="3"/>
    <b v="0"/>
    <n v="39.97"/>
    <s v="Rhonda"/>
    <x v="7"/>
  </r>
  <r>
    <x v="0"/>
    <n v="4"/>
    <b v="1"/>
    <n v="52.164000000000001"/>
    <s v="Maria"/>
    <x v="4"/>
  </r>
  <r>
    <x v="0"/>
    <n v="4"/>
    <b v="1"/>
    <n v="46.764000000000003"/>
    <s v="Maria"/>
    <x v="0"/>
  </r>
  <r>
    <x v="2"/>
    <n v="5"/>
    <b v="1"/>
    <n v="58.454999999999998"/>
    <s v="Rhonda"/>
    <x v="1"/>
  </r>
  <r>
    <x v="1"/>
    <n v="3"/>
    <b v="0"/>
    <n v="41.97"/>
    <s v="Maria"/>
    <x v="0"/>
  </r>
  <r>
    <x v="2"/>
    <n v="3"/>
    <b v="0"/>
    <n v="42.97"/>
    <s v="Rhonda"/>
    <x v="1"/>
  </r>
  <r>
    <x v="1"/>
    <n v="6"/>
    <b v="1"/>
    <n v="78.245999999999995"/>
    <s v="Maria"/>
    <x v="1"/>
  </r>
  <r>
    <x v="2"/>
    <n v="4"/>
    <b v="1"/>
    <n v="46.764000000000003"/>
    <s v="Maria"/>
    <x v="1"/>
  </r>
  <r>
    <x v="0"/>
    <n v="6"/>
    <b v="1"/>
    <n v="80.046000000000006"/>
    <s v="Rhonda"/>
    <x v="0"/>
  </r>
  <r>
    <x v="0"/>
    <n v="4"/>
    <b v="1"/>
    <n v="50.363999999999997"/>
    <s v="Rhonda"/>
    <x v="7"/>
  </r>
  <r>
    <x v="1"/>
    <n v="6"/>
    <b v="1"/>
    <n v="80.046000000000006"/>
    <s v="Rhonda"/>
    <x v="7"/>
  </r>
  <r>
    <x v="1"/>
    <n v="2"/>
    <b v="0"/>
    <n v="51.71"/>
    <s v="Maria"/>
    <x v="7"/>
  </r>
  <r>
    <x v="0"/>
    <n v="2"/>
    <b v="0"/>
    <n v="26.98"/>
    <s v="Maria"/>
    <x v="0"/>
  </r>
  <r>
    <x v="1"/>
    <s v="NA"/>
    <s v="NA"/>
    <n v="14.22"/>
    <s v="Rhonda"/>
    <x v="1"/>
  </r>
  <r>
    <x v="1"/>
    <n v="2"/>
    <b v="0"/>
    <n v="27.98"/>
    <s v="Maria"/>
    <x v="1"/>
  </r>
  <r>
    <x v="2"/>
    <n v="1"/>
    <b v="0"/>
    <n v="11.99"/>
    <s v="Rhonda"/>
    <x v="1"/>
  </r>
  <r>
    <x v="0"/>
    <n v="2"/>
    <b v="0"/>
    <n v="55.14"/>
    <s v="Rhonda"/>
    <x v="4"/>
  </r>
  <r>
    <x v="0"/>
    <n v="2"/>
    <b v="0"/>
    <n v="25.98"/>
    <s v="Maria"/>
    <x v="0"/>
  </r>
  <r>
    <x v="1"/>
    <n v="4"/>
    <b v="1"/>
    <n v="50.363999999999997"/>
    <s v="Maria"/>
    <x v="4"/>
  </r>
  <r>
    <x v="2"/>
    <n v="6"/>
    <b v="1"/>
    <n v="82.745999999999995"/>
    <s v="Rhonda"/>
    <x v="1"/>
  </r>
  <r>
    <x v="0"/>
    <n v="4"/>
    <b v="1"/>
    <n v="51.264000000000003"/>
    <s v="Allanah"/>
    <x v="0"/>
  </r>
  <r>
    <x v="2"/>
    <n v="4"/>
    <b v="1"/>
    <n v="48.564"/>
    <s v="Rhonda"/>
    <x v="1"/>
  </r>
  <r>
    <x v="1"/>
    <n v="2"/>
    <b v="0"/>
    <n v="26.98"/>
    <s v="Allanah"/>
    <x v="7"/>
  </r>
  <r>
    <x v="0"/>
    <n v="4"/>
    <b v="1"/>
    <n v="50.363999999999997"/>
    <s v="Allanah"/>
    <x v="0"/>
  </r>
  <r>
    <x v="0"/>
    <n v="1"/>
    <b v="0"/>
    <n v="13.99"/>
    <s v="Allanah"/>
    <x v="0"/>
  </r>
  <r>
    <x v="1"/>
    <n v="3"/>
    <b v="0"/>
    <n v="38.97"/>
    <s v="Rhonda"/>
    <x v="0"/>
  </r>
  <r>
    <x v="2"/>
    <n v="1"/>
    <b v="0"/>
    <n v="10.99"/>
    <s v="Rhonda"/>
    <x v="1"/>
  </r>
  <r>
    <x v="1"/>
    <n v="7"/>
    <b v="1"/>
    <n v="88.137"/>
    <s v="Rhonda"/>
    <x v="7"/>
  </r>
  <r>
    <x v="2"/>
    <n v="3"/>
    <b v="0"/>
    <n v="60.18"/>
    <s v="Rhonda"/>
    <x v="1"/>
  </r>
  <r>
    <x v="2"/>
    <n v="2"/>
    <b v="0"/>
    <n v="28.98"/>
    <s v="Rhonda"/>
    <x v="1"/>
  </r>
  <r>
    <x v="1"/>
    <n v="1"/>
    <b v="0"/>
    <n v="15.99"/>
    <s v="Rhonda"/>
    <x v="0"/>
  </r>
  <r>
    <x v="1"/>
    <n v="4"/>
    <b v="1"/>
    <n v="44.963999999999999"/>
    <s v="Allanah"/>
    <x v="7"/>
  </r>
  <r>
    <x v="0"/>
    <n v="5"/>
    <b v="1"/>
    <n v="61.155000000000001"/>
    <s v="Allanah"/>
    <x v="0"/>
  </r>
  <r>
    <x v="0"/>
    <n v="3"/>
    <b v="0"/>
    <n v="44.97"/>
    <s v="Rhonda"/>
    <x v="1"/>
  </r>
  <r>
    <x v="2"/>
    <n v="3"/>
    <b v="0"/>
    <n v="35.97"/>
    <s v="Rhonda"/>
    <x v="1"/>
  </r>
  <r>
    <x v="1"/>
    <n v="3"/>
    <b v="0"/>
    <n v="38.97"/>
    <s v="Rhonda"/>
    <x v="1"/>
  </r>
  <r>
    <x v="1"/>
    <n v="1"/>
    <b v="0"/>
    <n v="11.99"/>
    <s v="Allanah"/>
    <x v="5"/>
  </r>
  <r>
    <x v="2"/>
    <n v="1"/>
    <b v="0"/>
    <n v="51.82"/>
    <s v="Allanah"/>
    <x v="5"/>
  </r>
  <r>
    <x v="2"/>
    <n v="5"/>
    <b v="1"/>
    <n v="62.954999999999998"/>
    <s v="Allanah"/>
    <x v="1"/>
  </r>
  <r>
    <x v="1"/>
    <n v="4"/>
    <b v="1"/>
    <n v="44.963999999999999"/>
    <s v="Rhonda"/>
    <x v="7"/>
  </r>
  <r>
    <x v="0"/>
    <n v="4"/>
    <b v="1"/>
    <n v="88.227000000000004"/>
    <s v="Rhonda"/>
    <x v="0"/>
  </r>
  <r>
    <x v="2"/>
    <n v="6"/>
    <b v="1"/>
    <n v="74.646000000000001"/>
    <s v="Rhonda"/>
    <x v="1"/>
  </r>
  <r>
    <x v="1"/>
    <n v="2"/>
    <b v="0"/>
    <n v="27.98"/>
    <s v="Allanah"/>
    <x v="5"/>
  </r>
  <r>
    <x v="1"/>
    <n v="5"/>
    <b v="1"/>
    <n v="53.954999999999998"/>
    <s v="Allanah"/>
    <x v="7"/>
  </r>
  <r>
    <x v="2"/>
    <n v="1"/>
    <b v="0"/>
    <n v="10.99"/>
    <s v="Rhonda"/>
    <x v="7"/>
  </r>
  <r>
    <x v="2"/>
    <n v="3"/>
    <b v="0"/>
    <n v="37.97"/>
    <s v="Allanah"/>
    <x v="0"/>
  </r>
  <r>
    <x v="2"/>
    <n v="4"/>
    <b v="1"/>
    <n v="51.264000000000003"/>
    <s v="Allanah"/>
    <x v="1"/>
  </r>
  <r>
    <x v="0"/>
    <n v="4"/>
    <b v="1"/>
    <n v="64.98"/>
    <s v="Allanah"/>
    <x v="0"/>
  </r>
  <r>
    <x v="2"/>
    <n v="1"/>
    <b v="0"/>
    <n v="15.99"/>
    <s v="Rhonda"/>
    <x v="0"/>
  </r>
  <r>
    <x v="1"/>
    <n v="3"/>
    <b v="0"/>
    <n v="41.97"/>
    <s v="Allanah"/>
    <x v="7"/>
  </r>
  <r>
    <x v="2"/>
    <n v="2"/>
    <b v="0"/>
    <n v="27.98"/>
    <s v="Rhonda"/>
    <x v="1"/>
  </r>
  <r>
    <x v="0"/>
    <n v="3"/>
    <b v="0"/>
    <n v="41.97"/>
    <s v="Allanah"/>
    <x v="0"/>
  </r>
  <r>
    <x v="0"/>
    <n v="5"/>
    <b v="1"/>
    <n v="61.155000000000001"/>
    <s v="Allanah"/>
    <x v="0"/>
  </r>
  <r>
    <x v="1"/>
    <n v="2"/>
    <b v="0"/>
    <n v="65.790000000000006"/>
    <s v="Rhonda"/>
    <x v="7"/>
  </r>
  <r>
    <x v="1"/>
    <n v="2"/>
    <b v="0"/>
    <n v="69.12"/>
    <s v="Rhonda"/>
    <x v="1"/>
  </r>
  <r>
    <x v="2"/>
    <n v="2"/>
    <b v="0"/>
    <n v="30.98"/>
    <s v="Rhonda"/>
    <x v="1"/>
  </r>
  <r>
    <x v="2"/>
    <n v="2"/>
    <b v="0"/>
    <n v="29.98"/>
    <s v="Rhonda"/>
    <x v="1"/>
  </r>
  <r>
    <x v="2"/>
    <n v="3"/>
    <b v="0"/>
    <n v="37.97"/>
    <s v="Allanah"/>
    <x v="1"/>
  </r>
  <r>
    <x v="2"/>
    <n v="3"/>
    <b v="0"/>
    <n v="39.97"/>
    <s v="Allanah"/>
    <x v="1"/>
  </r>
  <r>
    <x v="1"/>
    <n v="1"/>
    <b v="0"/>
    <n v="12.99"/>
    <s v="Rhonda"/>
    <x v="7"/>
  </r>
  <r>
    <x v="1"/>
    <n v="4"/>
    <b v="1"/>
    <n v="55.764000000000003"/>
    <s v="Rhonda"/>
    <x v="5"/>
  </r>
  <r>
    <x v="0"/>
    <n v="6"/>
    <b v="1"/>
    <n v="73.745999999999995"/>
    <s v="Rhonda"/>
    <x v="0"/>
  </r>
  <r>
    <x v="2"/>
    <n v="3"/>
    <b v="0"/>
    <n v="43.97"/>
    <s v="Rhonda"/>
    <x v="1"/>
  </r>
  <r>
    <x v="2"/>
    <n v="2"/>
    <b v="0"/>
    <n v="28.98"/>
    <s v="Rhonda"/>
    <x v="5"/>
  </r>
  <r>
    <x v="2"/>
    <n v="2"/>
    <b v="0"/>
    <n v="52.52"/>
    <s v="Rhonda"/>
    <x v="5"/>
  </r>
  <r>
    <x v="0"/>
    <n v="5"/>
    <b v="1"/>
    <n v="59.354999999999997"/>
    <s v="Allanah"/>
    <x v="0"/>
  </r>
  <r>
    <x v="2"/>
    <n v="4"/>
    <b v="1"/>
    <n v="47.664000000000001"/>
    <s v="Allanah"/>
    <x v="5"/>
  </r>
  <r>
    <x v="0"/>
    <n v="2"/>
    <b v="0"/>
    <n v="29.98"/>
    <s v="Rhonda"/>
    <x v="0"/>
  </r>
  <r>
    <x v="1"/>
    <n v="5"/>
    <b v="1"/>
    <n v="69.254999999999995"/>
    <s v="Allanah"/>
    <x v="7"/>
  </r>
  <r>
    <x v="1"/>
    <n v="4"/>
    <b v="1"/>
    <n v="76.814999999999998"/>
    <s v="Allanah"/>
    <x v="0"/>
  </r>
  <r>
    <x v="1"/>
    <n v="4"/>
    <b v="1"/>
    <n v="52.164000000000001"/>
    <s v="Allanah"/>
    <x v="7"/>
  </r>
  <r>
    <x v="1"/>
    <n v="2"/>
    <b v="0"/>
    <n v="30.98"/>
    <s v="Rhonda"/>
    <x v="7"/>
  </r>
  <r>
    <x v="0"/>
    <n v="2"/>
    <b v="0"/>
    <n v="28.98"/>
    <s v="Allanah"/>
    <x v="0"/>
  </r>
  <r>
    <x v="0"/>
    <n v="4"/>
    <b v="1"/>
    <n v="89.522999999999996"/>
    <s v="Rhonda"/>
    <x v="7"/>
  </r>
  <r>
    <x v="2"/>
    <n v="3"/>
    <b v="0"/>
    <n v="71.36"/>
    <s v="Rhonda"/>
    <x v="5"/>
  </r>
  <r>
    <x v="2"/>
    <n v="5"/>
    <b v="1"/>
    <n v="68.355000000000004"/>
    <s v="Rhonda"/>
    <x v="7"/>
  </r>
  <r>
    <x v="2"/>
    <n v="1"/>
    <b v="0"/>
    <n v="11.99"/>
    <s v="Allanah"/>
    <x v="7"/>
  </r>
  <r>
    <x v="0"/>
    <n v="3"/>
    <b v="0"/>
    <n v="43.97"/>
    <s v="Allanah"/>
    <x v="7"/>
  </r>
  <r>
    <x v="1"/>
    <n v="2"/>
    <b v="0"/>
    <n v="66.36"/>
    <s v="Rhonda"/>
    <x v="7"/>
  </r>
  <r>
    <x v="1"/>
    <n v="3"/>
    <b v="0"/>
    <n v="41.97"/>
    <s v="Rhonda"/>
    <x v="7"/>
  </r>
  <r>
    <x v="1"/>
    <n v="2"/>
    <b v="0"/>
    <n v="26.98"/>
    <s v="Rhonda"/>
    <x v="7"/>
  </r>
  <r>
    <x v="1"/>
    <n v="5"/>
    <b v="1"/>
    <n v="56.655000000000001"/>
    <s v="Allanah"/>
    <x v="7"/>
  </r>
  <r>
    <x v="1"/>
    <n v="4"/>
    <b v="1"/>
    <n v="48.564"/>
    <s v="Allanah"/>
    <x v="5"/>
  </r>
  <r>
    <x v="2"/>
    <n v="2"/>
    <b v="0"/>
    <n v="29.98"/>
    <s v="Allanah"/>
    <x v="5"/>
  </r>
  <r>
    <x v="0"/>
    <n v="5"/>
    <b v="1"/>
    <n v="85.977000000000004"/>
    <s v="Rhonda"/>
    <x v="7"/>
  </r>
  <r>
    <x v="2"/>
    <n v="5"/>
    <b v="1"/>
    <n v="62.055"/>
    <s v="Rhonda"/>
    <x v="7"/>
  </r>
  <r>
    <x v="0"/>
    <n v="2"/>
    <b v="0"/>
    <n v="23.98"/>
    <s v="NA"/>
    <x v="0"/>
  </r>
  <r>
    <x v="2"/>
    <n v="3"/>
    <b v="0"/>
    <n v="37.97"/>
    <s v="Allanah"/>
    <x v="5"/>
  </r>
  <r>
    <x v="0"/>
    <n v="5"/>
    <b v="1"/>
    <n v="57.555"/>
    <s v="Allanah"/>
    <x v="0"/>
  </r>
  <r>
    <x v="2"/>
    <n v="4"/>
    <b v="1"/>
    <n v="52.164000000000001"/>
    <s v="Rhonda"/>
    <x v="5"/>
  </r>
  <r>
    <x v="1"/>
    <n v="6"/>
    <b v="1"/>
    <n v="114.408"/>
    <s v="Rhonda"/>
    <x v="7"/>
  </r>
  <r>
    <x v="0"/>
    <n v="3"/>
    <b v="0"/>
    <n v="45.97"/>
    <s v="Allanah"/>
    <x v="0"/>
  </r>
  <r>
    <x v="1"/>
    <n v="2"/>
    <b v="0"/>
    <n v="31.98"/>
    <s v="Allanah"/>
    <x v="7"/>
  </r>
  <r>
    <x v="0"/>
    <n v="3"/>
    <b v="1"/>
    <n v="31.975999999999999"/>
    <s v="Allanah"/>
    <x v="4"/>
  </r>
  <r>
    <x v="2"/>
    <n v="2"/>
    <b v="1"/>
    <n v="22.384"/>
    <s v="Allanah"/>
    <x v="4"/>
  </r>
  <r>
    <x v="2"/>
    <n v="3"/>
    <b v="1"/>
    <n v="34.375999999999998"/>
    <s v="Rhonda"/>
    <x v="4"/>
  </r>
  <r>
    <x v="2"/>
    <n v="4"/>
    <b v="1"/>
    <n v="40.291200000000003"/>
    <s v="Allanah"/>
    <x v="4"/>
  </r>
  <r>
    <x v="1"/>
    <n v="5"/>
    <b v="1"/>
    <n v="43.164000000000001"/>
    <s v="Rhonda"/>
    <x v="4"/>
  </r>
  <r>
    <x v="1"/>
    <n v="1"/>
    <b v="1"/>
    <n v="11.192"/>
    <s v="Rhonda"/>
    <x v="5"/>
  </r>
  <r>
    <x v="2"/>
    <n v="4"/>
    <b v="1"/>
    <n v="35.971200000000003"/>
    <s v="Allanah"/>
    <x v="5"/>
  </r>
  <r>
    <x v="0"/>
    <n v="3"/>
    <b v="1"/>
    <n v="57.423999999999999"/>
    <s v="Allanah"/>
    <x v="0"/>
  </r>
  <r>
    <x v="2"/>
    <n v="7"/>
    <b v="1"/>
    <n v="66.189599999999999"/>
    <s v="Allanah"/>
    <x v="5"/>
  </r>
  <r>
    <x v="0"/>
    <n v="1"/>
    <b v="1"/>
    <n v="11.192"/>
    <s v="Allanah"/>
    <x v="0"/>
  </r>
  <r>
    <x v="0"/>
    <n v="2"/>
    <b v="1"/>
    <n v="19.184000000000001"/>
    <s v="Allanah"/>
    <x v="0"/>
  </r>
  <r>
    <x v="0"/>
    <n v="4"/>
    <b v="1"/>
    <n v="38.1312"/>
    <s v="Rhonda"/>
    <x v="4"/>
  </r>
  <r>
    <x v="2"/>
    <n v="4"/>
    <b v="1"/>
    <n v="61.005600000000001"/>
    <s v="Allanah"/>
    <x v="5"/>
  </r>
  <r>
    <x v="0"/>
    <n v="1"/>
    <b v="1"/>
    <n v="38.968000000000004"/>
    <s v="Rhonda"/>
    <x v="4"/>
  </r>
  <r>
    <x v="2"/>
    <n v="4"/>
    <b v="1"/>
    <n v="39.571199999999997"/>
    <s v="Allanah"/>
    <x v="0"/>
  </r>
  <r>
    <x v="0"/>
    <n v="7"/>
    <b v="1"/>
    <n v="68.349599999999995"/>
    <s v="Allanah"/>
    <x v="0"/>
  </r>
  <r>
    <x v="2"/>
    <n v="2"/>
    <b v="1"/>
    <n v="19.184000000000001"/>
    <s v="Rhonda"/>
    <x v="5"/>
  </r>
  <r>
    <x v="2"/>
    <n v="4"/>
    <b v="1"/>
    <n v="59.061599999999999"/>
    <s v="Allanah"/>
    <x v="5"/>
  </r>
  <r>
    <x v="0"/>
    <n v="5"/>
    <b v="1"/>
    <n v="51.084000000000003"/>
    <s v="Rhonda"/>
    <x v="4"/>
  </r>
  <r>
    <x v="2"/>
    <n v="4"/>
    <b v="1"/>
    <n v="41.731200000000001"/>
    <s v="Allanah"/>
    <x v="4"/>
  </r>
  <r>
    <x v="0"/>
    <n v="3"/>
    <b v="1"/>
    <n v="54.304000000000002"/>
    <s v="Rhonda"/>
    <x v="0"/>
  </r>
  <r>
    <x v="2"/>
    <n v="6"/>
    <b v="1"/>
    <n v="58.276800000000001"/>
    <s v="Rhonda"/>
    <x v="5"/>
  </r>
  <r>
    <x v="2"/>
    <n v="3"/>
    <b v="1"/>
    <n v="30.376000000000001"/>
    <s v="Rhonda"/>
    <x v="5"/>
  </r>
  <r>
    <x v="0"/>
    <n v="4"/>
    <b v="1"/>
    <n v="66.592799999999997"/>
    <s v="Rhonda"/>
    <x v="4"/>
  </r>
  <r>
    <x v="0"/>
    <n v="3"/>
    <b v="1"/>
    <n v="35.176000000000002"/>
    <s v="Rhonda"/>
    <x v="0"/>
  </r>
  <r>
    <x v="0"/>
    <n v="3"/>
    <b v="1"/>
    <n v="32.776000000000003"/>
    <s v="Rhonda"/>
    <x v="4"/>
  </r>
  <r>
    <x v="2"/>
    <n v="4"/>
    <b v="1"/>
    <n v="42.4512"/>
    <s v="Rhonda"/>
    <x v="5"/>
  </r>
  <r>
    <x v="0"/>
    <n v="7"/>
    <b v="1"/>
    <n v="76.989599999999996"/>
    <s v="Rhonda"/>
    <x v="4"/>
  </r>
  <r>
    <x v="2"/>
    <n v="4"/>
    <b v="1"/>
    <n v="38.851199999999999"/>
    <s v="Allanah"/>
    <x v="5"/>
  </r>
  <r>
    <x v="1"/>
    <n v="6"/>
    <b v="1"/>
    <n v="58.9968"/>
    <s v="Allanah"/>
    <x v="4"/>
  </r>
  <r>
    <x v="0"/>
    <n v="2"/>
    <b v="1"/>
    <n v="23.984000000000002"/>
    <s v="Allanah"/>
    <x v="4"/>
  </r>
  <r>
    <x v="0"/>
    <n v="2"/>
    <b v="1"/>
    <n v="19.184000000000001"/>
    <s v="Rhonda"/>
    <x v="0"/>
  </r>
  <r>
    <x v="2"/>
    <n v="2"/>
    <b v="1"/>
    <n v="55.56"/>
    <s v="Allanah"/>
    <x v="5"/>
  </r>
  <r>
    <x v="0"/>
    <n v="4"/>
    <b v="1"/>
    <n v="79.947000000000003"/>
    <s v="Allanah"/>
    <x v="0"/>
  </r>
  <r>
    <x v="2"/>
    <n v="3"/>
    <b v="0"/>
    <n v="34.97"/>
    <s v="Maria"/>
    <x v="5"/>
  </r>
  <r>
    <x v="0"/>
    <n v="3"/>
    <b v="0"/>
    <n v="72.5"/>
    <s v="Allanah"/>
    <x v="4"/>
  </r>
  <r>
    <x v="1"/>
    <n v="3"/>
    <b v="0"/>
    <n v="44.97"/>
    <s v="Maria"/>
    <x v="5"/>
  </r>
  <r>
    <x v="0"/>
    <n v="3"/>
    <b v="0"/>
    <n v="43.97"/>
    <s v="Allanah"/>
    <x v="4"/>
  </r>
  <r>
    <x v="1"/>
    <n v="4"/>
    <b v="1"/>
    <n v="42.264000000000003"/>
    <s v="Allanah"/>
    <x v="4"/>
  </r>
  <r>
    <x v="0"/>
    <n v="3"/>
    <b v="0"/>
    <n v="49.97"/>
    <s v="Maria"/>
    <x v="4"/>
  </r>
  <r>
    <x v="0"/>
    <n v="1"/>
    <b v="0"/>
    <n v="11.99"/>
    <s v="Maria"/>
    <x v="4"/>
  </r>
  <r>
    <x v="0"/>
    <n v="2"/>
    <b v="0"/>
    <n v="27.98"/>
    <s v="Maria"/>
    <x v="4"/>
  </r>
  <r>
    <x v="0"/>
    <n v="4"/>
    <b v="1"/>
    <n v="48.564"/>
    <s v="Allanah"/>
    <x v="4"/>
  </r>
  <r>
    <x v="2"/>
    <n v="2"/>
    <b v="0"/>
    <n v="25.98"/>
    <s v="Maria"/>
    <x v="5"/>
  </r>
  <r>
    <x v="0"/>
    <n v="4"/>
    <b v="1"/>
    <n v="47.664000000000001"/>
    <s v="Allanah"/>
    <x v="4"/>
  </r>
  <r>
    <x v="0"/>
    <n v="4"/>
    <b v="1"/>
    <n v="50.363999999999997"/>
    <s v="Maria"/>
    <x v="0"/>
  </r>
  <r>
    <x v="2"/>
    <n v="4"/>
    <b v="1"/>
    <n v="53.963999999999999"/>
    <s v="Maria"/>
    <x v="5"/>
  </r>
  <r>
    <x v="2"/>
    <n v="3"/>
    <b v="0"/>
    <n v="41.97"/>
    <s v="Maria"/>
    <x v="5"/>
  </r>
  <r>
    <x v="0"/>
    <n v="3"/>
    <b v="0"/>
    <n v="72.930000000000007"/>
    <s v="Allanah"/>
    <x v="4"/>
  </r>
  <r>
    <x v="2"/>
    <n v="2"/>
    <b v="0"/>
    <n v="27.98"/>
    <s v="Allanah"/>
    <x v="4"/>
  </r>
  <r>
    <x v="0"/>
    <n v="2"/>
    <b v="0"/>
    <n v="28.98"/>
    <s v="Maria"/>
    <x v="4"/>
  </r>
  <r>
    <x v="0"/>
    <n v="3"/>
    <b v="0"/>
    <n v="41.97"/>
    <s v="Maria"/>
    <x v="0"/>
  </r>
  <r>
    <x v="0"/>
    <n v="4"/>
    <b v="1"/>
    <n v="47.664000000000001"/>
    <s v="Allanah"/>
    <x v="4"/>
  </r>
  <r>
    <x v="2"/>
    <n v="5"/>
    <b v="1"/>
    <n v="54.854999999999997"/>
    <s v="Allanah"/>
    <x v="4"/>
  </r>
  <r>
    <x v="0"/>
    <n v="5"/>
    <b v="1"/>
    <n v="69.254999999999995"/>
    <s v="Allanah"/>
    <x v="4"/>
  </r>
  <r>
    <x v="0"/>
    <n v="3"/>
    <b v="0"/>
    <n v="40.97"/>
    <s v="Allanah"/>
    <x v="0"/>
  </r>
  <r>
    <x v="0"/>
    <n v="2"/>
    <b v="0"/>
    <n v="24.98"/>
    <s v="Allanah"/>
    <x v="4"/>
  </r>
  <r>
    <x v="0"/>
    <n v="5"/>
    <b v="1"/>
    <n v="62.055"/>
    <s v="Allanah"/>
    <x v="4"/>
  </r>
  <r>
    <x v="2"/>
    <n v="3"/>
    <b v="0"/>
    <n v="42.97"/>
    <s v="Maria"/>
    <x v="5"/>
  </r>
  <r>
    <x v="0"/>
    <n v="2"/>
    <b v="0"/>
    <n v="27.98"/>
    <s v="Maria"/>
    <x v="4"/>
  </r>
  <r>
    <x v="0"/>
    <n v="4"/>
    <b v="1"/>
    <n v="52.164000000000001"/>
    <s v="Allanah"/>
    <x v="4"/>
  </r>
  <r>
    <x v="0"/>
    <n v="3"/>
    <b v="0"/>
    <n v="47.97"/>
    <s v="Maria"/>
    <x v="4"/>
  </r>
  <r>
    <x v="2"/>
    <n v="1"/>
    <b v="0"/>
    <n v="13.99"/>
    <s v="Allanah"/>
    <x v="5"/>
  </r>
  <r>
    <x v="0"/>
    <n v="2"/>
    <b v="0"/>
    <n v="24.98"/>
    <s v="Maria"/>
    <x v="4"/>
  </r>
  <r>
    <x v="0"/>
    <n v="3"/>
    <b v="0"/>
    <n v="34.97"/>
    <s v="Allanah"/>
    <x v="0"/>
  </r>
  <r>
    <x v="0"/>
    <n v="3"/>
    <b v="0"/>
    <n v="39.97"/>
    <s v="Allanah"/>
    <x v="4"/>
  </r>
  <r>
    <x v="2"/>
    <n v="3"/>
    <b v="0"/>
    <n v="68.13"/>
    <s v="Allanah"/>
    <x v="0"/>
  </r>
  <r>
    <x v="2"/>
    <n v="4"/>
    <b v="1"/>
    <n v="46.764000000000003"/>
    <s v="Allanah"/>
    <x v="5"/>
  </r>
  <r>
    <x v="2"/>
    <n v="3"/>
    <b v="0"/>
    <n v="39.97"/>
    <s v="Maria"/>
    <x v="5"/>
  </r>
  <r>
    <x v="0"/>
    <n v="2"/>
    <b v="0"/>
    <n v="28.98"/>
    <s v="Allanah"/>
    <x v="0"/>
  </r>
  <r>
    <x v="0"/>
    <n v="6"/>
    <b v="1"/>
    <n v="72.846000000000004"/>
    <s v="Allanah"/>
    <x v="0"/>
  </r>
  <r>
    <x v="0"/>
    <n v="2"/>
    <b v="0"/>
    <n v="22.98"/>
    <s v="Maria"/>
    <x v="2"/>
  </r>
  <r>
    <x v="1"/>
    <n v="2"/>
    <b v="0"/>
    <n v="28.98"/>
    <s v="Allanah"/>
    <x v="7"/>
  </r>
  <r>
    <x v="0"/>
    <n v="2"/>
    <b v="0"/>
    <n v="65.75"/>
    <s v="Allanah"/>
    <x v="3"/>
  </r>
  <r>
    <x v="0"/>
    <n v="2"/>
    <b v="0"/>
    <n v="59.24"/>
    <s v="Allanah"/>
    <x v="3"/>
  </r>
  <r>
    <x v="1"/>
    <n v="2"/>
    <b v="0"/>
    <n v="70.78"/>
    <s v="Allanah"/>
    <x v="7"/>
  </r>
  <r>
    <x v="0"/>
    <n v="2"/>
    <b v="0"/>
    <n v="32.979999999999997"/>
    <s v="NA"/>
    <x v="3"/>
  </r>
  <r>
    <x v="2"/>
    <n v="2"/>
    <b v="0"/>
    <n v="25.98"/>
    <s v="Maria"/>
    <x v="2"/>
  </r>
  <r>
    <x v="1"/>
    <n v="7"/>
    <b v="1"/>
    <n v="129.54599999999999"/>
    <s v="Allanah"/>
    <x v="7"/>
  </r>
  <r>
    <x v="2"/>
    <n v="3"/>
    <b v="0"/>
    <n v="40.97"/>
    <s v="Allanah"/>
    <x v="2"/>
  </r>
  <r>
    <x v="0"/>
    <n v="2"/>
    <b v="0"/>
    <n v="55.3"/>
    <s v="Allanah"/>
    <x v="2"/>
  </r>
  <r>
    <x v="1"/>
    <n v="6"/>
    <b v="1"/>
    <n v="68.346000000000004"/>
    <s v="Maria"/>
    <x v="7"/>
  </r>
  <r>
    <x v="3"/>
    <n v="3"/>
    <b v="0"/>
    <n v="39.97"/>
    <s v="Allanah"/>
    <x v="7"/>
  </r>
  <r>
    <x v="1"/>
    <n v="3"/>
    <b v="0"/>
    <n v="44.97"/>
    <s v="Maria"/>
    <x v="7"/>
  </r>
  <r>
    <x v="2"/>
    <n v="5"/>
    <b v="1"/>
    <n v="67.454999999999998"/>
    <s v="Allanah"/>
    <x v="2"/>
  </r>
  <r>
    <x v="2"/>
    <n v="3"/>
    <b v="0"/>
    <n v="42.97"/>
    <s v="Allanah"/>
    <x v="2"/>
  </r>
  <r>
    <x v="1"/>
    <n v="1"/>
    <b v="0"/>
    <n v="48.37"/>
    <s v="Maria"/>
    <x v="7"/>
  </r>
  <r>
    <x v="1"/>
    <n v="1"/>
    <b v="0"/>
    <n v="13.99"/>
    <s v="Maria"/>
    <x v="7"/>
  </r>
  <r>
    <x v="0"/>
    <n v="3"/>
    <b v="0"/>
    <n v="40.97"/>
    <s v="Allanah"/>
    <x v="7"/>
  </r>
  <r>
    <x v="2"/>
    <n v="5"/>
    <b v="1"/>
    <n v="64.754999999999995"/>
    <s v="Maria"/>
    <x v="2"/>
  </r>
  <r>
    <x v="1"/>
    <n v="2"/>
    <b v="0"/>
    <n v="27.98"/>
    <s v="Allanah"/>
    <x v="3"/>
  </r>
  <r>
    <x v="0"/>
    <n v="2"/>
    <b v="0"/>
    <n v="23.98"/>
    <s v="Allanah"/>
    <x v="3"/>
  </r>
  <r>
    <x v="1"/>
    <n v="2"/>
    <b v="0"/>
    <n v="28.98"/>
    <s v="Allanah"/>
    <x v="3"/>
  </r>
  <r>
    <x v="1"/>
    <n v="1"/>
    <b v="0"/>
    <n v="46.81"/>
    <s v="Maria"/>
    <x v="7"/>
  </r>
  <r>
    <x v="0"/>
    <n v="3"/>
    <b v="0"/>
    <n v="48.97"/>
    <s v="Maria"/>
    <x v="2"/>
  </r>
  <r>
    <x v="1"/>
    <n v="3"/>
    <b v="0"/>
    <n v="87.5"/>
    <s v="Allanah"/>
    <x v="3"/>
  </r>
  <r>
    <x v="1"/>
    <n v="5"/>
    <b v="1"/>
    <n v="69.254999999999995"/>
    <s v="Maria"/>
    <x v="7"/>
  </r>
  <r>
    <x v="0"/>
    <n v="5"/>
    <b v="1"/>
    <n v="61.155000000000001"/>
    <s v="Maria"/>
    <x v="3"/>
  </r>
  <r>
    <x v="0"/>
    <n v="6"/>
    <b v="1"/>
    <n v="80.046000000000006"/>
    <s v="Maria"/>
    <x v="2"/>
  </r>
  <r>
    <x v="1"/>
    <n v="3"/>
    <b v="0"/>
    <n v="79.08"/>
    <s v="Allanah"/>
    <x v="7"/>
  </r>
  <r>
    <x v="1"/>
    <n v="3"/>
    <b v="0"/>
    <n v="81.16"/>
    <s v="Maria"/>
    <x v="7"/>
  </r>
  <r>
    <x v="1"/>
    <n v="2"/>
    <b v="0"/>
    <n v="29.98"/>
    <s v="Maria"/>
    <x v="3"/>
  </r>
  <r>
    <x v="1"/>
    <n v="3"/>
    <b v="0"/>
    <n v="38.97"/>
    <s v="Maria"/>
    <x v="7"/>
  </r>
  <r>
    <x v="1"/>
    <n v="1"/>
    <b v="0"/>
    <n v="49.05"/>
    <s v="Maria"/>
    <x v="3"/>
  </r>
  <r>
    <x v="1"/>
    <n v="3"/>
    <b v="0"/>
    <n v="44.97"/>
    <s v="Maria"/>
    <x v="7"/>
  </r>
  <r>
    <x v="1"/>
    <n v="5"/>
    <b v="1"/>
    <n v="58.454999999999998"/>
    <s v="Maria"/>
    <x v="7"/>
  </r>
  <r>
    <x v="2"/>
    <n v="2"/>
    <b v="0"/>
    <n v="23.98"/>
    <s v="Allanah"/>
    <x v="2"/>
  </r>
  <r>
    <x v="1"/>
    <n v="3"/>
    <b v="0"/>
    <n v="38.97"/>
    <s v="Allanah"/>
    <x v="3"/>
  </r>
  <r>
    <x v="1"/>
    <n v="4"/>
    <b v="1"/>
    <n v="53.963999999999999"/>
    <s v="Rhonda"/>
    <x v="3"/>
  </r>
  <r>
    <x v="2"/>
    <n v="3"/>
    <b v="0"/>
    <n v="47.97"/>
    <s v="Maria"/>
    <x v="2"/>
  </r>
  <r>
    <x v="1"/>
    <n v="5"/>
    <b v="1"/>
    <n v="62.954999999999998"/>
    <s v="Maria"/>
    <x v="7"/>
  </r>
  <r>
    <x v="1"/>
    <n v="4"/>
    <b v="1"/>
    <n v="74.421000000000006"/>
    <s v="Maria"/>
    <x v="7"/>
  </r>
  <r>
    <x v="2"/>
    <n v="6"/>
    <b v="1"/>
    <n v="80.945999999999998"/>
    <s v="Rhonda"/>
    <x v="2"/>
  </r>
  <r>
    <x v="1"/>
    <n v="5"/>
    <b v="1"/>
    <n v="69.254999999999995"/>
    <s v="Rhonda"/>
    <x v="7"/>
  </r>
  <r>
    <x v="1"/>
    <n v="3"/>
    <b v="0"/>
    <n v="65.47"/>
    <s v="Rhonda"/>
    <x v="3"/>
  </r>
  <r>
    <x v="1"/>
    <n v="1"/>
    <b v="0"/>
    <n v="13.99"/>
    <s v="Maria"/>
    <x v="3"/>
  </r>
  <r>
    <x v="0"/>
    <n v="4"/>
    <b v="1"/>
    <n v="47.664000000000001"/>
    <s v="Maria"/>
    <x v="2"/>
  </r>
  <r>
    <x v="2"/>
    <n v="3"/>
    <b v="0"/>
    <n v="38.97"/>
    <s v="Maria"/>
    <x v="2"/>
  </r>
  <r>
    <x v="1"/>
    <n v="3"/>
    <b v="0"/>
    <n v="64.27"/>
    <s v="Rhonda"/>
    <x v="3"/>
  </r>
  <r>
    <x v="1"/>
    <n v="6"/>
    <b v="1"/>
    <n v="81.846000000000004"/>
    <s v="Rhonda"/>
    <x v="3"/>
  </r>
  <r>
    <x v="1"/>
    <n v="2"/>
    <b v="0"/>
    <n v="55.64"/>
    <s v="Maria"/>
    <x v="7"/>
  </r>
  <r>
    <x v="2"/>
    <n v="3"/>
    <b v="0"/>
    <n v="44.97"/>
    <s v="Maria"/>
    <x v="2"/>
  </r>
  <r>
    <x v="0"/>
    <n v="4"/>
    <b v="1"/>
    <n v="44.963999999999999"/>
    <s v="Maria"/>
    <x v="3"/>
  </r>
  <r>
    <x v="0"/>
    <n v="6"/>
    <b v="1"/>
    <n v="80.945999999999998"/>
    <s v="Maria"/>
    <x v="7"/>
  </r>
  <r>
    <x v="0"/>
    <n v="5"/>
    <b v="1"/>
    <n v="63.854999999999997"/>
    <s v="Maria"/>
    <x v="3"/>
  </r>
  <r>
    <x v="0"/>
    <n v="6"/>
    <b v="1"/>
    <n v="75.546000000000006"/>
    <s v="Maria"/>
    <x v="7"/>
  </r>
  <r>
    <x v="1"/>
    <n v="2"/>
    <b v="0"/>
    <n v="24.98"/>
    <s v="Rhonda"/>
    <x v="7"/>
  </r>
  <r>
    <x v="0"/>
    <n v="2"/>
    <b v="0"/>
    <n v="30.98"/>
    <s v="Rhonda"/>
    <x v="3"/>
  </r>
  <r>
    <x v="1"/>
    <n v="3"/>
    <b v="0"/>
    <n v="44.97"/>
    <s v="Rhonda"/>
    <x v="7"/>
  </r>
  <r>
    <x v="0"/>
    <n v="2"/>
    <b v="0"/>
    <n v="31.98"/>
    <s v="Rhonda"/>
    <x v="7"/>
  </r>
  <r>
    <x v="2"/>
    <n v="2"/>
    <b v="0"/>
    <n v="22.98"/>
    <s v="Maria"/>
    <x v="7"/>
  </r>
  <r>
    <x v="1"/>
    <n v="4"/>
    <b v="1"/>
    <n v="54.863999999999997"/>
    <s v="Maria"/>
    <x v="7"/>
  </r>
  <r>
    <x v="1"/>
    <n v="3"/>
    <b v="0"/>
    <n v="43.97"/>
    <s v="Maria"/>
    <x v="3"/>
  </r>
  <r>
    <x v="1"/>
    <n v="5"/>
    <b v="1"/>
    <n v="98.262"/>
    <s v="Rhonda"/>
    <x v="7"/>
  </r>
  <r>
    <x v="1"/>
    <n v="6"/>
    <b v="1"/>
    <n v="71.945999999999998"/>
    <s v="Maria"/>
    <x v="7"/>
  </r>
  <r>
    <x v="2"/>
    <n v="4"/>
    <b v="1"/>
    <n v="44.963999999999999"/>
    <s v="Maria"/>
    <x v="2"/>
  </r>
  <r>
    <x v="0"/>
    <n v="3"/>
    <b v="0"/>
    <n v="43.97"/>
    <s v="Maria"/>
    <x v="7"/>
  </r>
  <r>
    <x v="3"/>
    <n v="4"/>
    <b v="1"/>
    <n v="49.463999999999999"/>
    <s v="Maria"/>
    <x v="3"/>
  </r>
  <r>
    <x v="0"/>
    <n v="2"/>
    <b v="0"/>
    <n v="32.979999999999997"/>
    <s v="Maria"/>
    <x v="3"/>
  </r>
  <r>
    <x v="0"/>
    <n v="2"/>
    <b v="0"/>
    <n v="31.98"/>
    <s v="Maria"/>
    <x v="3"/>
  </r>
  <r>
    <x v="1"/>
    <n v="8"/>
    <b v="1"/>
    <n v="98.028000000000006"/>
    <s v="Maria"/>
    <x v="2"/>
  </r>
  <r>
    <x v="1"/>
    <n v="5"/>
    <b v="1"/>
    <n v="65.655000000000001"/>
    <s v="Rhonda"/>
    <x v="7"/>
  </r>
  <r>
    <x v="0"/>
    <n v="7"/>
    <b v="1"/>
    <n v="88.137"/>
    <s v="Rhonda"/>
    <x v="3"/>
  </r>
  <r>
    <x v="1"/>
    <n v="1"/>
    <b v="0"/>
    <n v="12.99"/>
    <s v="Maria"/>
    <x v="7"/>
  </r>
  <r>
    <x v="1"/>
    <n v="4"/>
    <b v="1"/>
    <n v="57.564"/>
    <s v="Rhonda"/>
    <x v="7"/>
  </r>
  <r>
    <x v="2"/>
    <n v="5"/>
    <b v="1"/>
    <n v="62.954999999999998"/>
    <s v="Rhonda"/>
    <x v="2"/>
  </r>
  <r>
    <x v="2"/>
    <n v="4"/>
    <b v="1"/>
    <n v="44.064"/>
    <s v="Rhonda"/>
    <x v="2"/>
  </r>
  <r>
    <x v="0"/>
    <n v="6"/>
    <b v="1"/>
    <n v="75.546000000000006"/>
    <s v="Rhonda"/>
    <x v="3"/>
  </r>
  <r>
    <x v="1"/>
    <n v="4"/>
    <b v="1"/>
    <n v="46.764000000000003"/>
    <s v="Rhonda"/>
    <x v="7"/>
  </r>
  <r>
    <x v="2"/>
    <n v="5"/>
    <b v="1"/>
    <n v="65.655000000000001"/>
    <s v="Rhonda"/>
    <x v="2"/>
  </r>
  <r>
    <x v="1"/>
    <n v="6"/>
    <b v="1"/>
    <n v="91.53"/>
    <s v="Rhonda"/>
    <x v="3"/>
  </r>
  <r>
    <x v="2"/>
    <n v="2"/>
    <b v="0"/>
    <n v="22.98"/>
    <s v="Maria"/>
    <x v="2"/>
  </r>
  <r>
    <x v="0"/>
    <n v="6"/>
    <b v="1"/>
    <n v="75.546000000000006"/>
    <s v="Rhonda"/>
    <x v="2"/>
  </r>
  <r>
    <x v="2"/>
    <n v="6"/>
    <b v="1"/>
    <n v="71.046000000000006"/>
    <s v="Maria"/>
    <x v="2"/>
  </r>
  <r>
    <x v="2"/>
    <n v="4"/>
    <b v="1"/>
    <n v="53.963999999999999"/>
    <s v="Maria"/>
    <x v="7"/>
  </r>
  <r>
    <x v="2"/>
    <n v="4"/>
    <b v="1"/>
    <n v="51.264000000000003"/>
    <s v="Rhonda"/>
    <x v="3"/>
  </r>
  <r>
    <x v="1"/>
    <n v="4"/>
    <b v="1"/>
    <n v="79.929000000000002"/>
    <s v="Rhonda"/>
    <x v="7"/>
  </r>
  <r>
    <x v="2"/>
    <s v="NA"/>
    <s v="NA"/>
    <n v="14.22"/>
    <s v="Rhonda"/>
    <x v="2"/>
  </r>
  <r>
    <x v="1"/>
    <n v="5"/>
    <b v="1"/>
    <n v="70.155000000000001"/>
    <s v="Rhonda"/>
    <x v="7"/>
  </r>
  <r>
    <x v="2"/>
    <n v="3"/>
    <b v="0"/>
    <n v="39.97"/>
    <s v="Maria"/>
    <x v="5"/>
  </r>
  <r>
    <x v="2"/>
    <n v="5"/>
    <b v="1"/>
    <n v="53.055"/>
    <s v="Rhonda"/>
    <x v="5"/>
  </r>
  <r>
    <x v="1"/>
    <n v="2"/>
    <b v="0"/>
    <n v="23.98"/>
    <s v="Maria"/>
    <x v="7"/>
  </r>
  <r>
    <x v="1"/>
    <n v="4"/>
    <b v="1"/>
    <n v="71.846999999999994"/>
    <s v="Maria"/>
    <x v="7"/>
  </r>
  <r>
    <x v="1"/>
    <n v="4"/>
    <b v="1"/>
    <n v="45.863999999999997"/>
    <s v="Rhonda"/>
    <x v="7"/>
  </r>
  <r>
    <x v="1"/>
    <n v="3"/>
    <b v="0"/>
    <n v="43.97"/>
    <s v="Rhonda"/>
    <x v="7"/>
  </r>
  <r>
    <x v="2"/>
    <n v="4"/>
    <b v="1"/>
    <n v="58.463999999999999"/>
    <s v="Maria"/>
    <x v="5"/>
  </r>
  <r>
    <x v="0"/>
    <n v="4"/>
    <b v="1"/>
    <n v="72.558000000000007"/>
    <s v="Maria"/>
    <x v="3"/>
  </r>
  <r>
    <x v="2"/>
    <n v="1"/>
    <b v="0"/>
    <n v="11.99"/>
    <s v="Maria"/>
    <x v="2"/>
  </r>
  <r>
    <x v="2"/>
    <n v="3"/>
    <b v="0"/>
    <n v="50.97"/>
    <s v="Maria"/>
    <x v="2"/>
  </r>
  <r>
    <x v="2"/>
    <n v="4"/>
    <b v="1"/>
    <n v="75.042000000000002"/>
    <s v="Maria"/>
    <x v="2"/>
  </r>
  <r>
    <x v="2"/>
    <n v="3"/>
    <b v="0"/>
    <n v="39.97"/>
    <s v="Maria"/>
    <x v="5"/>
  </r>
  <r>
    <x v="2"/>
    <n v="5"/>
    <b v="1"/>
    <n v="53.055"/>
    <s v="Maria"/>
    <x v="5"/>
  </r>
  <r>
    <x v="2"/>
    <n v="4"/>
    <b v="1"/>
    <n v="55.764000000000003"/>
    <s v="Maria"/>
    <x v="5"/>
  </r>
  <r>
    <x v="1"/>
    <n v="2"/>
    <b v="0"/>
    <n v="27.98"/>
    <s v="Rhonda"/>
    <x v="3"/>
  </r>
  <r>
    <x v="2"/>
    <n v="2"/>
    <b v="0"/>
    <n v="24.98"/>
    <s v="Rhonda"/>
    <x v="5"/>
  </r>
  <r>
    <x v="1"/>
    <n v="4"/>
    <b v="1"/>
    <n v="83.772000000000006"/>
    <s v="Rhonda"/>
    <x v="7"/>
  </r>
  <r>
    <x v="1"/>
    <n v="4"/>
    <b v="1"/>
    <n v="52.164000000000001"/>
    <s v="Maria"/>
    <x v="5"/>
  </r>
  <r>
    <x v="1"/>
    <n v="5"/>
    <b v="1"/>
    <n v="65.655000000000001"/>
    <s v="Rhonda"/>
    <x v="7"/>
  </r>
  <r>
    <x v="2"/>
    <n v="6"/>
    <b v="1"/>
    <n v="69.245999999999995"/>
    <s v="Rhonda"/>
    <x v="5"/>
  </r>
  <r>
    <x v="1"/>
    <n v="5"/>
    <b v="1"/>
    <n v="55.755000000000003"/>
    <s v="Maria"/>
    <x v="3"/>
  </r>
  <r>
    <x v="2"/>
    <n v="1"/>
    <b v="0"/>
    <n v="43.62"/>
    <s v="Rhonda"/>
    <x v="2"/>
  </r>
  <r>
    <x v="2"/>
    <n v="4"/>
    <b v="1"/>
    <n v="47.664000000000001"/>
    <s v="Rhonda"/>
    <x v="5"/>
  </r>
  <r>
    <x v="1"/>
    <n v="3"/>
    <b v="0"/>
    <n v="47.97"/>
    <s v="Maria"/>
    <x v="5"/>
  </r>
  <r>
    <x v="1"/>
    <n v="7"/>
    <b v="1"/>
    <n v="79.137"/>
    <s v="Maria"/>
    <x v="3"/>
  </r>
  <r>
    <x v="2"/>
    <n v="4"/>
    <b v="1"/>
    <n v="53.963999999999999"/>
    <s v="Maria"/>
    <x v="7"/>
  </r>
  <r>
    <x v="1"/>
    <n v="1"/>
    <b v="0"/>
    <n v="10.99"/>
    <s v="Rhonda"/>
    <x v="7"/>
  </r>
  <r>
    <x v="1"/>
    <n v="2"/>
    <b v="0"/>
    <n v="70.930000000000007"/>
    <s v="Rhonda"/>
    <x v="3"/>
  </r>
  <r>
    <x v="1"/>
    <n v="4"/>
    <b v="1"/>
    <n v="51.264000000000003"/>
    <s v="Rhonda"/>
    <x v="7"/>
  </r>
  <r>
    <x v="2"/>
    <n v="5"/>
    <b v="1"/>
    <n v="71.055000000000007"/>
    <s v="Maria"/>
    <x v="2"/>
  </r>
  <r>
    <x v="1"/>
    <n v="5"/>
    <b v="1"/>
    <n v="72.855000000000004"/>
    <s v="Rhonda"/>
    <x v="7"/>
  </r>
  <r>
    <x v="1"/>
    <n v="3"/>
    <b v="0"/>
    <n v="44.97"/>
    <s v="Maria"/>
    <x v="7"/>
  </r>
  <r>
    <x v="2"/>
    <n v="3"/>
    <b v="0"/>
    <n v="40.97"/>
    <s v="Rhonda"/>
    <x v="5"/>
  </r>
  <r>
    <x v="0"/>
    <n v="7"/>
    <b v="1"/>
    <n v="89.936999999999998"/>
    <s v="Maria"/>
    <x v="7"/>
  </r>
  <r>
    <x v="2"/>
    <n v="6"/>
    <b v="1"/>
    <n v="81.846000000000004"/>
    <s v="Rhonda"/>
    <x v="2"/>
  </r>
  <r>
    <x v="2"/>
    <n v="7"/>
    <b v="1"/>
    <n v="92.637"/>
    <s v="Maria"/>
    <x v="5"/>
  </r>
  <r>
    <x v="1"/>
    <n v="4"/>
    <b v="1"/>
    <n v="51.264000000000003"/>
    <s v="Rhonda"/>
    <x v="3"/>
  </r>
  <r>
    <x v="2"/>
    <n v="2"/>
    <b v="0"/>
    <n v="54.02"/>
    <s v="Rhonda"/>
    <x v="2"/>
  </r>
  <r>
    <x v="1"/>
    <n v="1"/>
    <b v="0"/>
    <n v="54.33"/>
    <s v="Rhonda"/>
    <x v="7"/>
  </r>
  <r>
    <x v="1"/>
    <n v="1"/>
    <b v="0"/>
    <n v="16.989999999999998"/>
    <s v="Rhonda"/>
    <x v="3"/>
  </r>
  <r>
    <x v="1"/>
    <n v="7"/>
    <b v="1"/>
    <n v="88.137"/>
    <s v="Maria"/>
    <x v="3"/>
  </r>
  <r>
    <x v="2"/>
    <n v="3"/>
    <b v="0"/>
    <n v="39.97"/>
    <s v="Maria"/>
    <x v="2"/>
  </r>
  <r>
    <x v="1"/>
    <n v="2"/>
    <b v="0"/>
    <n v="24.98"/>
    <s v="Maria"/>
    <x v="7"/>
  </r>
  <r>
    <x v="2"/>
    <n v="7"/>
    <b v="1"/>
    <n v="87.236999999999995"/>
    <s v="Maria"/>
    <x v="7"/>
  </r>
  <r>
    <x v="2"/>
    <n v="1"/>
    <b v="0"/>
    <n v="13.99"/>
    <s v="Maria"/>
    <x v="2"/>
  </r>
  <r>
    <x v="2"/>
    <n v="4"/>
    <b v="1"/>
    <n v="49.463999999999999"/>
    <s v="Maria"/>
    <x v="5"/>
  </r>
  <r>
    <x v="1"/>
    <n v="4"/>
    <b v="1"/>
    <n v="50.363999999999997"/>
    <s v="Rhonda"/>
    <x v="3"/>
  </r>
  <r>
    <x v="2"/>
    <n v="3"/>
    <b v="0"/>
    <n v="40.97"/>
    <s v="Rhonda"/>
    <x v="2"/>
  </r>
  <r>
    <x v="2"/>
    <n v="3"/>
    <b v="0"/>
    <n v="42.97"/>
    <s v="Maria"/>
    <x v="2"/>
  </r>
  <r>
    <x v="2"/>
    <n v="1"/>
    <b v="0"/>
    <n v="54.29"/>
    <s v="Rhonda"/>
    <x v="5"/>
  </r>
  <r>
    <x v="2"/>
    <n v="3"/>
    <b v="0"/>
    <n v="47.97"/>
    <s v="Rhonda"/>
    <x v="5"/>
  </r>
  <r>
    <x v="1"/>
    <n v="1"/>
    <b v="0"/>
    <n v="16.989999999999998"/>
    <s v="Rhonda"/>
    <x v="5"/>
  </r>
  <r>
    <x v="2"/>
    <n v="3"/>
    <b v="0"/>
    <n v="39.97"/>
    <s v="Rhonda"/>
    <x v="2"/>
  </r>
  <r>
    <x v="1"/>
    <n v="3"/>
    <b v="0"/>
    <n v="41.97"/>
    <s v="Maria"/>
    <x v="7"/>
  </r>
  <r>
    <x v="2"/>
    <n v="3"/>
    <b v="0"/>
    <n v="46.97"/>
    <s v="Rhonda"/>
    <x v="2"/>
  </r>
  <r>
    <x v="1"/>
    <n v="1"/>
    <b v="0"/>
    <n v="13.99"/>
    <s v="Rhonda"/>
    <x v="3"/>
  </r>
  <r>
    <x v="1"/>
    <n v="2"/>
    <b v="0"/>
    <n v="23.98"/>
    <s v="Rhonda"/>
    <x v="3"/>
  </r>
  <r>
    <x v="1"/>
    <n v="2"/>
    <b v="0"/>
    <n v="24.98"/>
    <s v="Maria"/>
    <x v="7"/>
  </r>
  <r>
    <x v="2"/>
    <n v="2"/>
    <b v="0"/>
    <n v="27.98"/>
    <s v="Rhonda"/>
    <x v="2"/>
  </r>
  <r>
    <x v="2"/>
    <n v="6"/>
    <b v="1"/>
    <n v="75.546000000000006"/>
    <s v="Maria"/>
    <x v="2"/>
  </r>
  <r>
    <x v="1"/>
    <n v="2"/>
    <b v="0"/>
    <n v="27.98"/>
    <s v="Maria"/>
    <x v="7"/>
  </r>
  <r>
    <x v="0"/>
    <n v="6"/>
    <b v="1"/>
    <n v="79.146000000000001"/>
    <s v="Rhonda"/>
    <x v="5"/>
  </r>
  <r>
    <x v="1"/>
    <n v="3"/>
    <b v="0"/>
    <n v="43.97"/>
    <s v="Maria"/>
    <x v="3"/>
  </r>
  <r>
    <x v="2"/>
    <n v="5"/>
    <b v="1"/>
    <n v="55.755000000000003"/>
    <s v="Maria"/>
    <x v="5"/>
  </r>
  <r>
    <x v="1"/>
    <n v="3"/>
    <b v="0"/>
    <n v="40.97"/>
    <s v="Rhonda"/>
    <x v="7"/>
  </r>
  <r>
    <x v="2"/>
    <n v="2"/>
    <b v="0"/>
    <n v="29.98"/>
    <s v="Maria"/>
    <x v="5"/>
  </r>
  <r>
    <x v="1"/>
    <n v="4"/>
    <b v="1"/>
    <n v="55.764000000000003"/>
    <s v="Rhonda"/>
    <x v="7"/>
  </r>
  <r>
    <x v="1"/>
    <n v="3"/>
    <b v="0"/>
    <n v="78.75"/>
    <s v="Maria"/>
    <x v="7"/>
  </r>
  <r>
    <x v="1"/>
    <n v="4"/>
    <b v="1"/>
    <n v="54.863999999999997"/>
    <s v="Maria"/>
    <x v="3"/>
  </r>
  <r>
    <x v="1"/>
    <n v="3"/>
    <b v="0"/>
    <n v="41.97"/>
    <s v="Maria"/>
    <x v="7"/>
  </r>
  <r>
    <x v="0"/>
    <n v="3"/>
    <b v="0"/>
    <n v="43.97"/>
    <s v="Rhonda"/>
    <x v="2"/>
  </r>
  <r>
    <x v="1"/>
    <n v="6"/>
    <b v="1"/>
    <n v="70.146000000000001"/>
    <s v="Maria"/>
    <x v="7"/>
  </r>
  <r>
    <x v="2"/>
    <n v="3"/>
    <b v="0"/>
    <n v="73.7"/>
    <s v="Rhonda"/>
    <x v="5"/>
  </r>
  <r>
    <x v="1"/>
    <n v="4"/>
    <b v="1"/>
    <n v="54.863999999999997"/>
    <s v="Maria"/>
    <x v="7"/>
  </r>
  <r>
    <x v="0"/>
    <n v="2"/>
    <b v="0"/>
    <n v="22.98"/>
    <s v="Maria"/>
    <x v="2"/>
  </r>
  <r>
    <x v="1"/>
    <n v="1"/>
    <b v="0"/>
    <n v="16.989999999999998"/>
    <s v="Maria"/>
    <x v="3"/>
  </r>
  <r>
    <x v="2"/>
    <n v="2"/>
    <b v="0"/>
    <n v="60.48"/>
    <s v="Maria"/>
    <x v="2"/>
  </r>
  <r>
    <x v="1"/>
    <n v="2"/>
    <b v="0"/>
    <n v="26.98"/>
    <s v="Maria"/>
    <x v="7"/>
  </r>
  <r>
    <x v="1"/>
    <n v="3"/>
    <b v="0"/>
    <n v="76.61"/>
    <s v="Maria"/>
    <x v="7"/>
  </r>
  <r>
    <x v="1"/>
    <n v="3"/>
    <b v="0"/>
    <n v="39.97"/>
    <s v="Maria"/>
    <x v="7"/>
  </r>
  <r>
    <x v="1"/>
    <n v="2"/>
    <b v="0"/>
    <n v="23.98"/>
    <s v="Rhonda"/>
    <x v="3"/>
  </r>
  <r>
    <x v="0"/>
    <n v="3"/>
    <b v="0"/>
    <n v="46.97"/>
    <s v="Maria"/>
    <x v="3"/>
  </r>
  <r>
    <x v="2"/>
    <n v="2"/>
    <b v="0"/>
    <n v="24.98"/>
    <s v="Rhonda"/>
    <x v="5"/>
  </r>
  <r>
    <x v="1"/>
    <n v="5"/>
    <b v="1"/>
    <n v="71.954999999999998"/>
    <s v="Rhonda"/>
    <x v="7"/>
  </r>
  <r>
    <x v="1"/>
    <n v="8"/>
    <b v="1"/>
    <n v="124.434"/>
    <s v="Maria"/>
    <x v="7"/>
  </r>
  <r>
    <x v="2"/>
    <n v="4"/>
    <b v="1"/>
    <n v="44.963999999999999"/>
    <s v="Maria"/>
    <x v="2"/>
  </r>
  <r>
    <x v="1"/>
    <n v="5"/>
    <b v="1"/>
    <n v="57.555"/>
    <s v="Maria"/>
    <x v="7"/>
  </r>
  <r>
    <x v="1"/>
    <n v="3"/>
    <b v="0"/>
    <n v="38.97"/>
    <s v="Rhonda"/>
    <x v="7"/>
  </r>
  <r>
    <x v="2"/>
    <n v="3"/>
    <b v="0"/>
    <n v="36.97"/>
    <s v="Maria"/>
    <x v="7"/>
  </r>
  <r>
    <x v="1"/>
    <n v="2"/>
    <b v="0"/>
    <n v="27.98"/>
    <s v="Maria"/>
    <x v="7"/>
  </r>
  <r>
    <x v="0"/>
    <n v="4"/>
    <b v="1"/>
    <n v="73.89"/>
    <s v="Maria"/>
    <x v="3"/>
  </r>
  <r>
    <x v="1"/>
    <n v="6"/>
    <b v="1"/>
    <n v="76.445999999999998"/>
    <s v="Rhonda"/>
    <x v="3"/>
  </r>
  <r>
    <x v="1"/>
    <n v="5"/>
    <b v="1"/>
    <n v="97.406999999999996"/>
    <s v="Maria"/>
    <x v="7"/>
  </r>
  <r>
    <x v="2"/>
    <n v="2"/>
    <b v="0"/>
    <n v="25.98"/>
    <s v="Rhonda"/>
    <x v="5"/>
  </r>
  <r>
    <x v="2"/>
    <n v="2"/>
    <b v="0"/>
    <n v="24.98"/>
    <s v="Maria"/>
    <x v="5"/>
  </r>
  <r>
    <x v="2"/>
    <n v="4"/>
    <b v="1"/>
    <n v="45.863999999999997"/>
    <s v="Rhonda"/>
    <x v="3"/>
  </r>
  <r>
    <x v="1"/>
    <n v="6"/>
    <b v="1"/>
    <n v="106.128"/>
    <s v="Maria"/>
    <x v="7"/>
  </r>
  <r>
    <x v="1"/>
    <n v="2"/>
    <b v="0"/>
    <n v="27.98"/>
    <s v="Rhonda"/>
    <x v="7"/>
  </r>
  <r>
    <x v="2"/>
    <n v="3"/>
    <b v="0"/>
    <n v="69.8"/>
    <s v="Rhonda"/>
    <x v="7"/>
  </r>
  <r>
    <x v="0"/>
    <n v="6"/>
    <b v="1"/>
    <n v="72.846000000000004"/>
    <s v="Rhonda"/>
    <x v="4"/>
  </r>
  <r>
    <x v="1"/>
    <n v="2"/>
    <b v="0"/>
    <n v="26.98"/>
    <s v="Rhonda"/>
    <x v="7"/>
  </r>
  <r>
    <x v="0"/>
    <n v="4"/>
    <b v="1"/>
    <n v="49.463999999999999"/>
    <s v="Rhonda"/>
    <x v="4"/>
  </r>
  <r>
    <x v="0"/>
    <n v="2"/>
    <b v="0"/>
    <n v="22.98"/>
    <s v="Rhonda"/>
    <x v="4"/>
  </r>
  <r>
    <x v="1"/>
    <n v="7"/>
    <b v="1"/>
    <n v="113.589"/>
    <s v="Rhonda"/>
    <x v="4"/>
  </r>
  <r>
    <x v="1"/>
    <n v="4"/>
    <b v="1"/>
    <n v="45.863999999999997"/>
    <s v="Rhonda"/>
    <x v="7"/>
  </r>
  <r>
    <x v="2"/>
    <n v="2"/>
    <b v="0"/>
    <n v="21.98"/>
    <s v="Rhonda"/>
    <x v="7"/>
  </r>
  <r>
    <x v="1"/>
    <n v="5"/>
    <b v="1"/>
    <n v="62.055"/>
    <s v="Rhonda"/>
    <x v="7"/>
  </r>
  <r>
    <x v="2"/>
    <n v="2"/>
    <b v="0"/>
    <n v="25.98"/>
    <s v="Rhonda"/>
    <x v="2"/>
  </r>
  <r>
    <x v="0"/>
    <n v="2"/>
    <b v="0"/>
    <n v="64.08"/>
    <s v="Rhonda"/>
    <x v="4"/>
  </r>
  <r>
    <x v="2"/>
    <n v="7"/>
    <b v="1"/>
    <n v="87.236999999999995"/>
    <s v="Rhonda"/>
    <x v="2"/>
  </r>
  <r>
    <x v="0"/>
    <n v="5"/>
    <b v="1"/>
    <n v="101.79900000000001"/>
    <s v="Rhonda"/>
    <x v="4"/>
  </r>
  <r>
    <x v="2"/>
    <n v="2"/>
    <b v="0"/>
    <n v="26.98"/>
    <s v="Rhonda"/>
    <x v="7"/>
  </r>
  <r>
    <x v="1"/>
    <n v="7"/>
    <b v="1"/>
    <n v="89.936999999999998"/>
    <s v="Rhonda"/>
    <x v="7"/>
  </r>
  <r>
    <x v="1"/>
    <n v="4"/>
    <b v="1"/>
    <n v="48.564"/>
    <s v="Rhonda"/>
    <x v="7"/>
  </r>
  <r>
    <x v="0"/>
    <n v="3"/>
    <b v="0"/>
    <n v="39.97"/>
    <s v="Rhonda"/>
    <x v="4"/>
  </r>
  <r>
    <x v="0"/>
    <n v="4"/>
    <b v="1"/>
    <n v="48.564"/>
    <s v="Rhonda"/>
    <x v="4"/>
  </r>
  <r>
    <x v="1"/>
    <n v="3"/>
    <b v="0"/>
    <n v="82.2"/>
    <s v="Rhonda"/>
    <x v="7"/>
  </r>
  <r>
    <x v="2"/>
    <n v="4"/>
    <b v="1"/>
    <n v="52.164000000000001"/>
    <s v="Rhonda"/>
    <x v="4"/>
  </r>
  <r>
    <x v="3"/>
    <n v="4"/>
    <b v="1"/>
    <n v="48.564"/>
    <s v="Rhonda"/>
    <x v="7"/>
  </r>
  <r>
    <x v="1"/>
    <n v="6"/>
    <b v="1"/>
    <n v="70.146000000000001"/>
    <s v="Rhonda"/>
    <x v="7"/>
  </r>
  <r>
    <x v="2"/>
    <n v="2"/>
    <b v="0"/>
    <n v="30.98"/>
    <s v="Rhonda"/>
    <x v="2"/>
  </r>
  <r>
    <x v="1"/>
    <n v="1"/>
    <b v="0"/>
    <n v="13.99"/>
    <s v="Rhonda"/>
    <x v="7"/>
  </r>
  <r>
    <x v="2"/>
    <n v="3"/>
    <b v="0"/>
    <n v="47.97"/>
    <s v="Rhonda"/>
    <x v="4"/>
  </r>
  <r>
    <x v="1"/>
    <n v="4"/>
    <b v="1"/>
    <n v="53.064"/>
    <s v="Rhonda"/>
    <x v="7"/>
  </r>
  <r>
    <x v="0"/>
    <n v="3"/>
    <b v="0"/>
    <n v="66.709999999999994"/>
    <s v="Rhonda"/>
    <x v="7"/>
  </r>
  <r>
    <x v="1"/>
    <n v="2"/>
    <b v="0"/>
    <n v="66.97"/>
    <s v="Rhonda"/>
    <x v="7"/>
  </r>
  <r>
    <x v="1"/>
    <n v="4"/>
    <b v="1"/>
    <n v="46.764000000000003"/>
    <s v="Rhonda"/>
    <x v="7"/>
  </r>
  <r>
    <x v="1"/>
    <n v="3"/>
    <b v="0"/>
    <n v="41.97"/>
    <s v="Rhonda"/>
    <x v="4"/>
  </r>
  <r>
    <x v="0"/>
    <n v="3"/>
    <b v="0"/>
    <n v="42.97"/>
    <s v="Rhonda"/>
    <x v="2"/>
  </r>
  <r>
    <x v="2"/>
    <n v="2"/>
    <b v="0"/>
    <n v="26.98"/>
    <s v="Rhonda"/>
    <x v="2"/>
  </r>
  <r>
    <x v="2"/>
    <n v="6"/>
    <b v="1"/>
    <n v="75.546000000000006"/>
    <s v="Rhonda"/>
    <x v="7"/>
  </r>
  <r>
    <x v="0"/>
    <n v="4"/>
    <b v="1"/>
    <n v="69.66"/>
    <s v="Rhonda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57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E8" firstHeaderRow="1" firstDataRow="2" firstDataCol="1" rowPageCount="1" colPageCount="1"/>
  <pivotFields count="1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2"/>
        <item x="0"/>
        <item h="1"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dataField="1" compact="0" outline="0" multipleItemSelectionAllowed="1" showAll="0">
      <items count="377">
        <item x="362"/>
        <item x="226"/>
        <item x="18"/>
        <item x="309"/>
        <item x="113"/>
        <item x="212"/>
        <item x="35"/>
        <item x="159"/>
        <item x="156"/>
        <item x="181"/>
        <item x="192"/>
        <item x="207"/>
        <item x="214"/>
        <item x="149"/>
        <item x="41"/>
        <item x="366"/>
        <item x="211"/>
        <item x="306"/>
        <item x="240"/>
        <item x="241"/>
        <item x="179"/>
        <item x="32"/>
        <item x="359"/>
        <item x="136"/>
        <item x="12"/>
        <item x="238"/>
        <item x="118"/>
        <item x="131"/>
        <item x="116"/>
        <item x="337"/>
        <item x="158"/>
        <item x="308"/>
        <item x="331"/>
        <item x="59"/>
        <item x="334"/>
        <item x="146"/>
        <item x="360"/>
        <item x="161"/>
        <item x="36"/>
        <item x="57"/>
        <item x="143"/>
        <item x="83"/>
        <item x="111"/>
        <item x="46"/>
        <item x="48"/>
        <item x="128"/>
        <item x="324"/>
        <item x="73"/>
        <item x="21"/>
        <item x="114"/>
        <item x="117"/>
        <item x="145"/>
        <item x="5"/>
        <item x="64"/>
        <item x="367"/>
        <item x="288"/>
        <item x="63"/>
        <item x="301"/>
        <item x="199"/>
        <item x="374"/>
        <item x="123"/>
        <item x="304"/>
        <item x="10"/>
        <item x="115"/>
        <item x="182"/>
        <item x="132"/>
        <item x="336"/>
        <item x="299"/>
        <item x="112"/>
        <item x="170"/>
        <item x="303"/>
        <item x="235"/>
        <item x="134"/>
        <item x="245"/>
        <item x="242"/>
        <item x="30"/>
        <item x="184"/>
        <item x="244"/>
        <item x="101"/>
        <item x="185"/>
        <item x="344"/>
        <item x="213"/>
        <item x="310"/>
        <item x="323"/>
        <item x="197"/>
        <item x="341"/>
        <item x="23"/>
        <item x="187"/>
        <item x="239"/>
        <item x="275"/>
        <item x="43"/>
        <item x="87"/>
        <item x="371"/>
        <item x="364"/>
        <item x="370"/>
        <item x="70"/>
        <item x="227"/>
        <item x="6"/>
        <item x="93"/>
        <item x="320"/>
        <item x="84"/>
        <item x="355"/>
        <item x="372"/>
        <item x="209"/>
        <item x="233"/>
        <item x="339"/>
        <item x="243"/>
        <item x="165"/>
        <item x="102"/>
        <item x="196"/>
        <item x="13"/>
        <item x="191"/>
        <item x="332"/>
        <item x="349"/>
        <item x="295"/>
        <item x="302"/>
        <item x="2"/>
        <item x="96"/>
        <item x="78"/>
        <item x="24"/>
        <item x="135"/>
        <item x="282"/>
        <item x="203"/>
        <item x="357"/>
        <item x="270"/>
        <item x="253"/>
        <item x="340"/>
        <item x="369"/>
        <item x="31"/>
        <item x="167"/>
        <item x="237"/>
        <item x="246"/>
        <item x="215"/>
        <item x="289"/>
        <item x="186"/>
        <item x="67"/>
        <item x="202"/>
        <item x="126"/>
        <item x="322"/>
        <item x="109"/>
        <item x="218"/>
        <item x="298"/>
        <item x="352"/>
        <item x="201"/>
        <item x="375"/>
        <item x="122"/>
        <item x="71"/>
        <item x="363"/>
        <item x="262"/>
        <item x="311"/>
        <item x="206"/>
        <item x="353"/>
        <item x="152"/>
        <item x="356"/>
        <item x="166"/>
        <item x="42"/>
        <item x="271"/>
        <item x="290"/>
        <item x="177"/>
        <item x="283"/>
        <item x="163"/>
        <item x="164"/>
        <item x="28"/>
        <item x="222"/>
        <item x="373"/>
        <item x="174"/>
        <item x="153"/>
        <item x="326"/>
        <item x="210"/>
        <item x="294"/>
        <item x="168"/>
        <item x="258"/>
        <item x="342"/>
        <item x="236"/>
        <item x="255"/>
        <item x="368"/>
        <item x="204"/>
        <item x="276"/>
        <item x="347"/>
        <item x="346"/>
        <item x="176"/>
        <item x="37"/>
        <item x="198"/>
        <item x="99"/>
        <item x="313"/>
        <item x="148"/>
        <item x="291"/>
        <item x="277"/>
        <item x="221"/>
        <item x="278"/>
        <item x="155"/>
        <item x="307"/>
        <item x="232"/>
        <item x="321"/>
        <item x="200"/>
        <item x="345"/>
        <item x="151"/>
        <item x="188"/>
        <item x="296"/>
        <item x="120"/>
        <item x="361"/>
        <item x="330"/>
        <item x="45"/>
        <item x="281"/>
        <item x="25"/>
        <item x="180"/>
        <item x="285"/>
        <item x="312"/>
        <item x="175"/>
        <item x="90"/>
        <item x="194"/>
        <item x="358"/>
        <item x="56"/>
        <item x="173"/>
        <item x="205"/>
        <item x="190"/>
        <item x="65"/>
        <item x="297"/>
        <item x="29"/>
        <item x="16"/>
        <item x="300"/>
        <item x="189"/>
        <item x="8"/>
        <item x="107"/>
        <item x="183"/>
        <item x="365"/>
        <item x="265"/>
        <item x="171"/>
        <item x="333"/>
        <item x="208"/>
        <item x="51"/>
        <item x="335"/>
        <item x="125"/>
        <item x="26"/>
        <item x="72"/>
        <item x="305"/>
        <item x="193"/>
        <item x="287"/>
        <item x="292"/>
        <item x="172"/>
        <item x="22"/>
        <item x="33"/>
        <item x="4"/>
        <item x="234"/>
        <item x="137"/>
        <item x="52"/>
        <item x="89"/>
        <item x="317"/>
        <item x="280"/>
        <item x="34"/>
        <item x="328"/>
        <item x="162"/>
        <item x="15"/>
        <item x="47"/>
        <item x="195"/>
        <item x="11"/>
        <item x="329"/>
        <item x="49"/>
        <item x="62"/>
        <item x="124"/>
        <item x="110"/>
        <item x="286"/>
        <item x="327"/>
        <item x="160"/>
        <item x="157"/>
        <item x="343"/>
        <item x="19"/>
        <item x="314"/>
        <item x="58"/>
        <item x="251"/>
        <item x="17"/>
        <item x="69"/>
        <item x="0"/>
        <item x="50"/>
        <item x="293"/>
        <item x="27"/>
        <item x="144"/>
        <item x="325"/>
        <item x="14"/>
        <item x="231"/>
        <item x="121"/>
        <item x="272"/>
        <item x="284"/>
        <item x="98"/>
        <item x="38"/>
        <item x="54"/>
        <item x="9"/>
        <item x="44"/>
        <item x="338"/>
        <item x="61"/>
        <item x="7"/>
        <item x="150"/>
        <item x="169"/>
        <item x="20"/>
        <item x="39"/>
        <item x="147"/>
        <item x="74"/>
        <item x="142"/>
        <item x="139"/>
        <item x="279"/>
        <item x="257"/>
        <item x="40"/>
        <item x="269"/>
        <item x="354"/>
        <item x="178"/>
        <item x="273"/>
        <item x="1"/>
        <item x="133"/>
        <item x="127"/>
        <item x="119"/>
        <item x="140"/>
        <item x="216"/>
        <item x="230"/>
        <item x="351"/>
        <item x="138"/>
        <item x="267"/>
        <item x="252"/>
        <item x="66"/>
        <item x="229"/>
        <item x="264"/>
        <item x="247"/>
        <item x="104"/>
        <item x="220"/>
        <item x="53"/>
        <item x="60"/>
        <item x="68"/>
        <item x="141"/>
        <item x="261"/>
        <item x="319"/>
        <item x="248"/>
        <item x="259"/>
        <item x="223"/>
        <item x="268"/>
        <item x="225"/>
        <item x="55"/>
        <item x="217"/>
        <item x="224"/>
        <item x="250"/>
        <item x="256"/>
        <item x="274"/>
        <item x="130"/>
        <item x="228"/>
        <item x="219"/>
        <item x="82"/>
        <item x="154"/>
        <item x="86"/>
        <item x="91"/>
        <item x="318"/>
        <item x="260"/>
        <item x="263"/>
        <item x="94"/>
        <item x="85"/>
        <item x="95"/>
        <item x="266"/>
        <item x="79"/>
        <item x="88"/>
        <item x="92"/>
        <item x="254"/>
        <item x="108"/>
        <item x="105"/>
        <item x="76"/>
        <item x="103"/>
        <item x="129"/>
        <item x="81"/>
        <item x="348"/>
        <item x="106"/>
        <item x="316"/>
        <item x="350"/>
        <item x="97"/>
        <item x="100"/>
        <item x="249"/>
        <item x="315"/>
        <item x="80"/>
        <item x="77"/>
        <item x="75"/>
        <item h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5"/>
  </colFields>
  <colItems count="4">
    <i>
      <x/>
    </i>
    <i>
      <x v="1"/>
    </i>
    <i>
      <x v="3"/>
    </i>
    <i t="grand">
      <x/>
    </i>
  </colItems>
  <pageFields count="1">
    <pageField fld="12" hier="-1"/>
  </pageFields>
  <dataFields count="4">
    <dataField name="Average of temperature" fld="12" subtotal="average" baseField="5" baseItem="0" numFmtId="168"/>
    <dataField name="StdDev of temperature" fld="12" subtotal="stdDev" baseField="5" baseItem="0" numFmtId="168"/>
    <dataField name="Count of temperature" fld="12" subtotal="count" baseField="0" baseItem="0"/>
    <dataField name="Percent of observations" fld="12" subtotal="count" baseField="5" baseItem="0" numFmtId="10">
      <extLst>
        <ext xmlns:x14="http://schemas.microsoft.com/office/spreadsheetml/2009/9/main" uri="{E15A36E0-9728-4e99-A89B-3F7291B0FE68}">
          <x14:dataField pivotShowAs="percentOfParentCol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58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I21" firstHeaderRow="1" firstDataRow="2" firstDataCol="1"/>
  <pivotFields count="6">
    <pivotField axis="axisRow" dataField="1" showAll="0">
      <items count="5">
        <item x="2"/>
        <item x="0"/>
        <item h="1" x="3"/>
        <item x="1"/>
        <item t="default"/>
      </items>
    </pivotField>
    <pivotField showAll="0"/>
    <pivotField showAll="0"/>
    <pivotField showAll="0"/>
    <pivotField showAll="0"/>
    <pivotField axis="axisCol" showAll="0">
      <items count="9">
        <item x="1"/>
        <item x="7"/>
        <item x="2"/>
        <item x="4"/>
        <item x="5"/>
        <item x="3"/>
        <item h="1" x="6"/>
        <item x="0"/>
        <item t="default"/>
      </items>
    </pivotField>
  </pivotFields>
  <rowFields count="2">
    <field x="0"/>
    <field x="-2"/>
  </rowFields>
  <rowItems count="19">
    <i>
      <x/>
    </i>
    <i r="1">
      <x/>
    </i>
    <i r="1" i="1">
      <x v="1"/>
    </i>
    <i r="1" i="2">
      <x v="2"/>
    </i>
    <i r="1" i="3">
      <x v="3"/>
    </i>
    <i>
      <x v="1"/>
    </i>
    <i r="1">
      <x/>
    </i>
    <i r="1" i="1">
      <x v="1"/>
    </i>
    <i r="1" i="2">
      <x v="2"/>
    </i>
    <i r="1" i="3">
      <x v="3"/>
    </i>
    <i>
      <x v="3"/>
    </i>
    <i r="1"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colItems>
  <dataFields count="4">
    <dataField name="Count " fld="0" subtotal="count" baseField="0" baseItem="0"/>
    <dataField name="Percent of total" fld="0" subtotal="count" showDataAs="percentOfTotal" baseField="0" baseItem="0" numFmtId="171"/>
    <dataField name="Percent of row" fld="0" subtotal="count" showDataAs="percentOfRow" baseField="0" baseItem="0" numFmtId="171"/>
    <dataField name="Percent of column" fld="0" subtotal="count" showDataAs="percentOfCol" baseField="0" baseItem="0" numFmtId="17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7" cacheId="58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:I7" firstHeaderRow="1" firstDataRow="2" firstDataCol="1"/>
  <pivotFields count="6">
    <pivotField axis="axisRow" dataField="1" showAll="0">
      <items count="5">
        <item x="2"/>
        <item x="0"/>
        <item h="1" x="3"/>
        <item x="1"/>
        <item t="default"/>
      </items>
    </pivotField>
    <pivotField showAll="0"/>
    <pivotField showAll="0"/>
    <pivotField showAll="0"/>
    <pivotField showAll="0"/>
    <pivotField axis="axisCol" showAll="0">
      <items count="9">
        <item x="1"/>
        <item x="7"/>
        <item x="2"/>
        <item x="4"/>
        <item x="5"/>
        <item x="3"/>
        <item h="1" x="6"/>
        <item x="0"/>
        <item t="default"/>
      </items>
    </pivotField>
  </pivotFields>
  <rowFields count="1">
    <field x="0"/>
  </rowFields>
  <rowItems count="4">
    <i>
      <x/>
    </i>
    <i>
      <x v="1"/>
    </i>
    <i>
      <x v="3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colItems>
  <dataFields count="1">
    <dataField name="Count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0" cacheId="58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:I7" firstHeaderRow="1" firstDataRow="2" firstDataCol="1"/>
  <pivotFields count="6">
    <pivotField axis="axisRow" dataField="1" showAll="0">
      <items count="5">
        <item x="2"/>
        <item x="0"/>
        <item h="1" x="3"/>
        <item x="1"/>
        <item t="default"/>
      </items>
    </pivotField>
    <pivotField showAll="0"/>
    <pivotField showAll="0"/>
    <pivotField showAll="0"/>
    <pivotField showAll="0"/>
    <pivotField axis="axisCol" showAll="0">
      <items count="9">
        <item x="1"/>
        <item x="7"/>
        <item x="2"/>
        <item x="4"/>
        <item x="5"/>
        <item x="3"/>
        <item h="1" x="6"/>
        <item x="0"/>
        <item t="default"/>
      </items>
    </pivotField>
  </pivotFields>
  <rowFields count="1">
    <field x="0"/>
  </rowFields>
  <rowItems count="4">
    <i>
      <x/>
    </i>
    <i>
      <x v="1"/>
    </i>
    <i>
      <x v="3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colItems>
  <dataFields count="1">
    <dataField name="Count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2" cacheId="58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:I7" firstHeaderRow="1" firstDataRow="2" firstDataCol="1"/>
  <pivotFields count="6">
    <pivotField axis="axisRow" dataField="1" showAll="0">
      <items count="5">
        <item x="2"/>
        <item x="0"/>
        <item h="1" x="3"/>
        <item x="1"/>
        <item t="default"/>
      </items>
    </pivotField>
    <pivotField showAll="0"/>
    <pivotField showAll="0"/>
    <pivotField showAll="0"/>
    <pivotField showAll="0"/>
    <pivotField axis="axisCol" showAll="0">
      <items count="9">
        <item x="1"/>
        <item x="7"/>
        <item x="2"/>
        <item x="4"/>
        <item x="5"/>
        <item x="3"/>
        <item h="1" x="6"/>
        <item x="0"/>
        <item t="default"/>
      </items>
    </pivotField>
  </pivotFields>
  <rowFields count="1">
    <field x="0"/>
  </rowFields>
  <rowItems count="4">
    <i>
      <x/>
    </i>
    <i>
      <x v="1"/>
    </i>
    <i>
      <x v="3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colItems>
  <dataFields count="1">
    <dataField name="Count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8"/>
  <sheetViews>
    <sheetView tabSelected="1" workbookViewId="0">
      <selection activeCell="M23" sqref="M23"/>
    </sheetView>
  </sheetViews>
  <sheetFormatPr defaultRowHeight="15" x14ac:dyDescent="0.25"/>
  <cols>
    <col min="3" max="4" width="6.42578125" customWidth="1"/>
    <col min="5" max="5" width="23.28515625" bestFit="1" customWidth="1"/>
    <col min="6" max="6" width="6.5703125" style="1" bestFit="1" customWidth="1"/>
    <col min="7" max="7" width="23.28515625" bestFit="1" customWidth="1"/>
    <col min="8" max="8" width="4.5703125" style="1" bestFit="1" customWidth="1"/>
  </cols>
  <sheetData>
    <row r="1" spans="1:8" x14ac:dyDescent="0.25">
      <c r="A1" s="71" t="s">
        <v>44</v>
      </c>
      <c r="B1" s="71" t="s">
        <v>45</v>
      </c>
      <c r="C1" s="71"/>
      <c r="D1" s="71"/>
      <c r="E1" s="72" t="s">
        <v>44</v>
      </c>
      <c r="F1" s="72"/>
      <c r="G1" s="73" t="s">
        <v>45</v>
      </c>
      <c r="H1" s="73"/>
    </row>
    <row r="2" spans="1:8" x14ac:dyDescent="0.25">
      <c r="A2" s="71">
        <v>28</v>
      </c>
      <c r="B2" s="71">
        <v>0.41</v>
      </c>
      <c r="C2" s="71"/>
      <c r="D2" s="71"/>
      <c r="E2" s="74"/>
      <c r="F2" s="74"/>
      <c r="G2" s="74"/>
      <c r="H2" s="74"/>
    </row>
    <row r="3" spans="1:8" x14ac:dyDescent="0.25">
      <c r="A3" s="71">
        <v>17</v>
      </c>
      <c r="B3" s="71">
        <v>0.61</v>
      </c>
      <c r="C3" s="71"/>
      <c r="D3" s="71"/>
      <c r="E3" s="74" t="s">
        <v>0</v>
      </c>
      <c r="F3" s="74">
        <v>26</v>
      </c>
      <c r="G3" s="74" t="s">
        <v>0</v>
      </c>
      <c r="H3" s="75">
        <v>0.52090909090909088</v>
      </c>
    </row>
    <row r="4" spans="1:8" x14ac:dyDescent="0.25">
      <c r="A4" s="71">
        <v>24</v>
      </c>
      <c r="B4" s="71">
        <v>0.18</v>
      </c>
      <c r="C4" s="71"/>
      <c r="D4" s="71"/>
      <c r="E4" s="74" t="s">
        <v>1</v>
      </c>
      <c r="F4" s="75">
        <v>2.6285149626910838</v>
      </c>
      <c r="G4" s="74" t="s">
        <v>1</v>
      </c>
      <c r="H4" s="75">
        <v>7.2894126779928348E-2</v>
      </c>
    </row>
    <row r="5" spans="1:8" x14ac:dyDescent="0.25">
      <c r="A5" s="71">
        <v>32</v>
      </c>
      <c r="B5" s="71">
        <v>0.24</v>
      </c>
      <c r="C5" s="71"/>
      <c r="D5" s="71"/>
      <c r="E5" s="74" t="s">
        <v>2</v>
      </c>
      <c r="F5" s="74">
        <v>28</v>
      </c>
      <c r="G5" s="74" t="s">
        <v>2</v>
      </c>
      <c r="H5" s="75">
        <v>0.43</v>
      </c>
    </row>
    <row r="6" spans="1:8" x14ac:dyDescent="0.25">
      <c r="A6" s="71">
        <v>22</v>
      </c>
      <c r="B6" s="71">
        <v>1</v>
      </c>
      <c r="C6" s="71"/>
      <c r="D6" s="71"/>
      <c r="E6" s="74" t="s">
        <v>3</v>
      </c>
      <c r="F6" s="74">
        <v>28</v>
      </c>
      <c r="G6" s="74" t="s">
        <v>3</v>
      </c>
      <c r="H6" s="75">
        <v>0.42</v>
      </c>
    </row>
    <row r="7" spans="1:8" x14ac:dyDescent="0.25">
      <c r="A7" s="71">
        <v>33</v>
      </c>
      <c r="B7" s="71">
        <v>0.78</v>
      </c>
      <c r="C7" s="71"/>
      <c r="D7" s="71"/>
      <c r="E7" s="74" t="s">
        <v>4</v>
      </c>
      <c r="F7" s="75">
        <v>8.717797887081348</v>
      </c>
      <c r="G7" s="74" t="s">
        <v>4</v>
      </c>
      <c r="H7" s="75">
        <v>0.24176246794961978</v>
      </c>
    </row>
    <row r="8" spans="1:8" x14ac:dyDescent="0.25">
      <c r="A8" s="71">
        <v>28</v>
      </c>
      <c r="B8" s="71">
        <v>0.73</v>
      </c>
      <c r="C8" s="71"/>
      <c r="D8" s="71"/>
      <c r="E8" s="74" t="s">
        <v>5</v>
      </c>
      <c r="F8" s="74">
        <v>76</v>
      </c>
      <c r="G8" s="74" t="s">
        <v>5</v>
      </c>
      <c r="H8" s="75">
        <v>5.8449090909090937E-2</v>
      </c>
    </row>
    <row r="9" spans="1:8" x14ac:dyDescent="0.25">
      <c r="A9" s="71">
        <v>11</v>
      </c>
      <c r="B9" s="71">
        <v>0.43</v>
      </c>
      <c r="C9" s="71"/>
      <c r="D9" s="71"/>
      <c r="E9" s="74" t="s">
        <v>6</v>
      </c>
      <c r="F9" s="75">
        <v>-0.66695521698984495</v>
      </c>
      <c r="G9" s="74" t="s">
        <v>6</v>
      </c>
      <c r="H9" s="75">
        <v>9.0221365043162471E-2</v>
      </c>
    </row>
    <row r="10" spans="1:8" x14ac:dyDescent="0.25">
      <c r="A10" s="71">
        <v>17</v>
      </c>
      <c r="B10" s="71">
        <v>0.42</v>
      </c>
      <c r="C10" s="71"/>
      <c r="D10" s="71"/>
      <c r="E10" s="74" t="s">
        <v>7</v>
      </c>
      <c r="F10" s="75">
        <v>-0.19812262280313003</v>
      </c>
      <c r="G10" s="74" t="s">
        <v>7</v>
      </c>
      <c r="H10" s="75">
        <v>0.61623968583283717</v>
      </c>
    </row>
    <row r="11" spans="1:8" x14ac:dyDescent="0.25">
      <c r="A11" s="71">
        <v>40</v>
      </c>
      <c r="B11" s="71">
        <v>0.42</v>
      </c>
      <c r="C11" s="71"/>
      <c r="D11" s="71"/>
      <c r="E11" s="74" t="s">
        <v>8</v>
      </c>
      <c r="F11" s="74">
        <v>29</v>
      </c>
      <c r="G11" s="74" t="s">
        <v>8</v>
      </c>
      <c r="H11" s="75">
        <v>0.82000000000000006</v>
      </c>
    </row>
    <row r="12" spans="1:8" x14ac:dyDescent="0.25">
      <c r="A12" s="71">
        <v>34</v>
      </c>
      <c r="B12" s="71">
        <v>0.51</v>
      </c>
      <c r="C12" s="71"/>
      <c r="D12" s="71"/>
      <c r="E12" s="74" t="s">
        <v>9</v>
      </c>
      <c r="F12" s="74">
        <v>11</v>
      </c>
      <c r="G12" s="74" t="s">
        <v>9</v>
      </c>
      <c r="H12" s="75">
        <v>0.18</v>
      </c>
    </row>
    <row r="13" spans="1:8" x14ac:dyDescent="0.25">
      <c r="A13" s="71"/>
      <c r="B13" s="71"/>
      <c r="C13" s="71"/>
      <c r="D13" s="71"/>
      <c r="E13" s="74" t="s">
        <v>10</v>
      </c>
      <c r="F13" s="74">
        <v>40</v>
      </c>
      <c r="G13" s="74" t="s">
        <v>10</v>
      </c>
      <c r="H13" s="74">
        <v>1</v>
      </c>
    </row>
    <row r="14" spans="1:8" x14ac:dyDescent="0.25">
      <c r="A14" s="71"/>
      <c r="B14" s="71"/>
      <c r="C14" s="71"/>
      <c r="D14" s="71"/>
      <c r="E14" s="74" t="s">
        <v>11</v>
      </c>
      <c r="F14" s="74">
        <v>286</v>
      </c>
      <c r="G14" s="74" t="s">
        <v>11</v>
      </c>
      <c r="H14" s="75">
        <v>5.7299999999999995</v>
      </c>
    </row>
    <row r="15" spans="1:8" x14ac:dyDescent="0.25">
      <c r="A15" s="71"/>
      <c r="B15" s="71"/>
      <c r="C15" s="71"/>
      <c r="D15" s="71"/>
      <c r="E15" s="74" t="s">
        <v>12</v>
      </c>
      <c r="F15" s="74">
        <v>11</v>
      </c>
      <c r="G15" s="74" t="s">
        <v>12</v>
      </c>
      <c r="H15" s="74">
        <v>11</v>
      </c>
    </row>
    <row r="16" spans="1:8" x14ac:dyDescent="0.25">
      <c r="A16" s="71"/>
      <c r="B16" s="71"/>
      <c r="C16" s="71"/>
      <c r="D16" s="71"/>
      <c r="E16" s="74" t="s">
        <v>13</v>
      </c>
      <c r="F16" s="74">
        <v>33</v>
      </c>
      <c r="G16" s="74" t="s">
        <v>13</v>
      </c>
      <c r="H16" s="75">
        <v>0.73</v>
      </c>
    </row>
    <row r="17" spans="1:8" x14ac:dyDescent="0.25">
      <c r="A17" s="71"/>
      <c r="B17" s="71"/>
      <c r="C17" s="71"/>
      <c r="D17" s="71"/>
      <c r="E17" s="74" t="s">
        <v>14</v>
      </c>
      <c r="F17" s="74">
        <v>17</v>
      </c>
      <c r="G17" s="74" t="s">
        <v>14</v>
      </c>
      <c r="H17" s="75">
        <v>0.41</v>
      </c>
    </row>
    <row r="18" spans="1:8" ht="15.75" thickBot="1" x14ac:dyDescent="0.3">
      <c r="A18" s="71"/>
      <c r="B18" s="71"/>
      <c r="C18" s="71"/>
      <c r="D18" s="71"/>
      <c r="E18" s="76" t="s">
        <v>15</v>
      </c>
      <c r="F18" s="77">
        <v>5.8566963113992561</v>
      </c>
      <c r="G18" s="76" t="s">
        <v>15</v>
      </c>
      <c r="H18" s="77">
        <v>0.16241823595997149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>
    <row r="1" spans="1:1" x14ac:dyDescent="0.25">
      <c r="A1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0"/>
  <sheetViews>
    <sheetView workbookViewId="0"/>
  </sheetViews>
  <sheetFormatPr defaultRowHeight="15" x14ac:dyDescent="0.25"/>
  <cols>
    <col min="1" max="1" width="2.140625" style="71" customWidth="1"/>
    <col min="2" max="2" width="6" style="71" bestFit="1" customWidth="1"/>
    <col min="3" max="3" width="9.7109375" style="71" bestFit="1" customWidth="1"/>
    <col min="4" max="4" width="5.85546875" style="71" bestFit="1" customWidth="1"/>
    <col min="5" max="5" width="9" style="71" bestFit="1" customWidth="1"/>
    <col min="6" max="6" width="12.42578125" style="71" bestFit="1" customWidth="1"/>
    <col min="7" max="7" width="6" style="71" bestFit="1" customWidth="1"/>
    <col min="8" max="8" width="6.7109375" style="71" bestFit="1" customWidth="1"/>
    <col min="9" max="9" width="8" style="71" bestFit="1" customWidth="1"/>
    <col min="10" max="10" width="8.7109375" style="71" bestFit="1" customWidth="1"/>
    <col min="11" max="11" width="9.85546875" style="71" bestFit="1" customWidth="1"/>
    <col min="12" max="12" width="8.28515625" style="71" bestFit="1" customWidth="1"/>
    <col min="13" max="13" width="12.28515625" style="71" bestFit="1" customWidth="1"/>
    <col min="14" max="14" width="9.140625" style="71" bestFit="1" customWidth="1"/>
    <col min="15" max="15" width="10.5703125" style="71" bestFit="1" customWidth="1"/>
    <col min="16" max="16" width="11" style="71" bestFit="1" customWidth="1"/>
    <col min="17" max="17" width="8.42578125" style="71" bestFit="1" customWidth="1"/>
  </cols>
  <sheetData>
    <row r="1" spans="2:17" ht="30" x14ac:dyDescent="0.25">
      <c r="B1" s="71" t="s">
        <v>16</v>
      </c>
      <c r="C1" s="71" t="s">
        <v>17</v>
      </c>
      <c r="D1" s="71" t="s">
        <v>18</v>
      </c>
      <c r="E1" s="71" t="s">
        <v>19</v>
      </c>
      <c r="F1" s="71" t="s">
        <v>20</v>
      </c>
      <c r="G1" s="71" t="s">
        <v>21</v>
      </c>
      <c r="H1" s="71" t="s">
        <v>22</v>
      </c>
      <c r="I1" s="71" t="s">
        <v>97</v>
      </c>
      <c r="J1" s="71" t="s">
        <v>23</v>
      </c>
      <c r="K1" s="71" t="s">
        <v>24</v>
      </c>
      <c r="L1" s="29" t="s">
        <v>190</v>
      </c>
      <c r="M1" s="29" t="s">
        <v>26</v>
      </c>
      <c r="N1" s="29" t="s">
        <v>229</v>
      </c>
      <c r="O1" s="29" t="s">
        <v>230</v>
      </c>
      <c r="P1" s="71" t="s">
        <v>27</v>
      </c>
      <c r="Q1" s="71" t="s">
        <v>28</v>
      </c>
    </row>
    <row r="2" spans="2:17" x14ac:dyDescent="0.25">
      <c r="B2" s="71">
        <v>1</v>
      </c>
      <c r="C2" s="78">
        <v>41699</v>
      </c>
      <c r="D2" s="71">
        <v>9</v>
      </c>
      <c r="E2" s="71">
        <v>6</v>
      </c>
      <c r="F2" s="71" t="s">
        <v>29</v>
      </c>
      <c r="G2" s="71">
        <v>5</v>
      </c>
      <c r="H2" s="71" t="b">
        <v>1</v>
      </c>
      <c r="I2" s="71">
        <v>65.655000000000001</v>
      </c>
      <c r="J2" s="71" t="s">
        <v>30</v>
      </c>
      <c r="K2" s="71" t="s">
        <v>31</v>
      </c>
      <c r="L2" s="71">
        <v>20</v>
      </c>
      <c r="M2" s="71">
        <v>53</v>
      </c>
      <c r="N2" s="71">
        <v>0</v>
      </c>
      <c r="O2" s="71">
        <v>0</v>
      </c>
      <c r="P2" s="71" t="b">
        <v>0</v>
      </c>
      <c r="Q2" s="71" t="s">
        <v>32</v>
      </c>
    </row>
    <row r="3" spans="2:17" x14ac:dyDescent="0.25">
      <c r="B3" s="71">
        <v>2</v>
      </c>
      <c r="C3" s="78">
        <v>41699</v>
      </c>
      <c r="D3" s="71">
        <v>9</v>
      </c>
      <c r="E3" s="71">
        <v>6</v>
      </c>
      <c r="F3" s="71" t="s">
        <v>33</v>
      </c>
      <c r="G3" s="71">
        <v>2</v>
      </c>
      <c r="H3" s="71" t="b">
        <v>0</v>
      </c>
      <c r="I3" s="71">
        <v>26.98</v>
      </c>
      <c r="J3" s="71" t="s">
        <v>30</v>
      </c>
      <c r="K3" s="71" t="s">
        <v>34</v>
      </c>
      <c r="L3" s="71">
        <v>19.600000000000001</v>
      </c>
      <c r="M3" s="71">
        <v>56.4</v>
      </c>
      <c r="N3" s="71">
        <v>0</v>
      </c>
      <c r="O3" s="71">
        <v>0</v>
      </c>
      <c r="P3" s="71" t="b">
        <v>0</v>
      </c>
      <c r="Q3" s="71" t="s">
        <v>35</v>
      </c>
    </row>
    <row r="4" spans="2:17" x14ac:dyDescent="0.25">
      <c r="B4" s="71">
        <v>3</v>
      </c>
      <c r="C4" s="78">
        <v>41699</v>
      </c>
      <c r="D4" s="71">
        <v>9</v>
      </c>
      <c r="E4" s="71">
        <v>6</v>
      </c>
      <c r="F4" s="71" t="s">
        <v>33</v>
      </c>
      <c r="G4" s="71">
        <v>3</v>
      </c>
      <c r="H4" s="71" t="b">
        <v>0</v>
      </c>
      <c r="I4" s="71">
        <v>40.97</v>
      </c>
      <c r="J4" s="71" t="s">
        <v>49</v>
      </c>
      <c r="K4" s="71" t="s">
        <v>34</v>
      </c>
      <c r="L4" s="71">
        <v>17.8</v>
      </c>
      <c r="M4" s="71">
        <v>36.5</v>
      </c>
      <c r="N4" s="71">
        <v>0</v>
      </c>
      <c r="O4" s="71">
        <v>0</v>
      </c>
      <c r="P4" s="71" t="b">
        <v>0</v>
      </c>
      <c r="Q4" s="71" t="s">
        <v>48</v>
      </c>
    </row>
    <row r="5" spans="2:17" x14ac:dyDescent="0.25">
      <c r="B5" s="71">
        <v>4</v>
      </c>
      <c r="C5" s="78">
        <v>41699</v>
      </c>
      <c r="D5" s="71">
        <v>9</v>
      </c>
      <c r="E5" s="71">
        <v>6</v>
      </c>
      <c r="F5" s="71" t="s">
        <v>36</v>
      </c>
      <c r="G5" s="71">
        <v>2</v>
      </c>
      <c r="H5" s="71" t="b">
        <v>0</v>
      </c>
      <c r="I5" s="71">
        <v>25.98</v>
      </c>
      <c r="J5" s="71" t="s">
        <v>49</v>
      </c>
      <c r="K5" s="71" t="s">
        <v>31</v>
      </c>
      <c r="L5" s="71">
        <v>37.299999999999997</v>
      </c>
      <c r="M5" s="71" t="s">
        <v>48</v>
      </c>
      <c r="N5" s="71">
        <v>0</v>
      </c>
      <c r="O5" s="71">
        <v>0</v>
      </c>
      <c r="P5" s="71" t="b">
        <v>0</v>
      </c>
      <c r="Q5" s="71" t="s">
        <v>48</v>
      </c>
    </row>
    <row r="6" spans="2:17" x14ac:dyDescent="0.25">
      <c r="B6" s="71">
        <v>5</v>
      </c>
      <c r="C6" s="78">
        <v>41699</v>
      </c>
      <c r="D6" s="71">
        <v>9</v>
      </c>
      <c r="E6" s="71">
        <v>6</v>
      </c>
      <c r="F6" s="71" t="s">
        <v>36</v>
      </c>
      <c r="G6" s="71">
        <v>5</v>
      </c>
      <c r="H6" s="71" t="b">
        <v>1</v>
      </c>
      <c r="I6" s="71">
        <v>57.555</v>
      </c>
      <c r="J6" s="71" t="s">
        <v>30</v>
      </c>
      <c r="K6" s="71" t="s">
        <v>37</v>
      </c>
      <c r="L6" s="71">
        <v>21.8</v>
      </c>
      <c r="M6" s="71">
        <v>50</v>
      </c>
      <c r="N6" s="71">
        <v>0</v>
      </c>
      <c r="O6" s="71">
        <v>0</v>
      </c>
      <c r="P6" s="71" t="b">
        <v>0</v>
      </c>
      <c r="Q6" s="71" t="s">
        <v>32</v>
      </c>
    </row>
    <row r="7" spans="2:17" x14ac:dyDescent="0.25">
      <c r="B7" s="71">
        <v>6</v>
      </c>
      <c r="C7" s="78">
        <v>41699</v>
      </c>
      <c r="D7" s="71">
        <v>9</v>
      </c>
      <c r="E7" s="71">
        <v>6</v>
      </c>
      <c r="F7" s="71" t="s">
        <v>29</v>
      </c>
      <c r="G7" s="71">
        <v>1</v>
      </c>
      <c r="H7" s="71" t="b">
        <v>0</v>
      </c>
      <c r="I7" s="71">
        <v>13.99</v>
      </c>
      <c r="J7" s="71" t="s">
        <v>49</v>
      </c>
      <c r="K7" s="71" t="s">
        <v>31</v>
      </c>
      <c r="L7" s="71">
        <v>48.7</v>
      </c>
      <c r="M7" s="71">
        <v>27</v>
      </c>
      <c r="N7" s="71">
        <v>0</v>
      </c>
      <c r="O7" s="71">
        <v>0</v>
      </c>
      <c r="P7" s="71" t="b">
        <v>0</v>
      </c>
      <c r="Q7" s="71" t="s">
        <v>38</v>
      </c>
    </row>
    <row r="8" spans="2:17" x14ac:dyDescent="0.25">
      <c r="B8" s="71">
        <v>7</v>
      </c>
      <c r="C8" s="78">
        <v>41699</v>
      </c>
      <c r="D8" s="71">
        <v>9</v>
      </c>
      <c r="E8" s="71">
        <v>6</v>
      </c>
      <c r="F8" s="71" t="s">
        <v>29</v>
      </c>
      <c r="G8" s="71">
        <v>4</v>
      </c>
      <c r="H8" s="71" t="b">
        <v>1</v>
      </c>
      <c r="I8" s="71">
        <v>89.441999999999993</v>
      </c>
      <c r="J8" s="71" t="s">
        <v>30</v>
      </c>
      <c r="K8" s="71" t="s">
        <v>31</v>
      </c>
      <c r="L8" s="71">
        <v>49.3</v>
      </c>
      <c r="M8" s="71">
        <v>33.9</v>
      </c>
      <c r="N8" s="71">
        <v>1</v>
      </c>
      <c r="O8" s="71">
        <v>1</v>
      </c>
      <c r="P8" s="71" t="b">
        <v>0</v>
      </c>
      <c r="Q8" s="71" t="s">
        <v>38</v>
      </c>
    </row>
    <row r="9" spans="2:17" x14ac:dyDescent="0.25">
      <c r="B9" s="71">
        <v>8</v>
      </c>
      <c r="C9" s="78">
        <v>41699</v>
      </c>
      <c r="D9" s="71">
        <v>9</v>
      </c>
      <c r="E9" s="71">
        <v>6</v>
      </c>
      <c r="F9" s="71" t="s">
        <v>36</v>
      </c>
      <c r="G9" s="71" t="s">
        <v>48</v>
      </c>
      <c r="H9" s="71" t="s">
        <v>48</v>
      </c>
      <c r="I9" s="71">
        <v>14.22</v>
      </c>
      <c r="J9" s="71" t="s">
        <v>49</v>
      </c>
      <c r="K9" s="71" t="s">
        <v>31</v>
      </c>
      <c r="L9" s="71">
        <v>25.6</v>
      </c>
      <c r="M9" s="71">
        <v>54.8</v>
      </c>
      <c r="N9" s="71" t="s">
        <v>48</v>
      </c>
      <c r="O9" s="71" t="s">
        <v>48</v>
      </c>
      <c r="P9" s="71" t="b">
        <v>0</v>
      </c>
      <c r="Q9" s="71" t="s">
        <v>35</v>
      </c>
    </row>
    <row r="10" spans="2:17" x14ac:dyDescent="0.25">
      <c r="B10" s="71">
        <v>9</v>
      </c>
      <c r="C10" s="78">
        <v>41699</v>
      </c>
      <c r="D10" s="71">
        <v>9</v>
      </c>
      <c r="E10" s="71">
        <v>6</v>
      </c>
      <c r="F10" s="71" t="s">
        <v>33</v>
      </c>
      <c r="G10" s="71">
        <v>3</v>
      </c>
      <c r="H10" s="71" t="b">
        <v>0</v>
      </c>
      <c r="I10" s="71">
        <v>40.97</v>
      </c>
      <c r="J10" s="71" t="s">
        <v>49</v>
      </c>
      <c r="K10" s="71" t="s">
        <v>31</v>
      </c>
      <c r="L10" s="71">
        <v>26.4</v>
      </c>
      <c r="M10" s="71">
        <v>48</v>
      </c>
      <c r="N10" s="71">
        <v>0</v>
      </c>
      <c r="O10" s="71">
        <v>0</v>
      </c>
      <c r="P10" s="71" t="b">
        <v>0</v>
      </c>
      <c r="Q10" s="71" t="s">
        <v>35</v>
      </c>
    </row>
    <row r="11" spans="2:17" x14ac:dyDescent="0.25">
      <c r="B11" s="71">
        <v>10</v>
      </c>
      <c r="C11" s="78">
        <v>41699</v>
      </c>
      <c r="D11" s="71">
        <v>9</v>
      </c>
      <c r="E11" s="71">
        <v>6</v>
      </c>
      <c r="F11" s="71" t="s">
        <v>36</v>
      </c>
      <c r="G11" s="71">
        <v>6</v>
      </c>
      <c r="H11" s="71" t="b">
        <v>1</v>
      </c>
      <c r="I11" s="71">
        <v>84.734999999999999</v>
      </c>
      <c r="J11" s="71" t="s">
        <v>30</v>
      </c>
      <c r="K11" s="71" t="s">
        <v>37</v>
      </c>
      <c r="L11" s="71">
        <v>24.3</v>
      </c>
      <c r="M11" s="71">
        <v>54.4</v>
      </c>
      <c r="N11" s="71">
        <v>1</v>
      </c>
      <c r="O11" s="71">
        <v>1</v>
      </c>
      <c r="P11" s="71" t="b">
        <v>0</v>
      </c>
      <c r="Q11" s="71" t="s">
        <v>32</v>
      </c>
    </row>
    <row r="12" spans="2:17" x14ac:dyDescent="0.25">
      <c r="B12" s="71">
        <v>11</v>
      </c>
      <c r="C12" s="78">
        <v>41699</v>
      </c>
      <c r="D12" s="71">
        <v>9</v>
      </c>
      <c r="E12" s="71">
        <v>6</v>
      </c>
      <c r="F12" s="71" t="s">
        <v>33</v>
      </c>
      <c r="G12" s="71">
        <v>3</v>
      </c>
      <c r="H12" s="71" t="b">
        <v>0</v>
      </c>
      <c r="I12" s="71">
        <v>66.41</v>
      </c>
      <c r="J12" s="71" t="s">
        <v>49</v>
      </c>
      <c r="K12" s="71" t="s">
        <v>39</v>
      </c>
      <c r="L12" s="71">
        <v>11.7</v>
      </c>
      <c r="M12" s="71">
        <v>28.8</v>
      </c>
      <c r="N12" s="71">
        <v>1</v>
      </c>
      <c r="O12" s="71">
        <v>1</v>
      </c>
      <c r="P12" s="71" t="b">
        <v>0</v>
      </c>
      <c r="Q12" s="71" t="s">
        <v>38</v>
      </c>
    </row>
    <row r="13" spans="2:17" x14ac:dyDescent="0.25">
      <c r="B13" s="71">
        <v>12</v>
      </c>
      <c r="C13" s="78">
        <v>41699</v>
      </c>
      <c r="D13" s="71">
        <v>9</v>
      </c>
      <c r="E13" s="71">
        <v>6</v>
      </c>
      <c r="F13" s="71" t="s">
        <v>36</v>
      </c>
      <c r="G13" s="71">
        <v>5</v>
      </c>
      <c r="H13" s="71" t="b">
        <v>1</v>
      </c>
      <c r="I13" s="71">
        <v>62.954999999999998</v>
      </c>
      <c r="J13" s="71" t="s">
        <v>30</v>
      </c>
      <c r="K13" s="71" t="s">
        <v>37</v>
      </c>
      <c r="L13" s="71">
        <v>19.5</v>
      </c>
      <c r="M13" s="71">
        <v>51.3</v>
      </c>
      <c r="N13" s="71">
        <v>0</v>
      </c>
      <c r="O13" s="71">
        <v>0</v>
      </c>
      <c r="P13" s="71" t="b">
        <v>0</v>
      </c>
      <c r="Q13" s="71" t="s">
        <v>32</v>
      </c>
    </row>
    <row r="14" spans="2:17" x14ac:dyDescent="0.25">
      <c r="B14" s="71">
        <v>13</v>
      </c>
      <c r="C14" s="78">
        <v>41699</v>
      </c>
      <c r="D14" s="71">
        <v>9</v>
      </c>
      <c r="E14" s="71">
        <v>6</v>
      </c>
      <c r="F14" s="71" t="s">
        <v>29</v>
      </c>
      <c r="G14" s="71">
        <v>4</v>
      </c>
      <c r="H14" s="71" t="b">
        <v>1</v>
      </c>
      <c r="I14" s="71">
        <v>46.764000000000003</v>
      </c>
      <c r="J14" s="71" t="s">
        <v>49</v>
      </c>
      <c r="K14" s="71" t="s">
        <v>31</v>
      </c>
      <c r="L14" s="71">
        <v>32.700000000000003</v>
      </c>
      <c r="M14" s="71">
        <v>24.05</v>
      </c>
      <c r="N14" s="71">
        <v>0</v>
      </c>
      <c r="O14" s="71">
        <v>0</v>
      </c>
      <c r="P14" s="71" t="b">
        <v>0</v>
      </c>
      <c r="Q14" s="71" t="s">
        <v>38</v>
      </c>
    </row>
    <row r="15" spans="2:17" x14ac:dyDescent="0.25">
      <c r="B15" s="71">
        <v>14</v>
      </c>
      <c r="C15" s="78">
        <v>41699</v>
      </c>
      <c r="D15" s="71">
        <v>9</v>
      </c>
      <c r="E15" s="71">
        <v>6</v>
      </c>
      <c r="F15" s="71" t="s">
        <v>29</v>
      </c>
      <c r="G15" s="71">
        <v>1</v>
      </c>
      <c r="H15" s="71" t="b">
        <v>0</v>
      </c>
      <c r="I15" s="71">
        <v>49.95</v>
      </c>
      <c r="J15" s="71" t="s">
        <v>30</v>
      </c>
      <c r="K15" s="71" t="s">
        <v>37</v>
      </c>
      <c r="L15" s="71">
        <v>38.799999999999997</v>
      </c>
      <c r="M15" s="71">
        <v>35.700000000000003</v>
      </c>
      <c r="N15" s="71">
        <v>1</v>
      </c>
      <c r="O15" s="71">
        <v>1</v>
      </c>
      <c r="P15" s="71" t="b">
        <v>0</v>
      </c>
      <c r="Q15" s="71" t="s">
        <v>38</v>
      </c>
    </row>
    <row r="16" spans="2:17" x14ac:dyDescent="0.25">
      <c r="B16" s="71">
        <v>15</v>
      </c>
      <c r="C16" s="78">
        <v>41699</v>
      </c>
      <c r="D16" s="71">
        <v>9</v>
      </c>
      <c r="E16" s="71">
        <v>6</v>
      </c>
      <c r="F16" s="71" t="s">
        <v>36</v>
      </c>
      <c r="G16" s="71">
        <v>6</v>
      </c>
      <c r="H16" s="71" t="b">
        <v>1</v>
      </c>
      <c r="I16" s="71">
        <v>73.745999999999995</v>
      </c>
      <c r="J16" s="71" t="s">
        <v>30</v>
      </c>
      <c r="K16" s="71" t="s">
        <v>37</v>
      </c>
      <c r="L16" s="71">
        <v>23</v>
      </c>
      <c r="M16" s="71">
        <v>53.6</v>
      </c>
      <c r="N16" s="71">
        <v>0</v>
      </c>
      <c r="O16" s="71">
        <v>0</v>
      </c>
      <c r="P16" s="71" t="b">
        <v>0</v>
      </c>
      <c r="Q16" s="71" t="s">
        <v>32</v>
      </c>
    </row>
    <row r="17" spans="2:17" x14ac:dyDescent="0.25">
      <c r="B17" s="71">
        <v>16</v>
      </c>
      <c r="C17" s="78">
        <v>41699</v>
      </c>
      <c r="D17" s="71">
        <v>9</v>
      </c>
      <c r="E17" s="71">
        <v>6</v>
      </c>
      <c r="F17" s="71" t="s">
        <v>33</v>
      </c>
      <c r="G17" s="71">
        <v>5</v>
      </c>
      <c r="H17" s="71" t="b">
        <v>1</v>
      </c>
      <c r="I17" s="71">
        <v>57.555</v>
      </c>
      <c r="J17" s="71" t="s">
        <v>30</v>
      </c>
      <c r="K17" s="71" t="s">
        <v>39</v>
      </c>
      <c r="L17" s="71">
        <v>30.8</v>
      </c>
      <c r="M17" s="71">
        <v>51.3</v>
      </c>
      <c r="N17" s="71">
        <v>0</v>
      </c>
      <c r="O17" s="71">
        <v>0</v>
      </c>
      <c r="P17" s="71" t="b">
        <v>0</v>
      </c>
      <c r="Q17" s="71" t="s">
        <v>48</v>
      </c>
    </row>
    <row r="18" spans="2:17" x14ac:dyDescent="0.25">
      <c r="B18" s="71">
        <v>17</v>
      </c>
      <c r="C18" s="71" t="s">
        <v>48</v>
      </c>
      <c r="D18" s="71" t="s">
        <v>48</v>
      </c>
      <c r="E18" s="71" t="s">
        <v>48</v>
      </c>
      <c r="F18" s="71" t="s">
        <v>36</v>
      </c>
      <c r="G18" s="71">
        <v>2</v>
      </c>
      <c r="H18" s="71" t="b">
        <v>0</v>
      </c>
      <c r="I18" s="71">
        <v>26.98</v>
      </c>
      <c r="J18" s="71" t="s">
        <v>49</v>
      </c>
      <c r="K18" s="71" t="s">
        <v>37</v>
      </c>
      <c r="L18" s="71">
        <v>27.7</v>
      </c>
      <c r="M18" s="71">
        <v>51</v>
      </c>
      <c r="N18" s="71">
        <v>0</v>
      </c>
      <c r="O18" s="71">
        <v>0</v>
      </c>
      <c r="P18" s="71" t="b">
        <v>0</v>
      </c>
      <c r="Q18" s="71" t="s">
        <v>35</v>
      </c>
    </row>
    <row r="19" spans="2:17" x14ac:dyDescent="0.25">
      <c r="B19" s="71">
        <v>18</v>
      </c>
      <c r="C19" s="78">
        <v>41699</v>
      </c>
      <c r="D19" s="71">
        <v>9</v>
      </c>
      <c r="E19" s="71">
        <v>6</v>
      </c>
      <c r="F19" s="71" t="s">
        <v>36</v>
      </c>
      <c r="G19" s="71">
        <v>2</v>
      </c>
      <c r="H19" s="71" t="b">
        <v>0</v>
      </c>
      <c r="I19" s="71">
        <v>27.98</v>
      </c>
      <c r="J19" s="71" t="s">
        <v>30</v>
      </c>
      <c r="K19" s="71" t="s">
        <v>34</v>
      </c>
      <c r="L19" s="71">
        <v>29.7</v>
      </c>
      <c r="M19" s="71">
        <v>47.7</v>
      </c>
      <c r="N19" s="71">
        <v>0</v>
      </c>
      <c r="O19" s="71">
        <v>0</v>
      </c>
      <c r="P19" s="71" t="b">
        <v>0</v>
      </c>
      <c r="Q19" s="71" t="s">
        <v>32</v>
      </c>
    </row>
    <row r="20" spans="2:17" x14ac:dyDescent="0.25">
      <c r="B20" s="71">
        <v>19</v>
      </c>
      <c r="C20" s="78">
        <v>41699</v>
      </c>
      <c r="D20" s="71">
        <v>9</v>
      </c>
      <c r="E20" s="71">
        <v>6</v>
      </c>
      <c r="F20" s="71" t="s">
        <v>36</v>
      </c>
      <c r="G20" s="71">
        <v>3</v>
      </c>
      <c r="H20" s="71" t="b">
        <v>0</v>
      </c>
      <c r="I20" s="71">
        <v>41.97</v>
      </c>
      <c r="J20" s="71" t="s">
        <v>30</v>
      </c>
      <c r="K20" s="71" t="s">
        <v>37</v>
      </c>
      <c r="L20" s="71">
        <v>9.1</v>
      </c>
      <c r="M20" s="71">
        <v>52.8</v>
      </c>
      <c r="N20" s="71">
        <v>0</v>
      </c>
      <c r="O20" s="71">
        <v>0</v>
      </c>
      <c r="P20" s="71" t="b">
        <v>0</v>
      </c>
      <c r="Q20" s="71" t="s">
        <v>32</v>
      </c>
    </row>
    <row r="21" spans="2:17" x14ac:dyDescent="0.25">
      <c r="B21" s="71">
        <v>20</v>
      </c>
      <c r="C21" s="78">
        <v>41699</v>
      </c>
      <c r="D21" s="71">
        <v>9</v>
      </c>
      <c r="E21" s="71">
        <v>6</v>
      </c>
      <c r="F21" s="71" t="s">
        <v>33</v>
      </c>
      <c r="G21" s="71">
        <v>1</v>
      </c>
      <c r="H21" s="71" t="b">
        <v>0</v>
      </c>
      <c r="I21" s="71">
        <v>11.99</v>
      </c>
      <c r="J21" s="71" t="s">
        <v>30</v>
      </c>
      <c r="K21" s="71" t="s">
        <v>39</v>
      </c>
      <c r="L21" s="71">
        <v>37.299999999999997</v>
      </c>
      <c r="M21" s="71">
        <v>20</v>
      </c>
      <c r="N21" s="71">
        <v>0</v>
      </c>
      <c r="O21" s="71">
        <v>0</v>
      </c>
      <c r="P21" s="71" t="b">
        <v>0</v>
      </c>
      <c r="Q21" s="71" t="s">
        <v>38</v>
      </c>
    </row>
    <row r="22" spans="2:17" x14ac:dyDescent="0.25">
      <c r="B22" s="71">
        <v>21</v>
      </c>
      <c r="C22" s="78">
        <v>41699</v>
      </c>
      <c r="D22" s="71">
        <v>9</v>
      </c>
      <c r="E22" s="71">
        <v>6</v>
      </c>
      <c r="F22" s="71" t="s">
        <v>36</v>
      </c>
      <c r="G22" s="71">
        <v>4</v>
      </c>
      <c r="H22" s="71" t="b">
        <v>1</v>
      </c>
      <c r="I22" s="71">
        <v>46.764000000000003</v>
      </c>
      <c r="J22" s="71" t="s">
        <v>49</v>
      </c>
      <c r="K22" s="71" t="s">
        <v>34</v>
      </c>
      <c r="L22" s="71">
        <v>21.2</v>
      </c>
      <c r="M22" s="71">
        <v>52.4</v>
      </c>
      <c r="N22" s="71">
        <v>0</v>
      </c>
      <c r="O22" s="71">
        <v>0</v>
      </c>
      <c r="P22" s="71" t="b">
        <v>0</v>
      </c>
      <c r="Q22" s="71" t="s">
        <v>48</v>
      </c>
    </row>
    <row r="23" spans="2:17" x14ac:dyDescent="0.25">
      <c r="B23" s="71">
        <v>22</v>
      </c>
      <c r="C23" s="78">
        <v>41699</v>
      </c>
      <c r="D23" s="71">
        <v>9</v>
      </c>
      <c r="E23" s="71">
        <v>6</v>
      </c>
      <c r="F23" s="71" t="s">
        <v>36</v>
      </c>
      <c r="G23" s="71">
        <v>4</v>
      </c>
      <c r="H23" s="71" t="b">
        <v>1</v>
      </c>
      <c r="I23" s="71">
        <v>52.164000000000001</v>
      </c>
      <c r="J23" s="71" t="s">
        <v>30</v>
      </c>
      <c r="K23" s="71" t="s">
        <v>34</v>
      </c>
      <c r="L23" s="71">
        <v>10.6</v>
      </c>
      <c r="M23" s="71">
        <v>55.1</v>
      </c>
      <c r="N23" s="71">
        <v>0</v>
      </c>
      <c r="O23" s="71">
        <v>0</v>
      </c>
      <c r="P23" s="71" t="b">
        <v>0</v>
      </c>
      <c r="Q23" s="71" t="s">
        <v>32</v>
      </c>
    </row>
    <row r="24" spans="2:17" x14ac:dyDescent="0.25">
      <c r="B24" s="71">
        <v>23</v>
      </c>
      <c r="C24" s="78">
        <v>41699</v>
      </c>
      <c r="D24" s="71">
        <v>9</v>
      </c>
      <c r="E24" s="71">
        <v>6</v>
      </c>
      <c r="F24" s="71" t="s">
        <v>33</v>
      </c>
      <c r="G24" s="71">
        <v>3</v>
      </c>
      <c r="H24" s="71" t="b">
        <v>0</v>
      </c>
      <c r="I24" s="71">
        <v>44.97</v>
      </c>
      <c r="J24" s="71" t="s">
        <v>30</v>
      </c>
      <c r="K24" s="71" t="s">
        <v>34</v>
      </c>
      <c r="L24" s="71">
        <v>19.5</v>
      </c>
      <c r="M24" s="71">
        <v>26.7</v>
      </c>
      <c r="N24" s="71">
        <v>0</v>
      </c>
      <c r="O24" s="71">
        <v>0</v>
      </c>
      <c r="P24" s="71" t="b">
        <v>0</v>
      </c>
      <c r="Q24" s="71" t="s">
        <v>38</v>
      </c>
    </row>
    <row r="25" spans="2:17" x14ac:dyDescent="0.25">
      <c r="B25" s="71">
        <v>24</v>
      </c>
      <c r="C25" s="78">
        <v>41699</v>
      </c>
      <c r="D25" s="71">
        <v>9</v>
      </c>
      <c r="E25" s="71">
        <v>6</v>
      </c>
      <c r="F25" s="71" t="s">
        <v>29</v>
      </c>
      <c r="G25" s="71">
        <v>4</v>
      </c>
      <c r="H25" s="71" t="b">
        <v>1</v>
      </c>
      <c r="I25" s="71">
        <v>51.264000000000003</v>
      </c>
      <c r="J25" s="71" t="s">
        <v>30</v>
      </c>
      <c r="K25" s="71" t="s">
        <v>31</v>
      </c>
      <c r="L25" s="71">
        <v>31</v>
      </c>
      <c r="M25" s="71">
        <v>49.8</v>
      </c>
      <c r="N25" s="71">
        <v>0</v>
      </c>
      <c r="O25" s="71">
        <v>0</v>
      </c>
      <c r="P25" s="71" t="b">
        <v>0</v>
      </c>
      <c r="Q25" s="71" t="s">
        <v>32</v>
      </c>
    </row>
    <row r="26" spans="2:17" x14ac:dyDescent="0.25">
      <c r="B26" s="71">
        <v>25</v>
      </c>
      <c r="C26" s="78">
        <v>41699</v>
      </c>
      <c r="D26" s="71">
        <v>9</v>
      </c>
      <c r="E26" s="71">
        <v>6</v>
      </c>
      <c r="F26" s="71" t="s">
        <v>33</v>
      </c>
      <c r="G26" s="71">
        <v>3</v>
      </c>
      <c r="H26" s="71" t="b">
        <v>0</v>
      </c>
      <c r="I26" s="71">
        <v>38.97</v>
      </c>
      <c r="J26" s="71" t="s">
        <v>49</v>
      </c>
      <c r="K26" s="71" t="s">
        <v>39</v>
      </c>
      <c r="L26" s="71">
        <v>20.8</v>
      </c>
      <c r="M26" s="71">
        <v>32.5</v>
      </c>
      <c r="N26" s="71">
        <v>0</v>
      </c>
      <c r="O26" s="71">
        <v>0</v>
      </c>
      <c r="P26" s="71" t="b">
        <v>0</v>
      </c>
      <c r="Q26" s="71" t="s">
        <v>38</v>
      </c>
    </row>
    <row r="27" spans="2:17" x14ac:dyDescent="0.25">
      <c r="B27" s="71">
        <v>26</v>
      </c>
      <c r="C27" s="78">
        <v>41699</v>
      </c>
      <c r="D27" s="71">
        <v>9</v>
      </c>
      <c r="E27" s="71">
        <v>6</v>
      </c>
      <c r="F27" s="71" t="s">
        <v>36</v>
      </c>
      <c r="G27" s="71">
        <v>5</v>
      </c>
      <c r="H27" s="71" t="b">
        <v>1</v>
      </c>
      <c r="I27" s="71">
        <v>58.454999999999998</v>
      </c>
      <c r="J27" s="71" t="s">
        <v>49</v>
      </c>
      <c r="K27" s="71" t="s">
        <v>31</v>
      </c>
      <c r="L27" s="71">
        <v>18</v>
      </c>
      <c r="M27" s="71">
        <v>36.799999999999997</v>
      </c>
      <c r="N27" s="71">
        <v>0</v>
      </c>
      <c r="O27" s="71">
        <v>0</v>
      </c>
      <c r="P27" s="71" t="b">
        <v>0</v>
      </c>
      <c r="Q27" s="71" t="s">
        <v>32</v>
      </c>
    </row>
    <row r="28" spans="2:17" x14ac:dyDescent="0.25">
      <c r="B28" s="71">
        <v>27</v>
      </c>
      <c r="C28" s="78">
        <v>41699</v>
      </c>
      <c r="D28" s="71">
        <v>9</v>
      </c>
      <c r="E28" s="71">
        <v>6</v>
      </c>
      <c r="F28" s="71" t="s">
        <v>36</v>
      </c>
      <c r="G28" s="71">
        <v>5</v>
      </c>
      <c r="H28" s="71" t="b">
        <v>1</v>
      </c>
      <c r="I28" s="71">
        <v>97.064999999999998</v>
      </c>
      <c r="J28" s="71" t="s">
        <v>30</v>
      </c>
      <c r="K28" s="71" t="s">
        <v>34</v>
      </c>
      <c r="L28" s="71">
        <v>25.6</v>
      </c>
      <c r="M28" s="71">
        <v>51</v>
      </c>
      <c r="N28" s="71">
        <v>1</v>
      </c>
      <c r="O28" s="71">
        <v>1</v>
      </c>
      <c r="P28" s="71" t="b">
        <v>0</v>
      </c>
      <c r="Q28" s="71" t="s">
        <v>32</v>
      </c>
    </row>
    <row r="29" spans="2:17" x14ac:dyDescent="0.25">
      <c r="B29" s="71">
        <v>28</v>
      </c>
      <c r="C29" s="78">
        <v>41699</v>
      </c>
      <c r="D29" s="71">
        <v>9</v>
      </c>
      <c r="E29" s="71">
        <v>6</v>
      </c>
      <c r="F29" s="71" t="s">
        <v>33</v>
      </c>
      <c r="G29" s="71">
        <v>6</v>
      </c>
      <c r="H29" s="71" t="b">
        <v>1</v>
      </c>
      <c r="I29" s="71">
        <v>75.546000000000006</v>
      </c>
      <c r="J29" s="71" t="s">
        <v>49</v>
      </c>
      <c r="K29" s="71" t="s">
        <v>39</v>
      </c>
      <c r="L29" s="71">
        <v>11.8</v>
      </c>
      <c r="M29" s="71">
        <v>54.4</v>
      </c>
      <c r="N29" s="71">
        <v>0</v>
      </c>
      <c r="O29" s="71">
        <v>0</v>
      </c>
      <c r="P29" s="71" t="b">
        <v>0</v>
      </c>
      <c r="Q29" s="71" t="s">
        <v>35</v>
      </c>
    </row>
    <row r="30" spans="2:17" x14ac:dyDescent="0.25">
      <c r="B30" s="71">
        <v>29</v>
      </c>
      <c r="C30" s="78">
        <v>41699</v>
      </c>
      <c r="D30" s="71">
        <v>9</v>
      </c>
      <c r="E30" s="71">
        <v>6</v>
      </c>
      <c r="F30" s="71" t="s">
        <v>29</v>
      </c>
      <c r="G30" s="71">
        <v>5</v>
      </c>
      <c r="H30" s="71" t="b">
        <v>1</v>
      </c>
      <c r="I30" s="71">
        <v>65.655000000000001</v>
      </c>
      <c r="J30" s="71" t="s">
        <v>30</v>
      </c>
      <c r="K30" s="71" t="s">
        <v>31</v>
      </c>
      <c r="L30" s="71">
        <v>36.5</v>
      </c>
      <c r="M30" s="71">
        <v>46.2</v>
      </c>
      <c r="N30" s="71">
        <v>0</v>
      </c>
      <c r="O30" s="71">
        <v>0</v>
      </c>
      <c r="P30" s="71" t="b">
        <v>0</v>
      </c>
      <c r="Q30" s="71" t="s">
        <v>32</v>
      </c>
    </row>
    <row r="31" spans="2:17" x14ac:dyDescent="0.25">
      <c r="B31" s="71">
        <v>30</v>
      </c>
      <c r="C31" s="78">
        <v>41699</v>
      </c>
      <c r="D31" s="71">
        <v>9</v>
      </c>
      <c r="E31" s="71">
        <v>6</v>
      </c>
      <c r="F31" s="71" t="s">
        <v>33</v>
      </c>
      <c r="G31" s="71">
        <v>2</v>
      </c>
      <c r="H31" s="71" t="b">
        <v>0</v>
      </c>
      <c r="I31" s="71">
        <v>30.98</v>
      </c>
      <c r="J31" s="71" t="s">
        <v>30</v>
      </c>
      <c r="K31" s="71" t="s">
        <v>34</v>
      </c>
      <c r="L31" s="71">
        <v>17.399999999999999</v>
      </c>
      <c r="M31" s="71">
        <v>56.4</v>
      </c>
      <c r="N31" s="71">
        <v>0</v>
      </c>
      <c r="O31" s="71">
        <v>0</v>
      </c>
      <c r="P31" s="71" t="b">
        <v>0</v>
      </c>
      <c r="Q31" s="71" t="s">
        <v>48</v>
      </c>
    </row>
    <row r="32" spans="2:17" x14ac:dyDescent="0.25">
      <c r="B32" s="71">
        <v>31</v>
      </c>
      <c r="C32" s="78">
        <v>41699</v>
      </c>
      <c r="D32" s="71">
        <v>9</v>
      </c>
      <c r="E32" s="71">
        <v>6</v>
      </c>
      <c r="F32" s="71" t="s">
        <v>29</v>
      </c>
      <c r="G32" s="71">
        <v>2</v>
      </c>
      <c r="H32" s="71" t="b">
        <v>0</v>
      </c>
      <c r="I32" s="71">
        <v>26.98</v>
      </c>
      <c r="J32" s="71" t="s">
        <v>49</v>
      </c>
      <c r="K32" s="71" t="s">
        <v>37</v>
      </c>
      <c r="L32" s="71">
        <v>23.5</v>
      </c>
      <c r="M32" s="71">
        <v>35.700000000000003</v>
      </c>
      <c r="N32" s="71">
        <v>0</v>
      </c>
      <c r="O32" s="71">
        <v>0</v>
      </c>
      <c r="P32" s="71" t="b">
        <v>0</v>
      </c>
      <c r="Q32" s="71" t="s">
        <v>32</v>
      </c>
    </row>
    <row r="33" spans="2:17" x14ac:dyDescent="0.25">
      <c r="B33" s="71">
        <v>32</v>
      </c>
      <c r="C33" s="78">
        <v>41699</v>
      </c>
      <c r="D33" s="71">
        <v>9</v>
      </c>
      <c r="E33" s="71">
        <v>6</v>
      </c>
      <c r="F33" s="71" t="s">
        <v>33</v>
      </c>
      <c r="G33" s="71">
        <v>4</v>
      </c>
      <c r="H33" s="71" t="b">
        <v>1</v>
      </c>
      <c r="I33" s="71">
        <v>51.264000000000003</v>
      </c>
      <c r="J33" s="71" t="s">
        <v>30</v>
      </c>
      <c r="K33" s="71" t="s">
        <v>34</v>
      </c>
      <c r="L33" s="71">
        <v>24.2</v>
      </c>
      <c r="M33" s="71">
        <v>49.1</v>
      </c>
      <c r="N33" s="71">
        <v>0</v>
      </c>
      <c r="O33" s="71">
        <v>0</v>
      </c>
      <c r="P33" s="71" t="b">
        <v>0</v>
      </c>
      <c r="Q33" s="71" t="s">
        <v>32</v>
      </c>
    </row>
    <row r="34" spans="2:17" x14ac:dyDescent="0.25">
      <c r="B34" s="71">
        <v>33</v>
      </c>
      <c r="C34" s="78">
        <v>41699</v>
      </c>
      <c r="D34" s="71">
        <v>9</v>
      </c>
      <c r="E34" s="71">
        <v>6</v>
      </c>
      <c r="F34" s="71" t="s">
        <v>36</v>
      </c>
      <c r="G34" s="71">
        <v>5</v>
      </c>
      <c r="H34" s="71" t="b">
        <v>1</v>
      </c>
      <c r="I34" s="71">
        <v>61.155000000000001</v>
      </c>
      <c r="J34" s="71" t="s">
        <v>49</v>
      </c>
      <c r="K34" s="71" t="s">
        <v>37</v>
      </c>
      <c r="L34" s="71">
        <v>15</v>
      </c>
      <c r="M34" s="71">
        <v>53.3</v>
      </c>
      <c r="N34" s="71">
        <v>0</v>
      </c>
      <c r="O34" s="71">
        <v>0</v>
      </c>
      <c r="P34" s="71" t="b">
        <v>0</v>
      </c>
      <c r="Q34" s="71" t="s">
        <v>48</v>
      </c>
    </row>
    <row r="35" spans="2:17" x14ac:dyDescent="0.25">
      <c r="B35" s="71">
        <v>34</v>
      </c>
      <c r="C35" s="78">
        <v>41699</v>
      </c>
      <c r="D35" s="71">
        <v>9</v>
      </c>
      <c r="E35" s="71">
        <v>6</v>
      </c>
      <c r="F35" s="71" t="s">
        <v>29</v>
      </c>
      <c r="G35" s="71">
        <v>3</v>
      </c>
      <c r="H35" s="71" t="b">
        <v>0</v>
      </c>
      <c r="I35" s="71">
        <v>42.97</v>
      </c>
      <c r="J35" s="71" t="s">
        <v>49</v>
      </c>
      <c r="K35" s="71" t="s">
        <v>37</v>
      </c>
      <c r="L35" s="71">
        <v>36.200000000000003</v>
      </c>
      <c r="M35" s="71">
        <v>41.7</v>
      </c>
      <c r="N35" s="71">
        <v>0</v>
      </c>
      <c r="O35" s="71">
        <v>0</v>
      </c>
      <c r="P35" s="71" t="b">
        <v>0</v>
      </c>
      <c r="Q35" s="71" t="s">
        <v>48</v>
      </c>
    </row>
    <row r="36" spans="2:17" x14ac:dyDescent="0.25">
      <c r="B36" s="71">
        <v>35</v>
      </c>
      <c r="C36" s="78">
        <v>41699</v>
      </c>
      <c r="D36" s="71">
        <v>9</v>
      </c>
      <c r="E36" s="71">
        <v>6</v>
      </c>
      <c r="F36" s="71" t="s">
        <v>33</v>
      </c>
      <c r="G36" s="71">
        <v>2</v>
      </c>
      <c r="H36" s="71" t="b">
        <v>0</v>
      </c>
      <c r="I36" s="71">
        <v>25.98</v>
      </c>
      <c r="J36" s="71" t="s">
        <v>30</v>
      </c>
      <c r="K36" s="71" t="s">
        <v>31</v>
      </c>
      <c r="L36" s="71">
        <v>25.9</v>
      </c>
      <c r="M36" s="71">
        <v>47.6</v>
      </c>
      <c r="N36" s="71">
        <v>0</v>
      </c>
      <c r="O36" s="71">
        <v>0</v>
      </c>
      <c r="P36" s="71" t="b">
        <v>0</v>
      </c>
      <c r="Q36" s="71" t="s">
        <v>48</v>
      </c>
    </row>
    <row r="37" spans="2:17" x14ac:dyDescent="0.25">
      <c r="B37" s="71">
        <v>36</v>
      </c>
      <c r="C37" s="78">
        <v>41699</v>
      </c>
      <c r="D37" s="71">
        <v>9</v>
      </c>
      <c r="E37" s="71">
        <v>6</v>
      </c>
      <c r="F37" s="71" t="s">
        <v>33</v>
      </c>
      <c r="G37" s="71">
        <v>5</v>
      </c>
      <c r="H37" s="71" t="b">
        <v>1</v>
      </c>
      <c r="I37" s="71">
        <v>57.555</v>
      </c>
      <c r="J37" s="71" t="s">
        <v>49</v>
      </c>
      <c r="K37" s="71" t="s">
        <v>34</v>
      </c>
      <c r="L37" s="71">
        <v>32.4</v>
      </c>
      <c r="M37" s="71">
        <v>30.3</v>
      </c>
      <c r="N37" s="71">
        <v>0</v>
      </c>
      <c r="O37" s="71">
        <v>0</v>
      </c>
      <c r="P37" s="71" t="b">
        <v>0</v>
      </c>
      <c r="Q37" s="71" t="s">
        <v>38</v>
      </c>
    </row>
    <row r="38" spans="2:17" x14ac:dyDescent="0.25">
      <c r="B38" s="71">
        <v>37</v>
      </c>
      <c r="C38" s="78">
        <v>41699</v>
      </c>
      <c r="D38" s="71">
        <v>9</v>
      </c>
      <c r="E38" s="71">
        <v>6</v>
      </c>
      <c r="F38" s="71" t="s">
        <v>36</v>
      </c>
      <c r="G38" s="71">
        <v>3</v>
      </c>
      <c r="H38" s="71" t="b">
        <v>0</v>
      </c>
      <c r="I38" s="71">
        <v>44.97</v>
      </c>
      <c r="J38" s="71" t="s">
        <v>49</v>
      </c>
      <c r="K38" s="71" t="s">
        <v>34</v>
      </c>
      <c r="L38" s="71">
        <v>15.4</v>
      </c>
      <c r="M38" s="71">
        <v>37.799999999999997</v>
      </c>
      <c r="N38" s="71">
        <v>0</v>
      </c>
      <c r="O38" s="71">
        <v>0</v>
      </c>
      <c r="P38" s="71" t="b">
        <v>0</v>
      </c>
      <c r="Q38" s="71" t="s">
        <v>32</v>
      </c>
    </row>
    <row r="39" spans="2:17" x14ac:dyDescent="0.25">
      <c r="B39" s="71">
        <v>38</v>
      </c>
      <c r="C39" s="78">
        <v>41699</v>
      </c>
      <c r="D39" s="71">
        <v>9</v>
      </c>
      <c r="E39" s="71">
        <v>6</v>
      </c>
      <c r="F39" s="71" t="s">
        <v>36</v>
      </c>
      <c r="G39" s="71">
        <v>4</v>
      </c>
      <c r="H39" s="71" t="b">
        <v>1</v>
      </c>
      <c r="I39" s="71">
        <v>48.564</v>
      </c>
      <c r="J39" s="71" t="s">
        <v>30</v>
      </c>
      <c r="K39" s="71" t="s">
        <v>31</v>
      </c>
      <c r="L39" s="71">
        <v>30.6</v>
      </c>
      <c r="M39" s="71">
        <v>23.55</v>
      </c>
      <c r="N39" s="71">
        <v>0</v>
      </c>
      <c r="O39" s="71">
        <v>0</v>
      </c>
      <c r="P39" s="71" t="b">
        <v>0</v>
      </c>
      <c r="Q39" s="71" t="s">
        <v>38</v>
      </c>
    </row>
    <row r="40" spans="2:17" x14ac:dyDescent="0.25">
      <c r="B40" s="71">
        <v>39</v>
      </c>
      <c r="C40" s="78">
        <v>41699</v>
      </c>
      <c r="D40" s="71">
        <v>9</v>
      </c>
      <c r="E40" s="71">
        <v>6</v>
      </c>
      <c r="F40" s="71" t="s">
        <v>36</v>
      </c>
      <c r="G40" s="71">
        <v>3</v>
      </c>
      <c r="H40" s="71" t="b">
        <v>0</v>
      </c>
      <c r="I40" s="71">
        <v>40.97</v>
      </c>
      <c r="J40" s="71" t="s">
        <v>49</v>
      </c>
      <c r="K40" s="71" t="s">
        <v>31</v>
      </c>
      <c r="L40" s="71">
        <v>27.9</v>
      </c>
      <c r="M40" s="71">
        <v>49.9</v>
      </c>
      <c r="N40" s="71">
        <v>0</v>
      </c>
      <c r="O40" s="71">
        <v>0</v>
      </c>
      <c r="P40" s="71" t="b">
        <v>0</v>
      </c>
      <c r="Q40" s="71" t="s">
        <v>35</v>
      </c>
    </row>
    <row r="41" spans="2:17" x14ac:dyDescent="0.25">
      <c r="B41" s="71">
        <v>40</v>
      </c>
      <c r="C41" s="78">
        <v>41699</v>
      </c>
      <c r="D41" s="71">
        <v>9</v>
      </c>
      <c r="E41" s="71">
        <v>6</v>
      </c>
      <c r="F41" s="71" t="s">
        <v>29</v>
      </c>
      <c r="G41" s="71">
        <v>4</v>
      </c>
      <c r="H41" s="71" t="b">
        <v>1</v>
      </c>
      <c r="I41" s="71">
        <v>49.463999999999999</v>
      </c>
      <c r="J41" s="71" t="s">
        <v>49</v>
      </c>
      <c r="K41" s="71" t="s">
        <v>31</v>
      </c>
      <c r="L41" s="71">
        <v>23</v>
      </c>
      <c r="M41" s="71">
        <v>50.7</v>
      </c>
      <c r="N41" s="71">
        <v>0</v>
      </c>
      <c r="O41" s="71">
        <v>0</v>
      </c>
      <c r="P41" s="71" t="b">
        <v>0</v>
      </c>
      <c r="Q41" s="71" t="s">
        <v>35</v>
      </c>
    </row>
    <row r="42" spans="2:17" x14ac:dyDescent="0.25">
      <c r="B42" s="71">
        <v>41</v>
      </c>
      <c r="C42" s="78">
        <v>41699</v>
      </c>
      <c r="D42" s="71">
        <v>9</v>
      </c>
      <c r="E42" s="71">
        <v>6</v>
      </c>
      <c r="F42" s="71" t="s">
        <v>36</v>
      </c>
      <c r="G42" s="71">
        <v>2</v>
      </c>
      <c r="H42" s="71" t="b">
        <v>0</v>
      </c>
      <c r="I42" s="71">
        <v>24.98</v>
      </c>
      <c r="J42" s="71" t="s">
        <v>30</v>
      </c>
      <c r="K42" s="71" t="s">
        <v>31</v>
      </c>
      <c r="L42" s="71">
        <v>39.700000000000003</v>
      </c>
      <c r="M42" s="71">
        <v>20.45</v>
      </c>
      <c r="N42" s="71">
        <v>0</v>
      </c>
      <c r="O42" s="71">
        <v>0</v>
      </c>
      <c r="P42" s="71" t="b">
        <v>0</v>
      </c>
      <c r="Q42" s="71" t="s">
        <v>38</v>
      </c>
    </row>
    <row r="43" spans="2:17" x14ac:dyDescent="0.25">
      <c r="B43" s="71">
        <v>42</v>
      </c>
      <c r="C43" s="78">
        <v>41699</v>
      </c>
      <c r="D43" s="71">
        <v>9</v>
      </c>
      <c r="E43" s="71">
        <v>6</v>
      </c>
      <c r="F43" s="71" t="s">
        <v>33</v>
      </c>
      <c r="G43" s="71">
        <v>6</v>
      </c>
      <c r="H43" s="71" t="b">
        <v>1</v>
      </c>
      <c r="I43" s="71">
        <v>74.646000000000001</v>
      </c>
      <c r="J43" s="71" t="s">
        <v>49</v>
      </c>
      <c r="K43" s="71" t="s">
        <v>39</v>
      </c>
      <c r="L43" s="71">
        <v>29.1</v>
      </c>
      <c r="M43" s="71">
        <v>25.85</v>
      </c>
      <c r="N43" s="71">
        <v>0</v>
      </c>
      <c r="O43" s="71">
        <v>0</v>
      </c>
      <c r="P43" s="71" t="b">
        <v>0</v>
      </c>
      <c r="Q43" s="71" t="s">
        <v>38</v>
      </c>
    </row>
    <row r="44" spans="2:17" x14ac:dyDescent="0.25">
      <c r="B44" s="71">
        <v>43</v>
      </c>
      <c r="C44" s="78">
        <v>41699</v>
      </c>
      <c r="D44" s="71">
        <v>9</v>
      </c>
      <c r="E44" s="71">
        <v>6</v>
      </c>
      <c r="F44" s="71" t="s">
        <v>29</v>
      </c>
      <c r="G44" s="71">
        <v>3</v>
      </c>
      <c r="H44" s="71" t="b">
        <v>0</v>
      </c>
      <c r="I44" s="71">
        <v>38.97</v>
      </c>
      <c r="J44" s="71" t="s">
        <v>30</v>
      </c>
      <c r="K44" s="71" t="s">
        <v>31</v>
      </c>
      <c r="L44" s="71">
        <v>34.4</v>
      </c>
      <c r="M44" s="71">
        <v>43.8</v>
      </c>
      <c r="N44" s="71">
        <v>0</v>
      </c>
      <c r="O44" s="71">
        <v>0</v>
      </c>
      <c r="P44" s="71" t="b">
        <v>0</v>
      </c>
      <c r="Q44" s="71" t="s">
        <v>32</v>
      </c>
    </row>
    <row r="45" spans="2:17" x14ac:dyDescent="0.25">
      <c r="B45" s="71">
        <v>44</v>
      </c>
      <c r="C45" s="78">
        <v>41700</v>
      </c>
      <c r="D45" s="71">
        <v>9</v>
      </c>
      <c r="E45" s="71">
        <v>7</v>
      </c>
      <c r="F45" s="71" t="s">
        <v>29</v>
      </c>
      <c r="G45" s="71">
        <v>4</v>
      </c>
      <c r="H45" s="71" t="b">
        <v>1</v>
      </c>
      <c r="I45" s="71">
        <v>92.465999999999994</v>
      </c>
      <c r="J45" s="71" t="s">
        <v>30</v>
      </c>
      <c r="K45" s="71" t="s">
        <v>40</v>
      </c>
      <c r="L45" s="71">
        <v>9.5</v>
      </c>
      <c r="M45" s="71">
        <v>54.2</v>
      </c>
      <c r="N45" s="71">
        <v>1</v>
      </c>
      <c r="O45" s="71">
        <v>0</v>
      </c>
      <c r="P45" s="71" t="b">
        <v>0</v>
      </c>
      <c r="Q45" s="71" t="s">
        <v>32</v>
      </c>
    </row>
    <row r="46" spans="2:17" x14ac:dyDescent="0.25">
      <c r="B46" s="71">
        <v>45</v>
      </c>
      <c r="C46" s="78">
        <v>41700</v>
      </c>
      <c r="D46" s="71">
        <v>9</v>
      </c>
      <c r="E46" s="71">
        <v>7</v>
      </c>
      <c r="F46" s="71" t="s">
        <v>29</v>
      </c>
      <c r="G46" s="71">
        <v>1</v>
      </c>
      <c r="H46" s="71" t="b">
        <v>0</v>
      </c>
      <c r="I46" s="71">
        <v>56.43</v>
      </c>
      <c r="J46" s="71" t="s">
        <v>49</v>
      </c>
      <c r="K46" s="71" t="s">
        <v>40</v>
      </c>
      <c r="L46" s="71">
        <v>11.2</v>
      </c>
      <c r="M46" s="71">
        <v>55.2</v>
      </c>
      <c r="N46" s="71">
        <v>1</v>
      </c>
      <c r="O46" s="71">
        <v>1</v>
      </c>
      <c r="P46" s="71" t="b">
        <v>0</v>
      </c>
      <c r="Q46" s="71" t="s">
        <v>35</v>
      </c>
    </row>
    <row r="47" spans="2:17" x14ac:dyDescent="0.25">
      <c r="B47" s="71">
        <v>46</v>
      </c>
      <c r="C47" s="78">
        <v>41700</v>
      </c>
      <c r="D47" s="71">
        <v>9</v>
      </c>
      <c r="E47" s="71">
        <v>7</v>
      </c>
      <c r="F47" s="71" t="s">
        <v>33</v>
      </c>
      <c r="G47" s="71">
        <v>4</v>
      </c>
      <c r="H47" s="71" t="b">
        <v>1</v>
      </c>
      <c r="I47" s="71">
        <v>44.963999999999999</v>
      </c>
      <c r="J47" s="71" t="s">
        <v>30</v>
      </c>
      <c r="K47" s="71" t="s">
        <v>40</v>
      </c>
      <c r="L47" s="71">
        <v>14.4</v>
      </c>
      <c r="M47" s="71">
        <v>55.9</v>
      </c>
      <c r="N47" s="71">
        <v>0</v>
      </c>
      <c r="O47" s="71">
        <v>0</v>
      </c>
      <c r="P47" s="71" t="b">
        <v>0</v>
      </c>
      <c r="Q47" s="71" t="s">
        <v>35</v>
      </c>
    </row>
    <row r="48" spans="2:17" x14ac:dyDescent="0.25">
      <c r="B48" s="71">
        <v>47</v>
      </c>
      <c r="C48" s="78">
        <v>41700</v>
      </c>
      <c r="D48" s="71">
        <v>9</v>
      </c>
      <c r="E48" s="71">
        <v>7</v>
      </c>
      <c r="F48" s="71" t="s">
        <v>36</v>
      </c>
      <c r="G48" s="71">
        <v>4</v>
      </c>
      <c r="H48" s="71" t="b">
        <v>1</v>
      </c>
      <c r="I48" s="71">
        <v>78.956999999999994</v>
      </c>
      <c r="J48" s="71" t="s">
        <v>49</v>
      </c>
      <c r="K48" s="71" t="s">
        <v>41</v>
      </c>
      <c r="L48" s="71">
        <v>9.1999999999999993</v>
      </c>
      <c r="M48" s="71">
        <v>22.2</v>
      </c>
      <c r="N48" s="71">
        <v>1</v>
      </c>
      <c r="O48" s="71">
        <v>1</v>
      </c>
      <c r="P48" s="71" t="b">
        <v>0</v>
      </c>
      <c r="Q48" s="71" t="s">
        <v>38</v>
      </c>
    </row>
    <row r="49" spans="2:17" x14ac:dyDescent="0.25">
      <c r="B49" s="71">
        <v>48</v>
      </c>
      <c r="C49" s="78">
        <v>41700</v>
      </c>
      <c r="D49" s="71">
        <v>9</v>
      </c>
      <c r="E49" s="71">
        <v>7</v>
      </c>
      <c r="F49" s="71" t="s">
        <v>36</v>
      </c>
      <c r="G49" s="71">
        <v>1</v>
      </c>
      <c r="H49" s="71" t="b">
        <v>0</v>
      </c>
      <c r="I49" s="71">
        <v>13.99</v>
      </c>
      <c r="J49" s="71" t="s">
        <v>49</v>
      </c>
      <c r="K49" s="71" t="s">
        <v>41</v>
      </c>
      <c r="L49" s="71">
        <v>11.9</v>
      </c>
      <c r="M49" s="71">
        <v>52.8</v>
      </c>
      <c r="N49" s="71">
        <v>0</v>
      </c>
      <c r="O49" s="71">
        <v>0</v>
      </c>
      <c r="P49" s="71" t="b">
        <v>0</v>
      </c>
      <c r="Q49" s="71" t="s">
        <v>35</v>
      </c>
    </row>
    <row r="50" spans="2:17" x14ac:dyDescent="0.25">
      <c r="B50" s="71">
        <v>49</v>
      </c>
      <c r="C50" s="78">
        <v>41700</v>
      </c>
      <c r="D50" s="71">
        <v>9</v>
      </c>
      <c r="E50" s="71">
        <v>7</v>
      </c>
      <c r="F50" s="71" t="s">
        <v>36</v>
      </c>
      <c r="G50" s="71">
        <v>4</v>
      </c>
      <c r="H50" s="71" t="b">
        <v>1</v>
      </c>
      <c r="I50" s="71">
        <v>89.153999999999996</v>
      </c>
      <c r="J50" s="71" t="s">
        <v>49</v>
      </c>
      <c r="K50" s="71" t="s">
        <v>34</v>
      </c>
      <c r="L50" s="71">
        <v>9.4</v>
      </c>
      <c r="M50" s="71">
        <v>41</v>
      </c>
      <c r="N50" s="71">
        <v>1</v>
      </c>
      <c r="O50" s="71">
        <v>1</v>
      </c>
      <c r="P50" s="71" t="b">
        <v>0</v>
      </c>
      <c r="Q50" s="71" t="s">
        <v>32</v>
      </c>
    </row>
    <row r="51" spans="2:17" x14ac:dyDescent="0.25">
      <c r="B51" s="71">
        <v>50</v>
      </c>
      <c r="C51" s="78">
        <v>41700</v>
      </c>
      <c r="D51" s="71">
        <v>9</v>
      </c>
      <c r="E51" s="71">
        <v>7</v>
      </c>
      <c r="F51" s="71" t="s">
        <v>36</v>
      </c>
      <c r="G51" s="71">
        <v>3</v>
      </c>
      <c r="H51" s="71" t="b">
        <v>0</v>
      </c>
      <c r="I51" s="71">
        <v>37.97</v>
      </c>
      <c r="J51" s="71" t="s">
        <v>49</v>
      </c>
      <c r="K51" s="71" t="s">
        <v>31</v>
      </c>
      <c r="L51" s="71">
        <v>21.4</v>
      </c>
      <c r="M51" s="71">
        <v>33.200000000000003</v>
      </c>
      <c r="N51" s="71">
        <v>0</v>
      </c>
      <c r="O51" s="71">
        <v>0</v>
      </c>
      <c r="P51" s="71" t="b">
        <v>0</v>
      </c>
      <c r="Q51" s="71" t="s">
        <v>38</v>
      </c>
    </row>
    <row r="52" spans="2:17" x14ac:dyDescent="0.25">
      <c r="B52" s="71">
        <v>51</v>
      </c>
      <c r="C52" s="78">
        <v>41700</v>
      </c>
      <c r="D52" s="71">
        <v>9</v>
      </c>
      <c r="E52" s="71">
        <v>7</v>
      </c>
      <c r="F52" s="71" t="s">
        <v>36</v>
      </c>
      <c r="G52" s="71">
        <v>2</v>
      </c>
      <c r="H52" s="71" t="b">
        <v>0</v>
      </c>
      <c r="I52" s="71">
        <v>29.98</v>
      </c>
      <c r="J52" s="71" t="s">
        <v>30</v>
      </c>
      <c r="K52" s="71" t="s">
        <v>41</v>
      </c>
      <c r="L52" s="71">
        <v>11.5</v>
      </c>
      <c r="M52" s="71">
        <v>54.5</v>
      </c>
      <c r="N52" s="71">
        <v>0</v>
      </c>
      <c r="O52" s="71">
        <v>0</v>
      </c>
      <c r="P52" s="71" t="b">
        <v>0</v>
      </c>
      <c r="Q52" s="71" t="s">
        <v>32</v>
      </c>
    </row>
    <row r="53" spans="2:17" x14ac:dyDescent="0.25">
      <c r="B53" s="71">
        <v>52</v>
      </c>
      <c r="C53" s="78">
        <v>41700</v>
      </c>
      <c r="D53" s="71">
        <v>9</v>
      </c>
      <c r="E53" s="71">
        <v>7</v>
      </c>
      <c r="F53" s="71" t="s">
        <v>36</v>
      </c>
      <c r="G53" s="71">
        <v>3</v>
      </c>
      <c r="H53" s="71" t="b">
        <v>0</v>
      </c>
      <c r="I53" s="71">
        <v>47.97</v>
      </c>
      <c r="J53" s="71" t="s">
        <v>49</v>
      </c>
      <c r="K53" s="71" t="s">
        <v>41</v>
      </c>
      <c r="L53" s="71">
        <v>15.7</v>
      </c>
      <c r="M53" s="71">
        <v>54.4</v>
      </c>
      <c r="N53" s="71">
        <v>0</v>
      </c>
      <c r="O53" s="71">
        <v>0</v>
      </c>
      <c r="P53" s="71" t="b">
        <v>0</v>
      </c>
      <c r="Q53" s="71" t="s">
        <v>48</v>
      </c>
    </row>
    <row r="54" spans="2:17" x14ac:dyDescent="0.25">
      <c r="B54" s="71">
        <v>53</v>
      </c>
      <c r="C54" s="78">
        <v>41700</v>
      </c>
      <c r="D54" s="71">
        <v>9</v>
      </c>
      <c r="E54" s="71">
        <v>7</v>
      </c>
      <c r="F54" s="71" t="s">
        <v>29</v>
      </c>
      <c r="G54" s="71">
        <v>1</v>
      </c>
      <c r="H54" s="71" t="b">
        <v>0</v>
      </c>
      <c r="I54" s="71">
        <v>13.99</v>
      </c>
      <c r="J54" s="71" t="s">
        <v>49</v>
      </c>
      <c r="K54" s="71" t="s">
        <v>31</v>
      </c>
      <c r="L54" s="71">
        <v>27.2</v>
      </c>
      <c r="M54" s="71">
        <v>46</v>
      </c>
      <c r="N54" s="71">
        <v>0</v>
      </c>
      <c r="O54" s="71">
        <v>0</v>
      </c>
      <c r="P54" s="71" t="b">
        <v>0</v>
      </c>
      <c r="Q54" s="71" t="s">
        <v>48</v>
      </c>
    </row>
    <row r="55" spans="2:17" x14ac:dyDescent="0.25">
      <c r="B55" s="71">
        <v>54</v>
      </c>
      <c r="C55" s="78">
        <v>41700</v>
      </c>
      <c r="D55" s="71">
        <v>9</v>
      </c>
      <c r="E55" s="71">
        <v>7</v>
      </c>
      <c r="F55" s="71" t="s">
        <v>29</v>
      </c>
      <c r="G55" s="71">
        <v>3</v>
      </c>
      <c r="H55" s="71" t="b">
        <v>0</v>
      </c>
      <c r="I55" s="71">
        <v>75.47</v>
      </c>
      <c r="J55" s="71" t="s">
        <v>30</v>
      </c>
      <c r="K55" s="71" t="s">
        <v>31</v>
      </c>
      <c r="L55" s="71">
        <v>27.7</v>
      </c>
      <c r="M55" s="71">
        <v>26.3</v>
      </c>
      <c r="N55" s="71">
        <v>1</v>
      </c>
      <c r="O55" s="71">
        <v>1</v>
      </c>
      <c r="P55" s="71" t="b">
        <v>0</v>
      </c>
      <c r="Q55" s="71" t="s">
        <v>38</v>
      </c>
    </row>
    <row r="56" spans="2:17" x14ac:dyDescent="0.25">
      <c r="B56" s="71">
        <v>55</v>
      </c>
      <c r="C56" s="78">
        <v>41700</v>
      </c>
      <c r="D56" s="71">
        <v>9</v>
      </c>
      <c r="E56" s="71">
        <v>7</v>
      </c>
      <c r="F56" s="71" t="s">
        <v>29</v>
      </c>
      <c r="G56" s="71">
        <v>6</v>
      </c>
      <c r="H56" s="71" t="b">
        <v>1</v>
      </c>
      <c r="I56" s="71">
        <v>74.646000000000001</v>
      </c>
      <c r="J56" s="71" t="s">
        <v>30</v>
      </c>
      <c r="K56" s="71" t="s">
        <v>40</v>
      </c>
      <c r="L56" s="71">
        <v>23.7</v>
      </c>
      <c r="M56" s="71">
        <v>51.1</v>
      </c>
      <c r="N56" s="71">
        <v>0</v>
      </c>
      <c r="O56" s="71">
        <v>0</v>
      </c>
      <c r="P56" s="71" t="b">
        <v>0</v>
      </c>
      <c r="Q56" s="71" t="s">
        <v>32</v>
      </c>
    </row>
    <row r="57" spans="2:17" x14ac:dyDescent="0.25">
      <c r="B57" s="71">
        <v>56</v>
      </c>
      <c r="C57" s="78">
        <v>41700</v>
      </c>
      <c r="D57" s="71">
        <v>9</v>
      </c>
      <c r="E57" s="71">
        <v>7</v>
      </c>
      <c r="F57" s="71" t="s">
        <v>29</v>
      </c>
      <c r="G57" s="71">
        <v>3</v>
      </c>
      <c r="H57" s="71" t="b">
        <v>0</v>
      </c>
      <c r="I57" s="71">
        <v>36.97</v>
      </c>
      <c r="J57" s="71" t="s">
        <v>30</v>
      </c>
      <c r="K57" s="71" t="s">
        <v>40</v>
      </c>
      <c r="L57" s="71">
        <v>18.2</v>
      </c>
      <c r="M57" s="71">
        <v>26.35</v>
      </c>
      <c r="N57" s="71">
        <v>0</v>
      </c>
      <c r="O57" s="71">
        <v>0</v>
      </c>
      <c r="P57" s="71" t="b">
        <v>0</v>
      </c>
      <c r="Q57" s="71" t="s">
        <v>38</v>
      </c>
    </row>
    <row r="58" spans="2:17" x14ac:dyDescent="0.25">
      <c r="B58" s="71">
        <v>57</v>
      </c>
      <c r="C58" s="78">
        <v>41700</v>
      </c>
      <c r="D58" s="71">
        <v>9</v>
      </c>
      <c r="E58" s="71">
        <v>7</v>
      </c>
      <c r="F58" s="71" t="s">
        <v>33</v>
      </c>
      <c r="G58" s="71">
        <v>4</v>
      </c>
      <c r="H58" s="71" t="b">
        <v>1</v>
      </c>
      <c r="I58" s="71">
        <v>49.463999999999999</v>
      </c>
      <c r="J58" s="71" t="s">
        <v>49</v>
      </c>
      <c r="K58" s="71" t="s">
        <v>41</v>
      </c>
      <c r="L58" s="71">
        <v>17.100000000000001</v>
      </c>
      <c r="M58" s="71">
        <v>37.799999999999997</v>
      </c>
      <c r="N58" s="71">
        <v>0</v>
      </c>
      <c r="O58" s="71">
        <v>0</v>
      </c>
      <c r="P58" s="71" t="b">
        <v>0</v>
      </c>
      <c r="Q58" s="71" t="s">
        <v>32</v>
      </c>
    </row>
    <row r="59" spans="2:17" x14ac:dyDescent="0.25">
      <c r="B59" s="71">
        <v>58</v>
      </c>
      <c r="C59" s="78">
        <v>41700</v>
      </c>
      <c r="D59" s="71">
        <v>9</v>
      </c>
      <c r="E59" s="71">
        <v>7</v>
      </c>
      <c r="F59" s="71" t="s">
        <v>29</v>
      </c>
      <c r="G59" s="71">
        <v>1</v>
      </c>
      <c r="H59" s="71" t="b">
        <v>0</v>
      </c>
      <c r="I59" s="71">
        <v>13.99</v>
      </c>
      <c r="J59" s="71" t="s">
        <v>30</v>
      </c>
      <c r="K59" s="71" t="s">
        <v>40</v>
      </c>
      <c r="L59" s="71">
        <v>19.899999999999999</v>
      </c>
      <c r="M59" s="71">
        <v>51.5</v>
      </c>
      <c r="N59" s="71">
        <v>0</v>
      </c>
      <c r="O59" s="71">
        <v>0</v>
      </c>
      <c r="P59" s="71" t="b">
        <v>0</v>
      </c>
      <c r="Q59" s="71" t="s">
        <v>48</v>
      </c>
    </row>
    <row r="60" spans="2:17" x14ac:dyDescent="0.25">
      <c r="B60" s="71">
        <v>59</v>
      </c>
      <c r="C60" s="78">
        <v>41700</v>
      </c>
      <c r="D60" s="71">
        <v>9</v>
      </c>
      <c r="E60" s="71">
        <v>7</v>
      </c>
      <c r="F60" s="71" t="s">
        <v>29</v>
      </c>
      <c r="G60" s="71">
        <v>3</v>
      </c>
      <c r="H60" s="71" t="b">
        <v>0</v>
      </c>
      <c r="I60" s="71">
        <v>79.67</v>
      </c>
      <c r="J60" s="71" t="s">
        <v>30</v>
      </c>
      <c r="K60" s="71" t="s">
        <v>40</v>
      </c>
      <c r="L60" s="71">
        <v>21.9</v>
      </c>
      <c r="M60" s="71">
        <v>53.1</v>
      </c>
      <c r="N60" s="71">
        <v>1</v>
      </c>
      <c r="O60" s="71">
        <v>1</v>
      </c>
      <c r="P60" s="71" t="b">
        <v>0</v>
      </c>
      <c r="Q60" s="71" t="s">
        <v>48</v>
      </c>
    </row>
    <row r="61" spans="2:17" x14ac:dyDescent="0.25">
      <c r="B61" s="71">
        <v>60</v>
      </c>
      <c r="C61" s="78">
        <v>41700</v>
      </c>
      <c r="D61" s="71">
        <v>9</v>
      </c>
      <c r="E61" s="71">
        <v>7</v>
      </c>
      <c r="F61" s="71" t="s">
        <v>33</v>
      </c>
      <c r="G61" s="71">
        <v>2</v>
      </c>
      <c r="H61" s="71" t="b">
        <v>0</v>
      </c>
      <c r="I61" s="71">
        <v>63.78</v>
      </c>
      <c r="J61" s="71" t="s">
        <v>30</v>
      </c>
      <c r="K61" s="71" t="s">
        <v>40</v>
      </c>
      <c r="L61" s="71">
        <v>15.5</v>
      </c>
      <c r="M61" s="71">
        <v>54.5</v>
      </c>
      <c r="N61" s="71">
        <v>1</v>
      </c>
      <c r="O61" s="71">
        <v>1</v>
      </c>
      <c r="P61" s="71" t="b">
        <v>0</v>
      </c>
      <c r="Q61" s="71" t="s">
        <v>32</v>
      </c>
    </row>
    <row r="62" spans="2:17" x14ac:dyDescent="0.25">
      <c r="B62" s="71">
        <v>61</v>
      </c>
      <c r="C62" s="78">
        <v>41700</v>
      </c>
      <c r="D62" s="71">
        <v>9</v>
      </c>
      <c r="E62" s="71">
        <v>7</v>
      </c>
      <c r="F62" s="71" t="s">
        <v>29</v>
      </c>
      <c r="G62" s="71">
        <v>4</v>
      </c>
      <c r="H62" s="71" t="b">
        <v>1</v>
      </c>
      <c r="I62" s="71">
        <v>54.863999999999997</v>
      </c>
      <c r="J62" s="71" t="s">
        <v>49</v>
      </c>
      <c r="K62" s="71" t="s">
        <v>31</v>
      </c>
      <c r="L62" s="71">
        <v>25.4</v>
      </c>
      <c r="M62" s="71">
        <v>48.8</v>
      </c>
      <c r="N62" s="71">
        <v>0</v>
      </c>
      <c r="O62" s="71">
        <v>0</v>
      </c>
      <c r="P62" s="71" t="b">
        <v>0</v>
      </c>
      <c r="Q62" s="71" t="s">
        <v>35</v>
      </c>
    </row>
    <row r="63" spans="2:17" x14ac:dyDescent="0.25">
      <c r="B63" s="71">
        <v>62</v>
      </c>
      <c r="C63" s="78">
        <v>41700</v>
      </c>
      <c r="D63" s="71">
        <v>9</v>
      </c>
      <c r="E63" s="71">
        <v>7</v>
      </c>
      <c r="F63" s="71" t="s">
        <v>29</v>
      </c>
      <c r="G63" s="71">
        <v>2</v>
      </c>
      <c r="H63" s="71" t="b">
        <v>0</v>
      </c>
      <c r="I63" s="71">
        <v>25.98</v>
      </c>
      <c r="J63" s="71" t="s">
        <v>30</v>
      </c>
      <c r="K63" s="71" t="s">
        <v>31</v>
      </c>
      <c r="L63" s="71">
        <v>25.6</v>
      </c>
      <c r="M63" s="71">
        <v>50.3</v>
      </c>
      <c r="N63" s="71">
        <v>0</v>
      </c>
      <c r="O63" s="71">
        <v>0</v>
      </c>
      <c r="P63" s="71" t="b">
        <v>0</v>
      </c>
      <c r="Q63" s="71" t="s">
        <v>32</v>
      </c>
    </row>
    <row r="64" spans="2:17" x14ac:dyDescent="0.25">
      <c r="B64" s="71">
        <v>63</v>
      </c>
      <c r="C64" s="78">
        <v>41700</v>
      </c>
      <c r="D64" s="71">
        <v>9</v>
      </c>
      <c r="E64" s="71">
        <v>7</v>
      </c>
      <c r="F64" s="71" t="s">
        <v>36</v>
      </c>
      <c r="G64" s="71">
        <v>2</v>
      </c>
      <c r="H64" s="71" t="b">
        <v>0</v>
      </c>
      <c r="I64" s="71">
        <v>28.98</v>
      </c>
      <c r="J64" s="71" t="s">
        <v>49</v>
      </c>
      <c r="K64" s="71" t="s">
        <v>34</v>
      </c>
      <c r="L64" s="71">
        <v>10.5</v>
      </c>
      <c r="M64" s="71">
        <v>58.1</v>
      </c>
      <c r="N64" s="71">
        <v>0</v>
      </c>
      <c r="O64" s="71">
        <v>0</v>
      </c>
      <c r="P64" s="71" t="b">
        <v>0</v>
      </c>
      <c r="Q64" s="71" t="s">
        <v>48</v>
      </c>
    </row>
    <row r="65" spans="2:17" x14ac:dyDescent="0.25">
      <c r="B65" s="71">
        <v>64</v>
      </c>
      <c r="C65" s="78">
        <v>41700</v>
      </c>
      <c r="D65" s="71">
        <v>9</v>
      </c>
      <c r="E65" s="71">
        <v>7</v>
      </c>
      <c r="F65" s="71" t="s">
        <v>36</v>
      </c>
      <c r="G65" s="71">
        <v>4</v>
      </c>
      <c r="H65" s="71" t="b">
        <v>1</v>
      </c>
      <c r="I65" s="71">
        <v>52.164000000000001</v>
      </c>
      <c r="J65" s="71" t="s">
        <v>49</v>
      </c>
      <c r="K65" s="71" t="s">
        <v>34</v>
      </c>
      <c r="L65" s="71">
        <v>9.9</v>
      </c>
      <c r="M65" s="71">
        <v>54.3</v>
      </c>
      <c r="N65" s="71">
        <v>0</v>
      </c>
      <c r="O65" s="71">
        <v>0</v>
      </c>
      <c r="P65" s="71" t="b">
        <v>0</v>
      </c>
      <c r="Q65" s="71" t="s">
        <v>35</v>
      </c>
    </row>
    <row r="66" spans="2:17" x14ac:dyDescent="0.25">
      <c r="B66" s="71">
        <v>65</v>
      </c>
      <c r="C66" s="78">
        <v>41700</v>
      </c>
      <c r="D66" s="71">
        <v>9</v>
      </c>
      <c r="E66" s="71">
        <v>7</v>
      </c>
      <c r="F66" s="71" t="s">
        <v>36</v>
      </c>
      <c r="G66" s="71">
        <v>5</v>
      </c>
      <c r="H66" s="71" t="b">
        <v>1</v>
      </c>
      <c r="I66" s="71">
        <v>61.155000000000001</v>
      </c>
      <c r="J66" s="71" t="s">
        <v>30</v>
      </c>
      <c r="K66" s="71" t="s">
        <v>34</v>
      </c>
      <c r="L66" s="71">
        <v>9.9</v>
      </c>
      <c r="M66" s="71">
        <v>59.2</v>
      </c>
      <c r="N66" s="71">
        <v>0</v>
      </c>
      <c r="O66" s="71">
        <v>0</v>
      </c>
      <c r="P66" s="71" t="b">
        <v>0</v>
      </c>
      <c r="Q66" s="71" t="s">
        <v>48</v>
      </c>
    </row>
    <row r="67" spans="2:17" x14ac:dyDescent="0.25">
      <c r="B67" s="71">
        <v>66</v>
      </c>
      <c r="C67" s="78">
        <v>41700</v>
      </c>
      <c r="D67" s="71">
        <v>9</v>
      </c>
      <c r="E67" s="71">
        <v>7</v>
      </c>
      <c r="F67" s="71" t="s">
        <v>29</v>
      </c>
      <c r="G67" s="71">
        <v>5</v>
      </c>
      <c r="H67" s="71" t="b">
        <v>1</v>
      </c>
      <c r="I67" s="71">
        <v>68.355000000000004</v>
      </c>
      <c r="J67" s="71" t="s">
        <v>30</v>
      </c>
      <c r="K67" s="71" t="s">
        <v>31</v>
      </c>
      <c r="L67" s="71">
        <v>38.299999999999997</v>
      </c>
      <c r="M67" s="71">
        <v>47</v>
      </c>
      <c r="N67" s="71">
        <v>0</v>
      </c>
      <c r="O67" s="71">
        <v>0</v>
      </c>
      <c r="P67" s="71" t="b">
        <v>0</v>
      </c>
      <c r="Q67" s="71" t="s">
        <v>48</v>
      </c>
    </row>
    <row r="68" spans="2:17" x14ac:dyDescent="0.25">
      <c r="B68" s="71">
        <v>67</v>
      </c>
      <c r="C68" s="78">
        <v>41700</v>
      </c>
      <c r="D68" s="71">
        <v>9</v>
      </c>
      <c r="E68" s="71">
        <v>7</v>
      </c>
      <c r="F68" s="71" t="s">
        <v>36</v>
      </c>
      <c r="G68" s="71">
        <v>2</v>
      </c>
      <c r="H68" s="71" t="b">
        <v>0</v>
      </c>
      <c r="I68" s="71">
        <v>26.98</v>
      </c>
      <c r="J68" s="71" t="s">
        <v>30</v>
      </c>
      <c r="K68" s="71" t="s">
        <v>41</v>
      </c>
      <c r="L68" s="71">
        <v>20.399999999999999</v>
      </c>
      <c r="M68" s="71">
        <v>25.95</v>
      </c>
      <c r="N68" s="71">
        <v>0</v>
      </c>
      <c r="O68" s="71">
        <v>0</v>
      </c>
      <c r="P68" s="71" t="b">
        <v>0</v>
      </c>
      <c r="Q68" s="71" t="s">
        <v>48</v>
      </c>
    </row>
    <row r="69" spans="2:17" x14ac:dyDescent="0.25">
      <c r="B69" s="71">
        <v>68</v>
      </c>
      <c r="C69" s="78">
        <v>41700</v>
      </c>
      <c r="D69" s="71">
        <v>9</v>
      </c>
      <c r="E69" s="71">
        <v>7</v>
      </c>
      <c r="F69" s="71" t="s">
        <v>36</v>
      </c>
      <c r="G69" s="71">
        <v>4</v>
      </c>
      <c r="H69" s="71" t="b">
        <v>1</v>
      </c>
      <c r="I69" s="71">
        <v>47.664000000000001</v>
      </c>
      <c r="J69" s="71" t="s">
        <v>49</v>
      </c>
      <c r="K69" s="71" t="s">
        <v>41</v>
      </c>
      <c r="L69" s="71">
        <v>15.4</v>
      </c>
      <c r="M69" s="71">
        <v>52.6</v>
      </c>
      <c r="N69" s="71">
        <v>0</v>
      </c>
      <c r="O69" s="71">
        <v>0</v>
      </c>
      <c r="P69" s="71" t="b">
        <v>0</v>
      </c>
      <c r="Q69" s="71" t="s">
        <v>48</v>
      </c>
    </row>
    <row r="70" spans="2:17" x14ac:dyDescent="0.25">
      <c r="B70" s="71">
        <v>69</v>
      </c>
      <c r="C70" s="78">
        <v>41700</v>
      </c>
      <c r="D70" s="71">
        <v>9</v>
      </c>
      <c r="E70" s="71">
        <v>7</v>
      </c>
      <c r="F70" s="71" t="s">
        <v>29</v>
      </c>
      <c r="G70" s="71">
        <v>3</v>
      </c>
      <c r="H70" s="71" t="b">
        <v>0</v>
      </c>
      <c r="I70" s="71">
        <v>74.8</v>
      </c>
      <c r="J70" s="71" t="s">
        <v>30</v>
      </c>
      <c r="K70" s="71" t="s">
        <v>40</v>
      </c>
      <c r="L70" s="71">
        <v>10.5</v>
      </c>
      <c r="M70" s="71">
        <v>28.8</v>
      </c>
      <c r="N70" s="71">
        <v>1</v>
      </c>
      <c r="O70" s="71">
        <v>1</v>
      </c>
      <c r="P70" s="71" t="b">
        <v>0</v>
      </c>
      <c r="Q70" s="71" t="s">
        <v>38</v>
      </c>
    </row>
    <row r="71" spans="2:17" x14ac:dyDescent="0.25">
      <c r="B71" s="71">
        <v>70</v>
      </c>
      <c r="C71" s="78">
        <v>41700</v>
      </c>
      <c r="D71" s="71">
        <v>9</v>
      </c>
      <c r="E71" s="71">
        <v>7</v>
      </c>
      <c r="F71" s="71" t="s">
        <v>29</v>
      </c>
      <c r="G71" s="71">
        <v>3</v>
      </c>
      <c r="H71" s="71" t="b">
        <v>0</v>
      </c>
      <c r="I71" s="71">
        <v>43.97</v>
      </c>
      <c r="J71" s="71" t="s">
        <v>30</v>
      </c>
      <c r="K71" s="71" t="s">
        <v>31</v>
      </c>
      <c r="L71" s="71">
        <v>23.7</v>
      </c>
      <c r="M71" s="71">
        <v>25.45</v>
      </c>
      <c r="N71" s="71">
        <v>0</v>
      </c>
      <c r="O71" s="71">
        <v>0</v>
      </c>
      <c r="P71" s="71" t="b">
        <v>0</v>
      </c>
      <c r="Q71" s="71" t="s">
        <v>38</v>
      </c>
    </row>
    <row r="72" spans="2:17" x14ac:dyDescent="0.25">
      <c r="B72" s="71">
        <v>71</v>
      </c>
      <c r="C72" s="78">
        <v>41700</v>
      </c>
      <c r="D72" s="71">
        <v>9</v>
      </c>
      <c r="E72" s="71">
        <v>7</v>
      </c>
      <c r="F72" s="71" t="s">
        <v>29</v>
      </c>
      <c r="G72" s="71">
        <v>4</v>
      </c>
      <c r="H72" s="71" t="b">
        <v>1</v>
      </c>
      <c r="I72" s="71">
        <v>56.664000000000001</v>
      </c>
      <c r="J72" s="71" t="s">
        <v>49</v>
      </c>
      <c r="K72" s="71" t="s">
        <v>40</v>
      </c>
      <c r="L72" s="71">
        <v>9</v>
      </c>
      <c r="M72" s="71">
        <v>58.2</v>
      </c>
      <c r="N72" s="71">
        <v>0</v>
      </c>
      <c r="O72" s="71">
        <v>0</v>
      </c>
      <c r="P72" s="71" t="b">
        <v>0</v>
      </c>
      <c r="Q72" s="71" t="s">
        <v>35</v>
      </c>
    </row>
    <row r="73" spans="2:17" x14ac:dyDescent="0.25">
      <c r="B73" s="71">
        <v>72</v>
      </c>
      <c r="C73" s="78">
        <v>41700</v>
      </c>
      <c r="D73" s="71">
        <v>9</v>
      </c>
      <c r="E73" s="71">
        <v>7</v>
      </c>
      <c r="F73" s="71" t="s">
        <v>29</v>
      </c>
      <c r="G73" s="71">
        <v>3</v>
      </c>
      <c r="H73" s="71" t="b">
        <v>0</v>
      </c>
      <c r="I73" s="71">
        <v>40.97</v>
      </c>
      <c r="J73" s="71" t="s">
        <v>49</v>
      </c>
      <c r="K73" s="71" t="s">
        <v>40</v>
      </c>
      <c r="L73" s="71">
        <v>23.9</v>
      </c>
      <c r="M73" s="71">
        <v>54.7</v>
      </c>
      <c r="N73" s="71">
        <v>0</v>
      </c>
      <c r="O73" s="71">
        <v>0</v>
      </c>
      <c r="P73" s="71" t="b">
        <v>0</v>
      </c>
      <c r="Q73" s="71" t="s">
        <v>48</v>
      </c>
    </row>
    <row r="74" spans="2:17" x14ac:dyDescent="0.25">
      <c r="B74" s="71">
        <v>73</v>
      </c>
      <c r="C74" s="78">
        <v>41700</v>
      </c>
      <c r="D74" s="71">
        <v>9</v>
      </c>
      <c r="E74" s="71">
        <v>7</v>
      </c>
      <c r="F74" s="71" t="s">
        <v>36</v>
      </c>
      <c r="G74" s="71">
        <v>6</v>
      </c>
      <c r="H74" s="71" t="b">
        <v>1</v>
      </c>
      <c r="I74" s="71">
        <v>80.945999999999998</v>
      </c>
      <c r="J74" s="71" t="s">
        <v>30</v>
      </c>
      <c r="K74" s="71" t="s">
        <v>41</v>
      </c>
      <c r="L74" s="71">
        <v>26.9</v>
      </c>
      <c r="M74" s="71">
        <v>51.6</v>
      </c>
      <c r="N74" s="71">
        <v>0</v>
      </c>
      <c r="O74" s="71">
        <v>0</v>
      </c>
      <c r="P74" s="71" t="b">
        <v>0</v>
      </c>
      <c r="Q74" s="71" t="s">
        <v>32</v>
      </c>
    </row>
    <row r="75" spans="2:17" x14ac:dyDescent="0.25">
      <c r="B75" s="71">
        <v>74</v>
      </c>
      <c r="C75" s="78">
        <v>41700</v>
      </c>
      <c r="D75" s="71">
        <v>9</v>
      </c>
      <c r="E75" s="71">
        <v>7</v>
      </c>
      <c r="F75" s="71" t="s">
        <v>36</v>
      </c>
      <c r="G75" s="71">
        <v>3</v>
      </c>
      <c r="H75" s="71" t="b">
        <v>0</v>
      </c>
      <c r="I75" s="71">
        <v>46.97</v>
      </c>
      <c r="J75" s="71" t="s">
        <v>30</v>
      </c>
      <c r="K75" s="71" t="s">
        <v>34</v>
      </c>
      <c r="L75" s="71">
        <v>10.7</v>
      </c>
      <c r="M75" s="71">
        <v>27.45</v>
      </c>
      <c r="N75" s="71">
        <v>0</v>
      </c>
      <c r="O75" s="71">
        <v>0</v>
      </c>
      <c r="P75" s="71" t="b">
        <v>0</v>
      </c>
      <c r="Q75" s="71" t="s">
        <v>38</v>
      </c>
    </row>
    <row r="76" spans="2:17" x14ac:dyDescent="0.25">
      <c r="B76" s="71">
        <v>75</v>
      </c>
      <c r="C76" s="78">
        <v>41700</v>
      </c>
      <c r="D76" s="71">
        <v>9</v>
      </c>
      <c r="E76" s="71">
        <v>7</v>
      </c>
      <c r="F76" s="71" t="s">
        <v>29</v>
      </c>
      <c r="G76" s="71">
        <v>2</v>
      </c>
      <c r="H76" s="71" t="b">
        <v>0</v>
      </c>
      <c r="I76" s="71">
        <v>30.98</v>
      </c>
      <c r="J76" s="71" t="s">
        <v>30</v>
      </c>
      <c r="K76" s="71" t="s">
        <v>31</v>
      </c>
      <c r="L76" s="71">
        <v>22.3</v>
      </c>
      <c r="M76" s="71">
        <v>27.2</v>
      </c>
      <c r="N76" s="71">
        <v>0</v>
      </c>
      <c r="O76" s="71">
        <v>0</v>
      </c>
      <c r="P76" s="71" t="b">
        <v>0</v>
      </c>
      <c r="Q76" s="71" t="s">
        <v>38</v>
      </c>
    </row>
    <row r="77" spans="2:17" x14ac:dyDescent="0.25">
      <c r="B77" s="71">
        <v>76</v>
      </c>
      <c r="C77" s="78">
        <v>41700</v>
      </c>
      <c r="D77" s="71">
        <v>9</v>
      </c>
      <c r="E77" s="71">
        <v>7</v>
      </c>
      <c r="F77" s="71" t="s">
        <v>29</v>
      </c>
      <c r="G77" s="71">
        <v>2</v>
      </c>
      <c r="H77" s="71" t="b">
        <v>0</v>
      </c>
      <c r="I77" s="71">
        <v>30.98</v>
      </c>
      <c r="J77" s="71" t="s">
        <v>49</v>
      </c>
      <c r="K77" s="71" t="s">
        <v>31</v>
      </c>
      <c r="L77" s="71">
        <v>22.5</v>
      </c>
      <c r="M77" s="71">
        <v>49.9</v>
      </c>
      <c r="N77" s="71">
        <v>0</v>
      </c>
      <c r="O77" s="71">
        <v>0</v>
      </c>
      <c r="P77" s="71" t="b">
        <v>0</v>
      </c>
      <c r="Q77" s="71" t="s">
        <v>35</v>
      </c>
    </row>
    <row r="78" spans="2:17" x14ac:dyDescent="0.25">
      <c r="B78" s="71">
        <v>77</v>
      </c>
      <c r="C78" s="78">
        <v>41700</v>
      </c>
      <c r="D78" s="71">
        <v>9</v>
      </c>
      <c r="E78" s="71">
        <v>7</v>
      </c>
      <c r="F78" s="71" t="s">
        <v>29</v>
      </c>
      <c r="G78" s="71">
        <v>6</v>
      </c>
      <c r="H78" s="71" t="b">
        <v>1</v>
      </c>
      <c r="I78" s="71">
        <v>82.745999999999995</v>
      </c>
      <c r="J78" s="71" t="s">
        <v>49</v>
      </c>
      <c r="K78" s="71" t="s">
        <v>31</v>
      </c>
      <c r="L78" s="71">
        <v>37.1</v>
      </c>
      <c r="M78" s="71">
        <v>47.4</v>
      </c>
      <c r="N78" s="71">
        <v>0</v>
      </c>
      <c r="O78" s="71">
        <v>0</v>
      </c>
      <c r="P78" s="71" t="b">
        <v>0</v>
      </c>
      <c r="Q78" s="71" t="s">
        <v>48</v>
      </c>
    </row>
    <row r="79" spans="2:17" x14ac:dyDescent="0.25">
      <c r="B79" s="71">
        <v>78</v>
      </c>
      <c r="C79" s="78">
        <v>41700</v>
      </c>
      <c r="D79" s="71">
        <v>9</v>
      </c>
      <c r="E79" s="71">
        <v>7</v>
      </c>
      <c r="F79" s="71" t="s">
        <v>33</v>
      </c>
      <c r="G79" s="71">
        <v>5</v>
      </c>
      <c r="H79" s="71" t="b">
        <v>1</v>
      </c>
      <c r="I79" s="71">
        <v>66.555000000000007</v>
      </c>
      <c r="J79" s="71" t="s">
        <v>30</v>
      </c>
      <c r="K79" s="71" t="s">
        <v>34</v>
      </c>
      <c r="L79" s="71">
        <v>17.2</v>
      </c>
      <c r="M79" s="71">
        <v>26.3</v>
      </c>
      <c r="N79" s="71">
        <v>0</v>
      </c>
      <c r="O79" s="71">
        <v>0</v>
      </c>
      <c r="P79" s="71" t="b">
        <v>0</v>
      </c>
      <c r="Q79" s="71" t="s">
        <v>38</v>
      </c>
    </row>
    <row r="80" spans="2:17" x14ac:dyDescent="0.25">
      <c r="B80" s="71">
        <v>79</v>
      </c>
      <c r="C80" s="71" t="s">
        <v>48</v>
      </c>
      <c r="D80" s="71" t="s">
        <v>48</v>
      </c>
      <c r="E80" s="71" t="s">
        <v>48</v>
      </c>
      <c r="F80" s="71" t="s">
        <v>29</v>
      </c>
      <c r="G80" s="71">
        <v>2</v>
      </c>
      <c r="H80" s="71" t="b">
        <v>0</v>
      </c>
      <c r="I80" s="71">
        <v>28.98</v>
      </c>
      <c r="J80" s="71" t="s">
        <v>49</v>
      </c>
      <c r="K80" s="71" t="s">
        <v>40</v>
      </c>
      <c r="L80" s="71">
        <v>12.1</v>
      </c>
      <c r="M80" s="71">
        <v>57.5</v>
      </c>
      <c r="N80" s="71">
        <v>0</v>
      </c>
      <c r="O80" s="71">
        <v>0</v>
      </c>
      <c r="P80" s="71" t="b">
        <v>0</v>
      </c>
      <c r="Q80" s="71" t="s">
        <v>35</v>
      </c>
    </row>
    <row r="81" spans="2:17" x14ac:dyDescent="0.25">
      <c r="B81" s="71">
        <v>80</v>
      </c>
      <c r="C81" s="78">
        <v>41700</v>
      </c>
      <c r="D81" s="71">
        <v>9</v>
      </c>
      <c r="E81" s="71">
        <v>7</v>
      </c>
      <c r="F81" s="71" t="s">
        <v>36</v>
      </c>
      <c r="G81" s="71">
        <v>3</v>
      </c>
      <c r="H81" s="71" t="b">
        <v>0</v>
      </c>
      <c r="I81" s="71">
        <v>45.97</v>
      </c>
      <c r="J81" s="71" t="s">
        <v>49</v>
      </c>
      <c r="K81" s="71" t="s">
        <v>41</v>
      </c>
      <c r="L81" s="71">
        <v>9.5</v>
      </c>
      <c r="M81" s="71">
        <v>38.6</v>
      </c>
      <c r="N81" s="71">
        <v>0</v>
      </c>
      <c r="O81" s="71">
        <v>0</v>
      </c>
      <c r="P81" s="71" t="b">
        <v>0</v>
      </c>
      <c r="Q81" s="71" t="s">
        <v>32</v>
      </c>
    </row>
    <row r="82" spans="2:17" x14ac:dyDescent="0.25">
      <c r="B82" s="71">
        <v>81</v>
      </c>
      <c r="C82" s="78">
        <v>41700</v>
      </c>
      <c r="D82" s="71">
        <v>9</v>
      </c>
      <c r="E82" s="71">
        <v>7</v>
      </c>
      <c r="F82" s="71" t="s">
        <v>36</v>
      </c>
      <c r="G82" s="71">
        <v>2</v>
      </c>
      <c r="H82" s="71" t="b">
        <v>0</v>
      </c>
      <c r="I82" s="71">
        <v>25.98</v>
      </c>
      <c r="J82" s="71" t="s">
        <v>30</v>
      </c>
      <c r="K82" s="71" t="s">
        <v>34</v>
      </c>
      <c r="L82" s="71">
        <v>10.4</v>
      </c>
      <c r="M82" s="71">
        <v>58.3</v>
      </c>
      <c r="N82" s="71">
        <v>0</v>
      </c>
      <c r="O82" s="71">
        <v>0</v>
      </c>
      <c r="P82" s="71" t="b">
        <v>0</v>
      </c>
      <c r="Q82" s="71" t="s">
        <v>48</v>
      </c>
    </row>
    <row r="83" spans="2:17" x14ac:dyDescent="0.25">
      <c r="B83" s="71">
        <v>82</v>
      </c>
      <c r="C83" s="78">
        <v>41700</v>
      </c>
      <c r="D83" s="71">
        <v>9</v>
      </c>
      <c r="E83" s="71">
        <v>7</v>
      </c>
      <c r="F83" s="71" t="s">
        <v>29</v>
      </c>
      <c r="G83" s="71">
        <v>3</v>
      </c>
      <c r="H83" s="71" t="b">
        <v>0</v>
      </c>
      <c r="I83" s="71">
        <v>36.97</v>
      </c>
      <c r="J83" s="71" t="s">
        <v>30</v>
      </c>
      <c r="K83" s="71" t="s">
        <v>40</v>
      </c>
      <c r="L83" s="71">
        <v>17.7</v>
      </c>
      <c r="M83" s="71">
        <v>52.9</v>
      </c>
      <c r="N83" s="71">
        <v>0</v>
      </c>
      <c r="O83" s="71">
        <v>0</v>
      </c>
      <c r="P83" s="71" t="b">
        <v>0</v>
      </c>
      <c r="Q83" s="71" t="s">
        <v>32</v>
      </c>
    </row>
    <row r="84" spans="2:17" x14ac:dyDescent="0.25">
      <c r="B84" s="71">
        <v>83</v>
      </c>
      <c r="C84" s="78">
        <v>41700</v>
      </c>
      <c r="D84" s="71">
        <v>9</v>
      </c>
      <c r="E84" s="71">
        <v>7</v>
      </c>
      <c r="F84" s="71" t="s">
        <v>29</v>
      </c>
      <c r="G84" s="71">
        <v>2</v>
      </c>
      <c r="H84" s="71" t="b">
        <v>0</v>
      </c>
      <c r="I84" s="71">
        <v>30.98</v>
      </c>
      <c r="J84" s="71" t="s">
        <v>49</v>
      </c>
      <c r="K84" s="71" t="s">
        <v>31</v>
      </c>
      <c r="L84" s="71">
        <v>40.299999999999997</v>
      </c>
      <c r="M84" s="71">
        <v>33.700000000000003</v>
      </c>
      <c r="N84" s="71">
        <v>0</v>
      </c>
      <c r="O84" s="71">
        <v>0</v>
      </c>
      <c r="P84" s="71" t="b">
        <v>0</v>
      </c>
      <c r="Q84" s="71" t="s">
        <v>38</v>
      </c>
    </row>
    <row r="85" spans="2:17" x14ac:dyDescent="0.25">
      <c r="B85" s="71">
        <v>84</v>
      </c>
      <c r="C85" s="78">
        <v>41700</v>
      </c>
      <c r="D85" s="71">
        <v>9</v>
      </c>
      <c r="E85" s="71">
        <v>7</v>
      </c>
      <c r="F85" s="71" t="s">
        <v>29</v>
      </c>
      <c r="G85" s="71">
        <v>6</v>
      </c>
      <c r="H85" s="71" t="b">
        <v>1</v>
      </c>
      <c r="I85" s="71">
        <v>70.146000000000001</v>
      </c>
      <c r="J85" s="71" t="s">
        <v>30</v>
      </c>
      <c r="K85" s="71" t="s">
        <v>31</v>
      </c>
      <c r="L85" s="71">
        <v>23.9</v>
      </c>
      <c r="M85" s="71">
        <v>55.1</v>
      </c>
      <c r="N85" s="71">
        <v>0</v>
      </c>
      <c r="O85" s="71">
        <v>0</v>
      </c>
      <c r="P85" s="71" t="b">
        <v>0</v>
      </c>
      <c r="Q85" s="71" t="s">
        <v>32</v>
      </c>
    </row>
    <row r="86" spans="2:17" x14ac:dyDescent="0.25">
      <c r="B86" s="71">
        <v>85</v>
      </c>
      <c r="C86" s="78">
        <v>41700</v>
      </c>
      <c r="D86" s="71">
        <v>9</v>
      </c>
      <c r="E86" s="71">
        <v>7</v>
      </c>
      <c r="F86" s="71" t="s">
        <v>36</v>
      </c>
      <c r="G86" s="71">
        <v>1</v>
      </c>
      <c r="H86" s="71" t="b">
        <v>0</v>
      </c>
      <c r="I86" s="71">
        <v>15.99</v>
      </c>
      <c r="J86" s="71" t="s">
        <v>49</v>
      </c>
      <c r="K86" s="71" t="s">
        <v>34</v>
      </c>
      <c r="L86" s="71">
        <v>9.6</v>
      </c>
      <c r="M86" s="71">
        <v>39.9</v>
      </c>
      <c r="N86" s="71">
        <v>0</v>
      </c>
      <c r="O86" s="71">
        <v>0</v>
      </c>
      <c r="P86" s="71" t="b">
        <v>0</v>
      </c>
      <c r="Q86" s="71" t="s">
        <v>32</v>
      </c>
    </row>
    <row r="87" spans="2:17" x14ac:dyDescent="0.25">
      <c r="B87" s="71">
        <v>86</v>
      </c>
      <c r="C87" s="78">
        <v>41700</v>
      </c>
      <c r="D87" s="71">
        <v>9</v>
      </c>
      <c r="E87" s="71">
        <v>7</v>
      </c>
      <c r="F87" s="71" t="s">
        <v>33</v>
      </c>
      <c r="G87" s="71">
        <v>4</v>
      </c>
      <c r="H87" s="71" t="b">
        <v>1</v>
      </c>
      <c r="I87" s="71">
        <v>52.164000000000001</v>
      </c>
      <c r="J87" s="71" t="s">
        <v>30</v>
      </c>
      <c r="K87" s="71" t="s">
        <v>34</v>
      </c>
      <c r="L87" s="71">
        <v>24.6</v>
      </c>
      <c r="M87" s="71">
        <v>49.2</v>
      </c>
      <c r="N87" s="71">
        <v>0</v>
      </c>
      <c r="O87" s="71">
        <v>0</v>
      </c>
      <c r="P87" s="71" t="b">
        <v>0</v>
      </c>
      <c r="Q87" s="71" t="s">
        <v>32</v>
      </c>
    </row>
    <row r="88" spans="2:17" x14ac:dyDescent="0.25">
      <c r="B88" s="71">
        <v>87</v>
      </c>
      <c r="C88" s="78">
        <v>41700</v>
      </c>
      <c r="D88" s="71">
        <v>9</v>
      </c>
      <c r="E88" s="71">
        <v>7</v>
      </c>
      <c r="F88" s="71" t="s">
        <v>36</v>
      </c>
      <c r="G88" s="71">
        <v>5</v>
      </c>
      <c r="H88" s="71" t="b">
        <v>1</v>
      </c>
      <c r="I88" s="71">
        <v>58.454999999999998</v>
      </c>
      <c r="J88" s="71" t="s">
        <v>30</v>
      </c>
      <c r="K88" s="71" t="s">
        <v>31</v>
      </c>
      <c r="L88" s="71">
        <v>20.8</v>
      </c>
      <c r="M88" s="71">
        <v>26.6</v>
      </c>
      <c r="N88" s="71">
        <v>0</v>
      </c>
      <c r="O88" s="71">
        <v>0</v>
      </c>
      <c r="P88" s="71" t="b">
        <v>0</v>
      </c>
      <c r="Q88" s="71" t="s">
        <v>38</v>
      </c>
    </row>
    <row r="89" spans="2:17" x14ac:dyDescent="0.25">
      <c r="B89" s="71">
        <v>88</v>
      </c>
      <c r="C89" s="78">
        <v>41700</v>
      </c>
      <c r="D89" s="71">
        <v>9</v>
      </c>
      <c r="E89" s="71">
        <v>7</v>
      </c>
      <c r="F89" s="71" t="s">
        <v>36</v>
      </c>
      <c r="G89" s="71">
        <v>7</v>
      </c>
      <c r="H89" s="71" t="b">
        <v>1</v>
      </c>
      <c r="I89" s="71">
        <v>93.537000000000006</v>
      </c>
      <c r="J89" s="71" t="s">
        <v>30</v>
      </c>
      <c r="K89" s="71" t="s">
        <v>41</v>
      </c>
      <c r="L89" s="71">
        <v>15.7</v>
      </c>
      <c r="M89" s="71">
        <v>53.3</v>
      </c>
      <c r="N89" s="71">
        <v>0</v>
      </c>
      <c r="O89" s="71">
        <v>0</v>
      </c>
      <c r="P89" s="71" t="b">
        <v>0</v>
      </c>
      <c r="Q89" s="71" t="s">
        <v>32</v>
      </c>
    </row>
    <row r="90" spans="2:17" x14ac:dyDescent="0.25">
      <c r="B90" s="71">
        <v>89</v>
      </c>
      <c r="C90" s="78">
        <v>41700</v>
      </c>
      <c r="D90" s="71">
        <v>9</v>
      </c>
      <c r="E90" s="71">
        <v>7</v>
      </c>
      <c r="F90" s="71" t="s">
        <v>36</v>
      </c>
      <c r="G90" s="71">
        <v>6</v>
      </c>
      <c r="H90" s="71" t="b">
        <v>1</v>
      </c>
      <c r="I90" s="71">
        <v>79.146000000000001</v>
      </c>
      <c r="J90" s="71" t="s">
        <v>49</v>
      </c>
      <c r="K90" s="71" t="s">
        <v>41</v>
      </c>
      <c r="L90" s="71">
        <v>15.6</v>
      </c>
      <c r="M90" s="71">
        <v>55.4</v>
      </c>
      <c r="N90" s="71">
        <v>0</v>
      </c>
      <c r="O90" s="71">
        <v>0</v>
      </c>
      <c r="P90" s="71" t="b">
        <v>0</v>
      </c>
      <c r="Q90" s="71" t="s">
        <v>35</v>
      </c>
    </row>
    <row r="91" spans="2:17" x14ac:dyDescent="0.25">
      <c r="B91" s="71">
        <v>90</v>
      </c>
      <c r="C91" s="78">
        <v>41700</v>
      </c>
      <c r="D91" s="71">
        <v>9</v>
      </c>
      <c r="E91" s="71">
        <v>7</v>
      </c>
      <c r="F91" s="71" t="s">
        <v>29</v>
      </c>
      <c r="G91" s="71">
        <v>4</v>
      </c>
      <c r="H91" s="71" t="b">
        <v>1</v>
      </c>
      <c r="I91" s="71">
        <v>46.764000000000003</v>
      </c>
      <c r="J91" s="71" t="s">
        <v>49</v>
      </c>
      <c r="K91" s="71" t="s">
        <v>40</v>
      </c>
      <c r="L91" s="71">
        <v>10.7</v>
      </c>
      <c r="M91" s="71">
        <v>25.85</v>
      </c>
      <c r="N91" s="71">
        <v>0</v>
      </c>
      <c r="O91" s="71">
        <v>0</v>
      </c>
      <c r="P91" s="71" t="b">
        <v>0</v>
      </c>
      <c r="Q91" s="71" t="s">
        <v>38</v>
      </c>
    </row>
    <row r="92" spans="2:17" x14ac:dyDescent="0.25">
      <c r="B92" s="71">
        <v>91</v>
      </c>
      <c r="C92" s="78">
        <v>41701</v>
      </c>
      <c r="D92" s="71">
        <v>10</v>
      </c>
      <c r="E92" s="71">
        <v>1</v>
      </c>
      <c r="F92" s="71" t="s">
        <v>36</v>
      </c>
      <c r="G92" s="71">
        <v>2</v>
      </c>
      <c r="H92" s="71" t="b">
        <v>0</v>
      </c>
      <c r="I92" s="71">
        <v>29.98</v>
      </c>
      <c r="J92" s="71" t="s">
        <v>49</v>
      </c>
      <c r="K92" s="71" t="s">
        <v>37</v>
      </c>
      <c r="L92" s="71">
        <v>12.1</v>
      </c>
      <c r="M92" s="71">
        <v>27</v>
      </c>
      <c r="N92" s="71">
        <v>0</v>
      </c>
      <c r="O92" s="71">
        <v>0</v>
      </c>
      <c r="P92" s="71" t="b">
        <v>0</v>
      </c>
      <c r="Q92" s="71" t="s">
        <v>38</v>
      </c>
    </row>
    <row r="93" spans="2:17" x14ac:dyDescent="0.25">
      <c r="B93" s="71">
        <v>92</v>
      </c>
      <c r="C93" s="78">
        <v>41701</v>
      </c>
      <c r="D93" s="71">
        <v>10</v>
      </c>
      <c r="E93" s="71">
        <v>1</v>
      </c>
      <c r="F93" s="71" t="s">
        <v>36</v>
      </c>
      <c r="G93" s="71">
        <v>3</v>
      </c>
      <c r="H93" s="71" t="b">
        <v>0</v>
      </c>
      <c r="I93" s="71">
        <v>38.97</v>
      </c>
      <c r="J93" s="71" t="s">
        <v>49</v>
      </c>
      <c r="K93" s="71" t="s">
        <v>37</v>
      </c>
      <c r="L93" s="71">
        <v>28.8</v>
      </c>
      <c r="M93" s="71">
        <v>64.8</v>
      </c>
      <c r="N93" s="71">
        <v>0</v>
      </c>
      <c r="O93" s="71">
        <v>0</v>
      </c>
      <c r="P93" s="71" t="b">
        <v>0</v>
      </c>
      <c r="Q93" s="71" t="s">
        <v>35</v>
      </c>
    </row>
    <row r="94" spans="2:17" x14ac:dyDescent="0.25">
      <c r="B94" s="71">
        <v>93</v>
      </c>
      <c r="C94" s="78">
        <v>41701</v>
      </c>
      <c r="D94" s="71">
        <v>10</v>
      </c>
      <c r="E94" s="71">
        <v>1</v>
      </c>
      <c r="F94" s="71" t="s">
        <v>36</v>
      </c>
      <c r="G94" s="71">
        <v>4</v>
      </c>
      <c r="H94" s="71" t="b">
        <v>1</v>
      </c>
      <c r="I94" s="71">
        <v>51.264000000000003</v>
      </c>
      <c r="J94" s="71" t="s">
        <v>49</v>
      </c>
      <c r="K94" s="71" t="s">
        <v>41</v>
      </c>
      <c r="L94" s="71">
        <v>24</v>
      </c>
      <c r="M94" s="71">
        <v>33.9</v>
      </c>
      <c r="N94" s="71">
        <v>0</v>
      </c>
      <c r="O94" s="71">
        <v>0</v>
      </c>
      <c r="P94" s="71" t="b">
        <v>0</v>
      </c>
      <c r="Q94" s="71" t="s">
        <v>38</v>
      </c>
    </row>
    <row r="95" spans="2:17" x14ac:dyDescent="0.25">
      <c r="B95" s="71">
        <v>94</v>
      </c>
      <c r="C95" s="78">
        <v>41701</v>
      </c>
      <c r="D95" s="71">
        <v>10</v>
      </c>
      <c r="E95" s="71">
        <v>1</v>
      </c>
      <c r="F95" s="71" t="s">
        <v>48</v>
      </c>
      <c r="G95" s="71">
        <v>4</v>
      </c>
      <c r="H95" s="71" t="b">
        <v>1</v>
      </c>
      <c r="I95" s="71">
        <v>60.264000000000003</v>
      </c>
      <c r="J95" s="71" t="s">
        <v>42</v>
      </c>
      <c r="K95" s="71" t="s">
        <v>37</v>
      </c>
      <c r="L95" s="71">
        <v>31.8</v>
      </c>
      <c r="M95" s="71">
        <v>58.2</v>
      </c>
      <c r="N95" s="71">
        <v>0</v>
      </c>
      <c r="O95" s="71">
        <v>0</v>
      </c>
      <c r="P95" s="71" t="b">
        <v>0</v>
      </c>
      <c r="Q95" s="71" t="s">
        <v>35</v>
      </c>
    </row>
    <row r="96" spans="2:17" x14ac:dyDescent="0.25">
      <c r="B96" s="71">
        <v>95</v>
      </c>
      <c r="C96" s="78">
        <v>41701</v>
      </c>
      <c r="D96" s="71">
        <v>10</v>
      </c>
      <c r="E96" s="71">
        <v>1</v>
      </c>
      <c r="F96" s="71" t="s">
        <v>36</v>
      </c>
      <c r="G96" s="71">
        <v>2</v>
      </c>
      <c r="H96" s="71" t="b">
        <v>0</v>
      </c>
      <c r="I96" s="71">
        <v>29.98</v>
      </c>
      <c r="J96" s="71" t="s">
        <v>42</v>
      </c>
      <c r="K96" s="71" t="s">
        <v>37</v>
      </c>
      <c r="L96" s="71">
        <v>13.2</v>
      </c>
      <c r="M96" s="71">
        <v>62.5</v>
      </c>
      <c r="N96" s="71">
        <v>0</v>
      </c>
      <c r="O96" s="71">
        <v>0</v>
      </c>
      <c r="P96" s="71" t="b">
        <v>0</v>
      </c>
      <c r="Q96" s="71" t="s">
        <v>35</v>
      </c>
    </row>
    <row r="97" spans="2:17" x14ac:dyDescent="0.25">
      <c r="B97" s="71">
        <v>96</v>
      </c>
      <c r="C97" s="78">
        <v>41701</v>
      </c>
      <c r="D97" s="71">
        <v>10</v>
      </c>
      <c r="E97" s="71">
        <v>1</v>
      </c>
      <c r="F97" s="71" t="s">
        <v>36</v>
      </c>
      <c r="G97" s="71">
        <v>5</v>
      </c>
      <c r="H97" s="71" t="b">
        <v>1</v>
      </c>
      <c r="I97" s="71">
        <v>64.754999999999995</v>
      </c>
      <c r="J97" s="71" t="s">
        <v>42</v>
      </c>
      <c r="K97" s="71" t="s">
        <v>37</v>
      </c>
      <c r="L97" s="71">
        <v>26.6</v>
      </c>
      <c r="M97" s="71">
        <v>64.7</v>
      </c>
      <c r="N97" s="71">
        <v>0</v>
      </c>
      <c r="O97" s="71">
        <v>0</v>
      </c>
      <c r="P97" s="71" t="b">
        <v>0</v>
      </c>
      <c r="Q97" s="71" t="s">
        <v>35</v>
      </c>
    </row>
    <row r="98" spans="2:17" x14ac:dyDescent="0.25">
      <c r="B98" s="71">
        <v>97</v>
      </c>
      <c r="C98" s="78">
        <v>41701</v>
      </c>
      <c r="D98" s="71">
        <v>10</v>
      </c>
      <c r="E98" s="71">
        <v>1</v>
      </c>
      <c r="F98" s="71" t="s">
        <v>36</v>
      </c>
      <c r="G98" s="71">
        <v>3</v>
      </c>
      <c r="H98" s="71" t="b">
        <v>0</v>
      </c>
      <c r="I98" s="71">
        <v>44.97</v>
      </c>
      <c r="J98" s="71" t="s">
        <v>49</v>
      </c>
      <c r="K98" s="71" t="s">
        <v>37</v>
      </c>
      <c r="L98" s="71">
        <v>14</v>
      </c>
      <c r="M98" s="71">
        <v>36.700000000000003</v>
      </c>
      <c r="N98" s="71">
        <v>0</v>
      </c>
      <c r="O98" s="71">
        <v>0</v>
      </c>
      <c r="P98" s="71" t="b">
        <v>0</v>
      </c>
      <c r="Q98" s="71" t="s">
        <v>32</v>
      </c>
    </row>
    <row r="99" spans="2:17" x14ac:dyDescent="0.25">
      <c r="B99" s="71">
        <v>98</v>
      </c>
      <c r="C99" s="78">
        <v>41701</v>
      </c>
      <c r="D99" s="71">
        <v>10</v>
      </c>
      <c r="E99" s="71">
        <v>1</v>
      </c>
      <c r="F99" s="71" t="s">
        <v>33</v>
      </c>
      <c r="G99" s="71">
        <v>2</v>
      </c>
      <c r="H99" s="71" t="b">
        <v>0</v>
      </c>
      <c r="I99" s="71">
        <v>26.98</v>
      </c>
      <c r="J99" s="71" t="s">
        <v>42</v>
      </c>
      <c r="K99" s="71" t="s">
        <v>39</v>
      </c>
      <c r="L99" s="71">
        <v>26.5</v>
      </c>
      <c r="M99" s="71">
        <v>61.3</v>
      </c>
      <c r="N99" s="71">
        <v>0</v>
      </c>
      <c r="O99" s="71">
        <v>0</v>
      </c>
      <c r="P99" s="71" t="b">
        <v>0</v>
      </c>
      <c r="Q99" s="71" t="s">
        <v>35</v>
      </c>
    </row>
    <row r="100" spans="2:17" x14ac:dyDescent="0.25">
      <c r="B100" s="71">
        <v>99</v>
      </c>
      <c r="C100" s="78">
        <v>41701</v>
      </c>
      <c r="D100" s="71">
        <v>10</v>
      </c>
      <c r="E100" s="71">
        <v>1</v>
      </c>
      <c r="F100" s="71" t="s">
        <v>36</v>
      </c>
      <c r="G100" s="71">
        <v>5</v>
      </c>
      <c r="H100" s="71" t="b">
        <v>1</v>
      </c>
      <c r="I100" s="71">
        <v>59.354999999999997</v>
      </c>
      <c r="J100" s="71" t="s">
        <v>42</v>
      </c>
      <c r="K100" s="71" t="s">
        <v>37</v>
      </c>
      <c r="L100" s="71">
        <v>32</v>
      </c>
      <c r="M100" s="71">
        <v>64.599999999999994</v>
      </c>
      <c r="N100" s="71">
        <v>0</v>
      </c>
      <c r="O100" s="71">
        <v>0</v>
      </c>
      <c r="P100" s="71" t="b">
        <v>0</v>
      </c>
      <c r="Q100" s="71" t="s">
        <v>48</v>
      </c>
    </row>
    <row r="101" spans="2:17" x14ac:dyDescent="0.25">
      <c r="B101" s="71">
        <v>100</v>
      </c>
      <c r="C101" s="78">
        <v>41701</v>
      </c>
      <c r="D101" s="71">
        <v>10</v>
      </c>
      <c r="E101" s="71">
        <v>1</v>
      </c>
      <c r="F101" s="71" t="s">
        <v>33</v>
      </c>
      <c r="G101" s="71">
        <v>2</v>
      </c>
      <c r="H101" s="71" t="b">
        <v>0</v>
      </c>
      <c r="I101" s="71">
        <v>54.63</v>
      </c>
      <c r="J101" s="71" t="s">
        <v>42</v>
      </c>
      <c r="K101" s="71" t="s">
        <v>39</v>
      </c>
      <c r="L101" s="71">
        <v>29.5</v>
      </c>
      <c r="M101" s="71">
        <v>62.9</v>
      </c>
      <c r="N101" s="71">
        <v>1</v>
      </c>
      <c r="O101" s="71">
        <v>0</v>
      </c>
      <c r="P101" s="71" t="b">
        <v>0</v>
      </c>
      <c r="Q101" s="71" t="s">
        <v>35</v>
      </c>
    </row>
    <row r="102" spans="2:17" x14ac:dyDescent="0.25">
      <c r="B102" s="71">
        <v>101</v>
      </c>
      <c r="C102" s="78">
        <v>41701</v>
      </c>
      <c r="D102" s="71">
        <v>10</v>
      </c>
      <c r="E102" s="71">
        <v>1</v>
      </c>
      <c r="F102" s="71" t="s">
        <v>36</v>
      </c>
      <c r="G102" s="71">
        <v>6</v>
      </c>
      <c r="H102" s="71" t="b">
        <v>1</v>
      </c>
      <c r="I102" s="71">
        <v>108.027</v>
      </c>
      <c r="J102" s="71" t="s">
        <v>42</v>
      </c>
      <c r="K102" s="71" t="s">
        <v>37</v>
      </c>
      <c r="L102" s="71">
        <v>29.8</v>
      </c>
      <c r="M102" s="71">
        <v>60.2</v>
      </c>
      <c r="N102" s="71">
        <v>1</v>
      </c>
      <c r="O102" s="71">
        <v>1</v>
      </c>
      <c r="P102" s="71" t="b">
        <v>0</v>
      </c>
      <c r="Q102" s="71" t="s">
        <v>35</v>
      </c>
    </row>
    <row r="103" spans="2:17" x14ac:dyDescent="0.25">
      <c r="B103" s="71">
        <v>102</v>
      </c>
      <c r="C103" s="78">
        <v>41701</v>
      </c>
      <c r="D103" s="71">
        <v>10</v>
      </c>
      <c r="E103" s="71">
        <v>1</v>
      </c>
      <c r="F103" s="71" t="s">
        <v>29</v>
      </c>
      <c r="G103" s="71">
        <v>4</v>
      </c>
      <c r="H103" s="71" t="b">
        <v>1</v>
      </c>
      <c r="I103" s="71">
        <v>53.963999999999999</v>
      </c>
      <c r="J103" s="71" t="s">
        <v>49</v>
      </c>
      <c r="K103" s="71" t="s">
        <v>39</v>
      </c>
      <c r="L103" s="71">
        <v>25.2</v>
      </c>
      <c r="M103" s="71">
        <v>26.15</v>
      </c>
      <c r="N103" s="71">
        <v>0</v>
      </c>
      <c r="O103" s="71">
        <v>0</v>
      </c>
      <c r="P103" s="71" t="b">
        <v>1</v>
      </c>
      <c r="Q103" s="71" t="s">
        <v>38</v>
      </c>
    </row>
    <row r="104" spans="2:17" x14ac:dyDescent="0.25">
      <c r="B104" s="71">
        <v>103</v>
      </c>
      <c r="C104" s="78">
        <v>41701</v>
      </c>
      <c r="D104" s="71">
        <v>10</v>
      </c>
      <c r="E104" s="71">
        <v>1</v>
      </c>
      <c r="F104" s="71" t="s">
        <v>33</v>
      </c>
      <c r="G104" s="71">
        <v>1</v>
      </c>
      <c r="H104" s="71" t="b">
        <v>0</v>
      </c>
      <c r="I104" s="71">
        <v>13.99</v>
      </c>
      <c r="J104" s="71" t="s">
        <v>42</v>
      </c>
      <c r="K104" s="71" t="s">
        <v>39</v>
      </c>
      <c r="L104" s="71">
        <v>17.600000000000001</v>
      </c>
      <c r="M104" s="71">
        <v>34.4</v>
      </c>
      <c r="N104" s="71">
        <v>0</v>
      </c>
      <c r="O104" s="71">
        <v>0</v>
      </c>
      <c r="P104" s="71" t="b">
        <v>0</v>
      </c>
      <c r="Q104" s="71" t="s">
        <v>35</v>
      </c>
    </row>
    <row r="105" spans="2:17" x14ac:dyDescent="0.25">
      <c r="B105" s="71">
        <v>104</v>
      </c>
      <c r="C105" s="78">
        <v>41701</v>
      </c>
      <c r="D105" s="71">
        <v>10</v>
      </c>
      <c r="E105" s="71">
        <v>1</v>
      </c>
      <c r="F105" s="71" t="s">
        <v>29</v>
      </c>
      <c r="G105" s="71">
        <v>3</v>
      </c>
      <c r="H105" s="71" t="b">
        <v>0</v>
      </c>
      <c r="I105" s="71">
        <v>43.97</v>
      </c>
      <c r="J105" s="71" t="s">
        <v>49</v>
      </c>
      <c r="K105" s="71" t="s">
        <v>39</v>
      </c>
      <c r="L105" s="71">
        <v>9.5</v>
      </c>
      <c r="M105" s="71">
        <v>55.9</v>
      </c>
      <c r="N105" s="71">
        <v>0</v>
      </c>
      <c r="O105" s="71">
        <v>0</v>
      </c>
      <c r="P105" s="71" t="b">
        <v>0</v>
      </c>
      <c r="Q105" s="71" t="s">
        <v>48</v>
      </c>
    </row>
    <row r="106" spans="2:17" x14ac:dyDescent="0.25">
      <c r="B106" s="71">
        <v>105</v>
      </c>
      <c r="C106" s="78">
        <v>41701</v>
      </c>
      <c r="D106" s="71">
        <v>10</v>
      </c>
      <c r="E106" s="71">
        <v>1</v>
      </c>
      <c r="F106" s="71" t="s">
        <v>29</v>
      </c>
      <c r="G106" s="71">
        <v>4</v>
      </c>
      <c r="H106" s="71" t="b">
        <v>1</v>
      </c>
      <c r="I106" s="71">
        <v>46.764000000000003</v>
      </c>
      <c r="J106" s="71" t="s">
        <v>42</v>
      </c>
      <c r="K106" s="71" t="s">
        <v>37</v>
      </c>
      <c r="L106" s="71">
        <v>33.799999999999997</v>
      </c>
      <c r="M106" s="71">
        <v>61</v>
      </c>
      <c r="N106" s="71">
        <v>0</v>
      </c>
      <c r="O106" s="71">
        <v>0</v>
      </c>
      <c r="P106" s="71" t="b">
        <v>0</v>
      </c>
      <c r="Q106" s="71" t="s">
        <v>35</v>
      </c>
    </row>
    <row r="107" spans="2:17" x14ac:dyDescent="0.25">
      <c r="B107" s="71">
        <v>106</v>
      </c>
      <c r="C107" s="78">
        <v>41701</v>
      </c>
      <c r="D107" s="71">
        <v>10</v>
      </c>
      <c r="E107" s="71">
        <v>1</v>
      </c>
      <c r="F107" s="71" t="s">
        <v>36</v>
      </c>
      <c r="G107" s="71">
        <v>6</v>
      </c>
      <c r="H107" s="71" t="b">
        <v>1</v>
      </c>
      <c r="I107" s="71">
        <v>76.445999999999998</v>
      </c>
      <c r="J107" s="71" t="s">
        <v>42</v>
      </c>
      <c r="K107" s="71" t="s">
        <v>37</v>
      </c>
      <c r="L107" s="71">
        <v>21</v>
      </c>
      <c r="M107" s="71">
        <v>60.4</v>
      </c>
      <c r="N107" s="71">
        <v>0</v>
      </c>
      <c r="O107" s="71">
        <v>0</v>
      </c>
      <c r="P107" s="71" t="b">
        <v>0</v>
      </c>
      <c r="Q107" s="71" t="s">
        <v>35</v>
      </c>
    </row>
    <row r="108" spans="2:17" x14ac:dyDescent="0.25">
      <c r="B108" s="71">
        <v>107</v>
      </c>
      <c r="C108" s="78">
        <v>41701</v>
      </c>
      <c r="D108" s="71">
        <v>10</v>
      </c>
      <c r="E108" s="71">
        <v>1</v>
      </c>
      <c r="F108" s="71" t="s">
        <v>29</v>
      </c>
      <c r="G108" s="71">
        <v>3</v>
      </c>
      <c r="H108" s="71" t="b">
        <v>0</v>
      </c>
      <c r="I108" s="71">
        <v>39.97</v>
      </c>
      <c r="J108" s="71" t="s">
        <v>42</v>
      </c>
      <c r="K108" s="71" t="s">
        <v>39</v>
      </c>
      <c r="L108" s="71">
        <v>27.9</v>
      </c>
      <c r="M108" s="71">
        <v>33.299999999999997</v>
      </c>
      <c r="N108" s="71">
        <v>0</v>
      </c>
      <c r="O108" s="71">
        <v>0</v>
      </c>
      <c r="P108" s="71" t="b">
        <v>0</v>
      </c>
      <c r="Q108" s="71" t="s">
        <v>35</v>
      </c>
    </row>
    <row r="109" spans="2:17" x14ac:dyDescent="0.25">
      <c r="B109" s="71">
        <v>108</v>
      </c>
      <c r="C109" s="78">
        <v>41701</v>
      </c>
      <c r="D109" s="71">
        <v>10</v>
      </c>
      <c r="E109" s="71">
        <v>1</v>
      </c>
      <c r="F109" s="71" t="s">
        <v>36</v>
      </c>
      <c r="G109" s="71">
        <v>5</v>
      </c>
      <c r="H109" s="71" t="b">
        <v>1</v>
      </c>
      <c r="I109" s="71">
        <v>62.954999999999998</v>
      </c>
      <c r="J109" s="71" t="s">
        <v>42</v>
      </c>
      <c r="K109" s="71" t="s">
        <v>41</v>
      </c>
      <c r="L109" s="71">
        <v>10.199999999999999</v>
      </c>
      <c r="M109" s="71">
        <v>61.5</v>
      </c>
      <c r="N109" s="71">
        <v>0</v>
      </c>
      <c r="O109" s="71">
        <v>0</v>
      </c>
      <c r="P109" s="71" t="b">
        <v>1</v>
      </c>
      <c r="Q109" s="71" t="s">
        <v>35</v>
      </c>
    </row>
    <row r="110" spans="2:17" x14ac:dyDescent="0.25">
      <c r="B110" s="71">
        <v>109</v>
      </c>
      <c r="C110" s="78">
        <v>41701</v>
      </c>
      <c r="D110" s="71">
        <v>10</v>
      </c>
      <c r="E110" s="71">
        <v>1</v>
      </c>
      <c r="F110" s="71" t="s">
        <v>36</v>
      </c>
      <c r="G110" s="71">
        <v>2</v>
      </c>
      <c r="H110" s="71" t="b">
        <v>0</v>
      </c>
      <c r="I110" s="71">
        <v>31.98</v>
      </c>
      <c r="J110" s="71" t="s">
        <v>49</v>
      </c>
      <c r="K110" s="71" t="s">
        <v>41</v>
      </c>
      <c r="L110" s="71">
        <v>10.3</v>
      </c>
      <c r="M110" s="71">
        <v>62.9</v>
      </c>
      <c r="N110" s="71">
        <v>0</v>
      </c>
      <c r="O110" s="71">
        <v>0</v>
      </c>
      <c r="P110" s="71" t="b">
        <v>0</v>
      </c>
      <c r="Q110" s="71" t="s">
        <v>35</v>
      </c>
    </row>
    <row r="111" spans="2:17" x14ac:dyDescent="0.25">
      <c r="B111" s="71">
        <v>110</v>
      </c>
      <c r="C111" s="78">
        <v>41701</v>
      </c>
      <c r="D111" s="71">
        <v>10</v>
      </c>
      <c r="E111" s="71">
        <v>1</v>
      </c>
      <c r="F111" s="71" t="s">
        <v>36</v>
      </c>
      <c r="G111" s="71">
        <v>4</v>
      </c>
      <c r="H111" s="71" t="b">
        <v>1</v>
      </c>
      <c r="I111" s="71">
        <v>53.963999999999999</v>
      </c>
      <c r="J111" s="71" t="s">
        <v>49</v>
      </c>
      <c r="K111" s="71" t="s">
        <v>41</v>
      </c>
      <c r="L111" s="71">
        <v>22.2</v>
      </c>
      <c r="M111" s="71">
        <v>50.4</v>
      </c>
      <c r="N111" s="71">
        <v>0</v>
      </c>
      <c r="O111" s="71">
        <v>0</v>
      </c>
      <c r="P111" s="71" t="b">
        <v>0</v>
      </c>
      <c r="Q111" s="71" t="s">
        <v>48</v>
      </c>
    </row>
    <row r="112" spans="2:17" x14ac:dyDescent="0.25">
      <c r="B112" s="71">
        <v>111</v>
      </c>
      <c r="C112" s="78">
        <v>41701</v>
      </c>
      <c r="D112" s="71">
        <v>10</v>
      </c>
      <c r="E112" s="71">
        <v>1</v>
      </c>
      <c r="F112" s="71" t="s">
        <v>36</v>
      </c>
      <c r="G112" s="71">
        <v>4</v>
      </c>
      <c r="H112" s="71" t="b">
        <v>1</v>
      </c>
      <c r="I112" s="71">
        <v>50.363999999999997</v>
      </c>
      <c r="J112" s="71" t="s">
        <v>49</v>
      </c>
      <c r="K112" s="71" t="s">
        <v>37</v>
      </c>
      <c r="L112" s="71">
        <v>29.6</v>
      </c>
      <c r="M112" s="71">
        <v>46.7</v>
      </c>
      <c r="N112" s="71">
        <v>0</v>
      </c>
      <c r="O112" s="71">
        <v>0</v>
      </c>
      <c r="P112" s="71" t="b">
        <v>0</v>
      </c>
      <c r="Q112" s="71" t="s">
        <v>32</v>
      </c>
    </row>
    <row r="113" spans="2:17" x14ac:dyDescent="0.25">
      <c r="B113" s="71">
        <v>112</v>
      </c>
      <c r="C113" s="78">
        <v>41701</v>
      </c>
      <c r="D113" s="71">
        <v>10</v>
      </c>
      <c r="E113" s="71">
        <v>1</v>
      </c>
      <c r="F113" s="71" t="s">
        <v>36</v>
      </c>
      <c r="G113" s="71">
        <v>1</v>
      </c>
      <c r="H113" s="71" t="b">
        <v>0</v>
      </c>
      <c r="I113" s="71">
        <v>16.989999999999998</v>
      </c>
      <c r="J113" s="71" t="s">
        <v>42</v>
      </c>
      <c r="K113" s="71" t="s">
        <v>37</v>
      </c>
      <c r="L113" s="71">
        <v>11.7</v>
      </c>
      <c r="M113" s="71">
        <v>60.5</v>
      </c>
      <c r="N113" s="71">
        <v>0</v>
      </c>
      <c r="O113" s="71">
        <v>0</v>
      </c>
      <c r="P113" s="71" t="b">
        <v>1</v>
      </c>
      <c r="Q113" s="71" t="s">
        <v>35</v>
      </c>
    </row>
    <row r="114" spans="2:17" x14ac:dyDescent="0.25">
      <c r="B114" s="71">
        <v>113</v>
      </c>
      <c r="C114" s="78">
        <v>41701</v>
      </c>
      <c r="D114" s="71">
        <v>10</v>
      </c>
      <c r="E114" s="71">
        <v>1</v>
      </c>
      <c r="F114" s="71" t="s">
        <v>36</v>
      </c>
      <c r="G114" s="71">
        <v>2</v>
      </c>
      <c r="H114" s="71" t="b">
        <v>0</v>
      </c>
      <c r="I114" s="71">
        <v>25.98</v>
      </c>
      <c r="J114" s="71" t="s">
        <v>42</v>
      </c>
      <c r="K114" s="71" t="s">
        <v>37</v>
      </c>
      <c r="L114" s="71">
        <v>26.5</v>
      </c>
      <c r="M114" s="71">
        <v>61.8</v>
      </c>
      <c r="N114" s="71">
        <v>0</v>
      </c>
      <c r="O114" s="71">
        <v>0</v>
      </c>
      <c r="P114" s="71" t="b">
        <v>0</v>
      </c>
      <c r="Q114" s="71" t="s">
        <v>35</v>
      </c>
    </row>
    <row r="115" spans="2:17" x14ac:dyDescent="0.25">
      <c r="B115" s="71">
        <v>114</v>
      </c>
      <c r="C115" s="78">
        <v>41701</v>
      </c>
      <c r="D115" s="71">
        <v>10</v>
      </c>
      <c r="E115" s="71">
        <v>1</v>
      </c>
      <c r="F115" s="71" t="s">
        <v>29</v>
      </c>
      <c r="G115" s="71">
        <v>3</v>
      </c>
      <c r="H115" s="71" t="b">
        <v>0</v>
      </c>
      <c r="I115" s="71">
        <v>42.97</v>
      </c>
      <c r="J115" s="71" t="s">
        <v>42</v>
      </c>
      <c r="K115" s="71" t="s">
        <v>37</v>
      </c>
      <c r="L115" s="71">
        <v>32.200000000000003</v>
      </c>
      <c r="M115" s="71" t="s">
        <v>48</v>
      </c>
      <c r="N115" s="71">
        <v>0</v>
      </c>
      <c r="O115" s="71">
        <v>0</v>
      </c>
      <c r="P115" s="71" t="b">
        <v>0</v>
      </c>
      <c r="Q115" s="71" t="s">
        <v>35</v>
      </c>
    </row>
    <row r="116" spans="2:17" x14ac:dyDescent="0.25">
      <c r="B116" s="71">
        <v>115</v>
      </c>
      <c r="C116" s="78">
        <v>41701</v>
      </c>
      <c r="D116" s="71">
        <v>10</v>
      </c>
      <c r="E116" s="71">
        <v>1</v>
      </c>
      <c r="F116" s="71" t="s">
        <v>36</v>
      </c>
      <c r="G116" s="71">
        <v>1</v>
      </c>
      <c r="H116" s="71" t="b">
        <v>0</v>
      </c>
      <c r="I116" s="71">
        <v>12.99</v>
      </c>
      <c r="J116" s="71" t="s">
        <v>42</v>
      </c>
      <c r="K116" s="71" t="s">
        <v>39</v>
      </c>
      <c r="L116" s="71">
        <v>23.6</v>
      </c>
      <c r="M116" s="71">
        <v>34.1</v>
      </c>
      <c r="N116" s="71">
        <v>0</v>
      </c>
      <c r="O116" s="71">
        <v>0</v>
      </c>
      <c r="P116" s="71" t="b">
        <v>0</v>
      </c>
      <c r="Q116" s="71" t="s">
        <v>35</v>
      </c>
    </row>
    <row r="117" spans="2:17" x14ac:dyDescent="0.25">
      <c r="B117" s="71">
        <v>116</v>
      </c>
      <c r="C117" s="78">
        <v>41701</v>
      </c>
      <c r="D117" s="71">
        <v>10</v>
      </c>
      <c r="E117" s="71">
        <v>1</v>
      </c>
      <c r="F117" s="71" t="s">
        <v>36</v>
      </c>
      <c r="G117" s="71">
        <v>3</v>
      </c>
      <c r="H117" s="71" t="b">
        <v>0</v>
      </c>
      <c r="I117" s="71">
        <v>36.97</v>
      </c>
      <c r="J117" s="71" t="s">
        <v>42</v>
      </c>
      <c r="K117" s="71" t="s">
        <v>41</v>
      </c>
      <c r="L117" s="71">
        <v>14.5</v>
      </c>
      <c r="M117" s="71">
        <v>60.9</v>
      </c>
      <c r="N117" s="71">
        <v>0</v>
      </c>
      <c r="O117" s="71">
        <v>0</v>
      </c>
      <c r="P117" s="71" t="b">
        <v>0</v>
      </c>
      <c r="Q117" s="71" t="s">
        <v>35</v>
      </c>
    </row>
    <row r="118" spans="2:17" x14ac:dyDescent="0.25">
      <c r="B118" s="71">
        <v>117</v>
      </c>
      <c r="C118" s="78">
        <v>41702</v>
      </c>
      <c r="D118" s="71">
        <v>10</v>
      </c>
      <c r="E118" s="71">
        <v>2</v>
      </c>
      <c r="F118" s="71" t="s">
        <v>36</v>
      </c>
      <c r="G118" s="71">
        <v>3</v>
      </c>
      <c r="H118" s="71" t="b">
        <v>1</v>
      </c>
      <c r="I118" s="71">
        <v>31.175999999999998</v>
      </c>
      <c r="J118" s="71" t="s">
        <v>42</v>
      </c>
      <c r="K118" s="71" t="s">
        <v>37</v>
      </c>
      <c r="L118" s="71">
        <v>24.4</v>
      </c>
      <c r="M118" s="71">
        <v>61.1</v>
      </c>
      <c r="N118" s="71">
        <v>0</v>
      </c>
      <c r="O118" s="71">
        <v>0</v>
      </c>
      <c r="P118" s="71" t="b">
        <v>0</v>
      </c>
      <c r="Q118" s="71" t="s">
        <v>35</v>
      </c>
    </row>
    <row r="119" spans="2:17" x14ac:dyDescent="0.25">
      <c r="B119" s="71">
        <v>118</v>
      </c>
      <c r="C119" s="78">
        <v>41702</v>
      </c>
      <c r="D119" s="71">
        <v>10</v>
      </c>
      <c r="E119" s="71">
        <v>2</v>
      </c>
      <c r="F119" s="71" t="s">
        <v>36</v>
      </c>
      <c r="G119" s="71">
        <v>4</v>
      </c>
      <c r="H119" s="71" t="b">
        <v>1</v>
      </c>
      <c r="I119" s="71">
        <v>41.731200000000001</v>
      </c>
      <c r="J119" s="71" t="s">
        <v>42</v>
      </c>
      <c r="K119" s="71" t="s">
        <v>41</v>
      </c>
      <c r="L119" s="71">
        <v>12.2</v>
      </c>
      <c r="M119" s="71">
        <v>61.3</v>
      </c>
      <c r="N119" s="71">
        <v>0</v>
      </c>
      <c r="O119" s="71">
        <v>0</v>
      </c>
      <c r="P119" s="71" t="b">
        <v>0</v>
      </c>
      <c r="Q119" s="71" t="s">
        <v>35</v>
      </c>
    </row>
    <row r="120" spans="2:17" x14ac:dyDescent="0.25">
      <c r="B120" s="71">
        <v>119</v>
      </c>
      <c r="C120" s="78">
        <v>41702</v>
      </c>
      <c r="D120" s="71">
        <v>10</v>
      </c>
      <c r="E120" s="71">
        <v>2</v>
      </c>
      <c r="F120" s="71" t="s">
        <v>36</v>
      </c>
      <c r="G120" s="71">
        <v>5</v>
      </c>
      <c r="H120" s="71" t="b">
        <v>1</v>
      </c>
      <c r="I120" s="71">
        <v>51.084000000000003</v>
      </c>
      <c r="J120" s="71" t="s">
        <v>49</v>
      </c>
      <c r="K120" s="71" t="s">
        <v>41</v>
      </c>
      <c r="L120" s="71">
        <v>13.7</v>
      </c>
      <c r="M120" s="71">
        <v>36.6</v>
      </c>
      <c r="N120" s="71">
        <v>0</v>
      </c>
      <c r="O120" s="71">
        <v>0</v>
      </c>
      <c r="P120" s="71" t="b">
        <v>0</v>
      </c>
      <c r="Q120" s="71" t="s">
        <v>32</v>
      </c>
    </row>
    <row r="121" spans="2:17" x14ac:dyDescent="0.25">
      <c r="B121" s="71">
        <v>120</v>
      </c>
      <c r="C121" s="78">
        <v>41702</v>
      </c>
      <c r="D121" s="71">
        <v>10</v>
      </c>
      <c r="E121" s="71">
        <v>2</v>
      </c>
      <c r="F121" s="71" t="s">
        <v>36</v>
      </c>
      <c r="G121" s="71">
        <v>2</v>
      </c>
      <c r="H121" s="71" t="b">
        <v>1</v>
      </c>
      <c r="I121" s="71">
        <v>23.184000000000001</v>
      </c>
      <c r="J121" s="71" t="s">
        <v>49</v>
      </c>
      <c r="K121" s="71" t="s">
        <v>37</v>
      </c>
      <c r="L121" s="71">
        <v>11.5</v>
      </c>
      <c r="M121" s="71">
        <v>63.6</v>
      </c>
      <c r="N121" s="71">
        <v>0</v>
      </c>
      <c r="O121" s="71">
        <v>0</v>
      </c>
      <c r="P121" s="71" t="b">
        <v>0</v>
      </c>
      <c r="Q121" s="71" t="s">
        <v>35</v>
      </c>
    </row>
    <row r="122" spans="2:17" x14ac:dyDescent="0.25">
      <c r="B122" s="71">
        <v>121</v>
      </c>
      <c r="C122" s="78">
        <v>41702</v>
      </c>
      <c r="D122" s="71">
        <v>10</v>
      </c>
      <c r="E122" s="71">
        <v>2</v>
      </c>
      <c r="F122" s="71" t="s">
        <v>33</v>
      </c>
      <c r="G122" s="71">
        <v>4</v>
      </c>
      <c r="H122" s="71" t="b">
        <v>1</v>
      </c>
      <c r="I122" s="71">
        <v>38.851199999999999</v>
      </c>
      <c r="J122" s="71" t="s">
        <v>49</v>
      </c>
      <c r="K122" s="71" t="s">
        <v>39</v>
      </c>
      <c r="L122" s="71">
        <v>11.7</v>
      </c>
      <c r="M122" s="71">
        <v>54.1</v>
      </c>
      <c r="N122" s="71">
        <v>0</v>
      </c>
      <c r="O122" s="71">
        <v>0</v>
      </c>
      <c r="P122" s="71" t="b">
        <v>0</v>
      </c>
      <c r="Q122" s="71" t="s">
        <v>35</v>
      </c>
    </row>
    <row r="123" spans="2:17" x14ac:dyDescent="0.25">
      <c r="B123" s="71">
        <v>122</v>
      </c>
      <c r="C123" s="78">
        <v>41702</v>
      </c>
      <c r="D123" s="71">
        <v>10</v>
      </c>
      <c r="E123" s="71">
        <v>2</v>
      </c>
      <c r="F123" s="71" t="s">
        <v>36</v>
      </c>
      <c r="G123" s="71">
        <v>2</v>
      </c>
      <c r="H123" s="71" t="b">
        <v>1</v>
      </c>
      <c r="I123" s="71">
        <v>24.783999999999999</v>
      </c>
      <c r="J123" s="71" t="s">
        <v>49</v>
      </c>
      <c r="K123" s="71" t="s">
        <v>37</v>
      </c>
      <c r="L123" s="71">
        <v>26.4</v>
      </c>
      <c r="M123" s="71">
        <v>44</v>
      </c>
      <c r="N123" s="71">
        <v>0</v>
      </c>
      <c r="O123" s="71">
        <v>0</v>
      </c>
      <c r="P123" s="71" t="b">
        <v>0</v>
      </c>
      <c r="Q123" s="71" t="s">
        <v>32</v>
      </c>
    </row>
    <row r="124" spans="2:17" x14ac:dyDescent="0.25">
      <c r="B124" s="71">
        <v>123</v>
      </c>
      <c r="C124" s="78">
        <v>41702</v>
      </c>
      <c r="D124" s="71">
        <v>10</v>
      </c>
      <c r="E124" s="71">
        <v>2</v>
      </c>
      <c r="F124" s="71" t="s">
        <v>29</v>
      </c>
      <c r="G124" s="71">
        <v>2</v>
      </c>
      <c r="H124" s="71" t="b">
        <v>1</v>
      </c>
      <c r="I124" s="71">
        <v>49.856000000000002</v>
      </c>
      <c r="J124" s="71" t="s">
        <v>49</v>
      </c>
      <c r="K124" s="71" t="s">
        <v>37</v>
      </c>
      <c r="L124" s="71">
        <v>10.199999999999999</v>
      </c>
      <c r="M124" s="71">
        <v>63.7</v>
      </c>
      <c r="N124" s="71">
        <v>1</v>
      </c>
      <c r="O124" s="71">
        <v>1</v>
      </c>
      <c r="P124" s="71" t="b">
        <v>0</v>
      </c>
      <c r="Q124" s="71" t="s">
        <v>35</v>
      </c>
    </row>
    <row r="125" spans="2:17" x14ac:dyDescent="0.25">
      <c r="B125" s="71">
        <v>124</v>
      </c>
      <c r="C125" s="78">
        <v>41702</v>
      </c>
      <c r="D125" s="71">
        <v>10</v>
      </c>
      <c r="E125" s="71">
        <v>2</v>
      </c>
      <c r="F125" s="71" t="s">
        <v>36</v>
      </c>
      <c r="G125" s="71">
        <v>4</v>
      </c>
      <c r="H125" s="71" t="b">
        <v>1</v>
      </c>
      <c r="I125" s="71">
        <v>38.851199999999999</v>
      </c>
      <c r="J125" s="71" t="s">
        <v>42</v>
      </c>
      <c r="K125" s="71" t="s">
        <v>37</v>
      </c>
      <c r="L125" s="71">
        <v>35.299999999999997</v>
      </c>
      <c r="M125" s="71">
        <v>30.7</v>
      </c>
      <c r="N125" s="71">
        <v>0</v>
      </c>
      <c r="O125" s="71">
        <v>0</v>
      </c>
      <c r="P125" s="71" t="b">
        <v>0</v>
      </c>
      <c r="Q125" s="71" t="s">
        <v>32</v>
      </c>
    </row>
    <row r="126" spans="2:17" x14ac:dyDescent="0.25">
      <c r="B126" s="71">
        <v>125</v>
      </c>
      <c r="C126" s="78">
        <v>41702</v>
      </c>
      <c r="D126" s="71">
        <v>10</v>
      </c>
      <c r="E126" s="71">
        <v>2</v>
      </c>
      <c r="F126" s="71" t="s">
        <v>36</v>
      </c>
      <c r="G126" s="71">
        <v>5</v>
      </c>
      <c r="H126" s="71" t="b">
        <v>1</v>
      </c>
      <c r="I126" s="71">
        <v>49.643999999999998</v>
      </c>
      <c r="J126" s="71" t="s">
        <v>42</v>
      </c>
      <c r="K126" s="71" t="s">
        <v>41</v>
      </c>
      <c r="L126" s="71">
        <v>14.3</v>
      </c>
      <c r="M126" s="71">
        <v>35.5</v>
      </c>
      <c r="N126" s="71">
        <v>0</v>
      </c>
      <c r="O126" s="71">
        <v>0</v>
      </c>
      <c r="P126" s="71" t="b">
        <v>0</v>
      </c>
      <c r="Q126" s="71" t="s">
        <v>48</v>
      </c>
    </row>
    <row r="127" spans="2:17" x14ac:dyDescent="0.25">
      <c r="B127" s="71">
        <v>126</v>
      </c>
      <c r="C127" s="78">
        <v>41702</v>
      </c>
      <c r="D127" s="71">
        <v>10</v>
      </c>
      <c r="E127" s="71">
        <v>2</v>
      </c>
      <c r="F127" s="71" t="s">
        <v>36</v>
      </c>
      <c r="G127" s="71">
        <v>3</v>
      </c>
      <c r="H127" s="71" t="b">
        <v>1</v>
      </c>
      <c r="I127" s="71">
        <v>28.776</v>
      </c>
      <c r="J127" s="71" t="s">
        <v>49</v>
      </c>
      <c r="K127" s="71" t="s">
        <v>37</v>
      </c>
      <c r="L127" s="71">
        <v>20.7</v>
      </c>
      <c r="M127" s="71">
        <v>62.6</v>
      </c>
      <c r="N127" s="71">
        <v>0</v>
      </c>
      <c r="O127" s="71">
        <v>0</v>
      </c>
      <c r="P127" s="71" t="b">
        <v>0</v>
      </c>
      <c r="Q127" s="71" t="s">
        <v>48</v>
      </c>
    </row>
    <row r="128" spans="2:17" x14ac:dyDescent="0.25">
      <c r="B128" s="71">
        <v>127</v>
      </c>
      <c r="C128" s="78">
        <v>41702</v>
      </c>
      <c r="D128" s="71">
        <v>10</v>
      </c>
      <c r="E128" s="71">
        <v>2</v>
      </c>
      <c r="F128" s="71" t="s">
        <v>29</v>
      </c>
      <c r="G128" s="71">
        <v>4</v>
      </c>
      <c r="H128" s="71" t="b">
        <v>1</v>
      </c>
      <c r="I128" s="71">
        <v>40.291200000000003</v>
      </c>
      <c r="J128" s="71" t="s">
        <v>42</v>
      </c>
      <c r="K128" s="71" t="s">
        <v>39</v>
      </c>
      <c r="L128" s="71">
        <v>9.8000000000000007</v>
      </c>
      <c r="M128" s="71">
        <v>61</v>
      </c>
      <c r="N128" s="71">
        <v>0</v>
      </c>
      <c r="O128" s="71">
        <v>0</v>
      </c>
      <c r="P128" s="71" t="b">
        <v>0</v>
      </c>
      <c r="Q128" s="71" t="s">
        <v>35</v>
      </c>
    </row>
    <row r="129" spans="2:17" x14ac:dyDescent="0.25">
      <c r="B129" s="71">
        <v>128</v>
      </c>
      <c r="C129" s="78">
        <v>41702</v>
      </c>
      <c r="D129" s="71">
        <v>10</v>
      </c>
      <c r="E129" s="71">
        <v>2</v>
      </c>
      <c r="F129" s="71" t="s">
        <v>36</v>
      </c>
      <c r="G129" s="71">
        <v>3</v>
      </c>
      <c r="H129" s="71" t="b">
        <v>1</v>
      </c>
      <c r="I129" s="71">
        <v>28.776</v>
      </c>
      <c r="J129" s="71" t="s">
        <v>42</v>
      </c>
      <c r="K129" s="71" t="s">
        <v>37</v>
      </c>
      <c r="L129" s="71">
        <v>32</v>
      </c>
      <c r="M129" s="71">
        <v>57.9</v>
      </c>
      <c r="N129" s="71">
        <v>0</v>
      </c>
      <c r="O129" s="71">
        <v>0</v>
      </c>
      <c r="P129" s="71" t="b">
        <v>0</v>
      </c>
      <c r="Q129" s="71" t="s">
        <v>35</v>
      </c>
    </row>
    <row r="130" spans="2:17" x14ac:dyDescent="0.25">
      <c r="B130" s="71">
        <v>129</v>
      </c>
      <c r="C130" s="78">
        <v>41702</v>
      </c>
      <c r="D130" s="71">
        <v>10</v>
      </c>
      <c r="E130" s="71">
        <v>2</v>
      </c>
      <c r="F130" s="71" t="s">
        <v>36</v>
      </c>
      <c r="G130" s="71">
        <v>5</v>
      </c>
      <c r="H130" s="71" t="b">
        <v>1</v>
      </c>
      <c r="I130" s="71">
        <v>53.244</v>
      </c>
      <c r="J130" s="71" t="s">
        <v>49</v>
      </c>
      <c r="K130" s="71" t="s">
        <v>37</v>
      </c>
      <c r="L130" s="71">
        <v>26</v>
      </c>
      <c r="M130" s="71">
        <v>62.4</v>
      </c>
      <c r="N130" s="71">
        <v>0</v>
      </c>
      <c r="O130" s="71">
        <v>0</v>
      </c>
      <c r="P130" s="71" t="b">
        <v>0</v>
      </c>
      <c r="Q130" s="71" t="s">
        <v>35</v>
      </c>
    </row>
    <row r="131" spans="2:17" x14ac:dyDescent="0.25">
      <c r="B131" s="71">
        <v>130</v>
      </c>
      <c r="C131" s="78">
        <v>41702</v>
      </c>
      <c r="D131" s="71">
        <v>10</v>
      </c>
      <c r="E131" s="71">
        <v>2</v>
      </c>
      <c r="F131" s="71" t="s">
        <v>36</v>
      </c>
      <c r="G131" s="71" t="s">
        <v>48</v>
      </c>
      <c r="H131" s="71" t="s">
        <v>48</v>
      </c>
      <c r="I131" s="71">
        <v>14.22</v>
      </c>
      <c r="J131" s="71" t="s">
        <v>42</v>
      </c>
      <c r="K131" s="71" t="s">
        <v>41</v>
      </c>
      <c r="L131" s="71">
        <v>19.100000000000001</v>
      </c>
      <c r="M131" s="71">
        <v>60.9</v>
      </c>
      <c r="N131" s="71" t="s">
        <v>48</v>
      </c>
      <c r="O131" s="71" t="s">
        <v>48</v>
      </c>
      <c r="P131" s="71" t="b">
        <v>1</v>
      </c>
      <c r="Q131" s="71" t="s">
        <v>35</v>
      </c>
    </row>
    <row r="132" spans="2:17" x14ac:dyDescent="0.25">
      <c r="B132" s="71">
        <v>131</v>
      </c>
      <c r="C132" s="78">
        <v>41702</v>
      </c>
      <c r="D132" s="71">
        <v>10</v>
      </c>
      <c r="E132" s="71">
        <v>2</v>
      </c>
      <c r="F132" s="71" t="s">
        <v>33</v>
      </c>
      <c r="G132" s="71">
        <v>2</v>
      </c>
      <c r="H132" s="71" t="b">
        <v>1</v>
      </c>
      <c r="I132" s="71">
        <v>49.456000000000003</v>
      </c>
      <c r="J132" s="71" t="s">
        <v>42</v>
      </c>
      <c r="K132" s="71" t="s">
        <v>39</v>
      </c>
      <c r="L132" s="71">
        <v>31.8</v>
      </c>
      <c r="M132" s="71">
        <v>62.9</v>
      </c>
      <c r="N132" s="71">
        <v>1</v>
      </c>
      <c r="O132" s="71">
        <v>0</v>
      </c>
      <c r="P132" s="71" t="b">
        <v>0</v>
      </c>
      <c r="Q132" s="71" t="s">
        <v>35</v>
      </c>
    </row>
    <row r="133" spans="2:17" x14ac:dyDescent="0.25">
      <c r="B133" s="71">
        <v>132</v>
      </c>
      <c r="C133" s="78">
        <v>41702</v>
      </c>
      <c r="D133" s="71">
        <v>10</v>
      </c>
      <c r="E133" s="71">
        <v>2</v>
      </c>
      <c r="F133" s="71" t="s">
        <v>33</v>
      </c>
      <c r="G133" s="71">
        <v>6</v>
      </c>
      <c r="H133" s="71" t="b">
        <v>1</v>
      </c>
      <c r="I133" s="71">
        <v>58.9968</v>
      </c>
      <c r="J133" s="71" t="s">
        <v>42</v>
      </c>
      <c r="K133" s="71" t="s">
        <v>39</v>
      </c>
      <c r="L133" s="71">
        <v>34.9</v>
      </c>
      <c r="M133" s="71">
        <v>60.9</v>
      </c>
      <c r="N133" s="71">
        <v>0</v>
      </c>
      <c r="O133" s="71">
        <v>0</v>
      </c>
      <c r="P133" s="71" t="b">
        <v>1</v>
      </c>
      <c r="Q133" s="71" t="s">
        <v>35</v>
      </c>
    </row>
    <row r="134" spans="2:17" x14ac:dyDescent="0.25">
      <c r="B134" s="71">
        <v>133</v>
      </c>
      <c r="C134" s="78">
        <v>41702</v>
      </c>
      <c r="D134" s="71">
        <v>10</v>
      </c>
      <c r="E134" s="71">
        <v>2</v>
      </c>
      <c r="F134" s="71" t="s">
        <v>36</v>
      </c>
      <c r="G134" s="71">
        <v>1</v>
      </c>
      <c r="H134" s="71" t="b">
        <v>1</v>
      </c>
      <c r="I134" s="71">
        <v>9.5920000000000005</v>
      </c>
      <c r="J134" s="71" t="s">
        <v>49</v>
      </c>
      <c r="K134" s="71" t="s">
        <v>37</v>
      </c>
      <c r="L134" s="71">
        <v>21</v>
      </c>
      <c r="M134" s="71">
        <v>48.8</v>
      </c>
      <c r="N134" s="71">
        <v>0</v>
      </c>
      <c r="O134" s="71">
        <v>0</v>
      </c>
      <c r="P134" s="71" t="b">
        <v>0</v>
      </c>
      <c r="Q134" s="71" t="s">
        <v>35</v>
      </c>
    </row>
    <row r="135" spans="2:17" x14ac:dyDescent="0.25">
      <c r="B135" s="71">
        <v>134</v>
      </c>
      <c r="C135" s="71" t="s">
        <v>48</v>
      </c>
      <c r="D135" s="71" t="s">
        <v>48</v>
      </c>
      <c r="E135" s="71" t="s">
        <v>48</v>
      </c>
      <c r="F135" s="71" t="s">
        <v>36</v>
      </c>
      <c r="G135" s="71">
        <v>4</v>
      </c>
      <c r="H135" s="71" t="b">
        <v>1</v>
      </c>
      <c r="I135" s="71">
        <v>41.731200000000001</v>
      </c>
      <c r="J135" s="71" t="s">
        <v>42</v>
      </c>
      <c r="K135" s="71" t="s">
        <v>37</v>
      </c>
      <c r="L135" s="71">
        <v>23.8</v>
      </c>
      <c r="M135" s="71">
        <v>63.2</v>
      </c>
      <c r="N135" s="71">
        <v>0</v>
      </c>
      <c r="O135" s="71">
        <v>0</v>
      </c>
      <c r="P135" s="71" t="b">
        <v>0</v>
      </c>
      <c r="Q135" s="71" t="s">
        <v>48</v>
      </c>
    </row>
    <row r="136" spans="2:17" x14ac:dyDescent="0.25">
      <c r="B136" s="71">
        <v>135</v>
      </c>
      <c r="C136" s="78">
        <v>41702</v>
      </c>
      <c r="D136" s="71">
        <v>10</v>
      </c>
      <c r="E136" s="71">
        <v>2</v>
      </c>
      <c r="F136" s="71" t="s">
        <v>36</v>
      </c>
      <c r="G136" s="71">
        <v>3</v>
      </c>
      <c r="H136" s="71" t="b">
        <v>1</v>
      </c>
      <c r="I136" s="71">
        <v>33.576000000000001</v>
      </c>
      <c r="J136" s="71" t="s">
        <v>49</v>
      </c>
      <c r="K136" s="71" t="s">
        <v>39</v>
      </c>
      <c r="L136" s="71">
        <v>25.4</v>
      </c>
      <c r="M136" s="71">
        <v>48.1</v>
      </c>
      <c r="N136" s="71">
        <v>0</v>
      </c>
      <c r="O136" s="71">
        <v>0</v>
      </c>
      <c r="P136" s="71" t="b">
        <v>0</v>
      </c>
      <c r="Q136" s="71" t="s">
        <v>35</v>
      </c>
    </row>
    <row r="137" spans="2:17" x14ac:dyDescent="0.25">
      <c r="B137" s="71">
        <v>136</v>
      </c>
      <c r="C137" s="78">
        <v>41702</v>
      </c>
      <c r="D137" s="71">
        <v>10</v>
      </c>
      <c r="E137" s="71">
        <v>2</v>
      </c>
      <c r="F137" s="71" t="s">
        <v>36</v>
      </c>
      <c r="G137" s="71">
        <v>2</v>
      </c>
      <c r="H137" s="71" t="b">
        <v>1</v>
      </c>
      <c r="I137" s="71">
        <v>20.783999999999999</v>
      </c>
      <c r="J137" s="71" t="s">
        <v>49</v>
      </c>
      <c r="K137" s="71" t="s">
        <v>37</v>
      </c>
      <c r="L137" s="71">
        <v>23.2</v>
      </c>
      <c r="M137" s="71">
        <v>62.2</v>
      </c>
      <c r="N137" s="71">
        <v>0</v>
      </c>
      <c r="O137" s="71">
        <v>0</v>
      </c>
      <c r="P137" s="71" t="b">
        <v>0</v>
      </c>
      <c r="Q137" s="71" t="s">
        <v>35</v>
      </c>
    </row>
    <row r="138" spans="2:17" x14ac:dyDescent="0.25">
      <c r="B138" s="71">
        <v>137</v>
      </c>
      <c r="C138" s="78">
        <v>41703</v>
      </c>
      <c r="D138" s="71">
        <v>10</v>
      </c>
      <c r="E138" s="71">
        <v>3</v>
      </c>
      <c r="F138" s="71" t="s">
        <v>29</v>
      </c>
      <c r="G138" s="71">
        <v>5</v>
      </c>
      <c r="H138" s="71" t="b">
        <v>1</v>
      </c>
      <c r="I138" s="71">
        <v>55.755000000000003</v>
      </c>
      <c r="J138" s="71" t="s">
        <v>49</v>
      </c>
      <c r="K138" s="71" t="s">
        <v>40</v>
      </c>
      <c r="L138" s="71">
        <v>11.4</v>
      </c>
      <c r="M138" s="71">
        <v>57.9</v>
      </c>
      <c r="N138" s="71">
        <v>0</v>
      </c>
      <c r="O138" s="71">
        <v>0</v>
      </c>
      <c r="P138" s="71" t="b">
        <v>0</v>
      </c>
      <c r="Q138" s="71" t="s">
        <v>35</v>
      </c>
    </row>
    <row r="139" spans="2:17" x14ac:dyDescent="0.25">
      <c r="B139" s="71">
        <v>138</v>
      </c>
      <c r="C139" s="78">
        <v>41703</v>
      </c>
      <c r="D139" s="71">
        <v>10</v>
      </c>
      <c r="E139" s="71">
        <v>3</v>
      </c>
      <c r="F139" s="71" t="s">
        <v>29</v>
      </c>
      <c r="G139" s="71">
        <v>3</v>
      </c>
      <c r="H139" s="71" t="b">
        <v>0</v>
      </c>
      <c r="I139" s="71">
        <v>33.97</v>
      </c>
      <c r="J139" s="71" t="s">
        <v>49</v>
      </c>
      <c r="K139" s="71" t="s">
        <v>31</v>
      </c>
      <c r="L139" s="71">
        <v>24.3</v>
      </c>
      <c r="M139" s="71">
        <v>39</v>
      </c>
      <c r="N139" s="71">
        <v>0</v>
      </c>
      <c r="O139" s="71">
        <v>0</v>
      </c>
      <c r="P139" s="71" t="b">
        <v>0</v>
      </c>
      <c r="Q139" s="71" t="s">
        <v>32</v>
      </c>
    </row>
    <row r="140" spans="2:17" x14ac:dyDescent="0.25">
      <c r="B140" s="71">
        <v>139</v>
      </c>
      <c r="C140" s="78">
        <v>41703</v>
      </c>
      <c r="D140" s="71">
        <v>10</v>
      </c>
      <c r="E140" s="71">
        <v>3</v>
      </c>
      <c r="F140" s="71" t="s">
        <v>36</v>
      </c>
      <c r="G140" s="71">
        <v>4</v>
      </c>
      <c r="H140" s="71" t="b">
        <v>1</v>
      </c>
      <c r="I140" s="71">
        <v>53.064</v>
      </c>
      <c r="J140" s="71" t="s">
        <v>49</v>
      </c>
      <c r="K140" s="71" t="s">
        <v>31</v>
      </c>
      <c r="L140" s="71">
        <v>22.5</v>
      </c>
      <c r="M140" s="71">
        <v>51.8</v>
      </c>
      <c r="N140" s="71">
        <v>0</v>
      </c>
      <c r="O140" s="71">
        <v>0</v>
      </c>
      <c r="P140" s="71" t="b">
        <v>0</v>
      </c>
      <c r="Q140" s="71" t="s">
        <v>35</v>
      </c>
    </row>
    <row r="141" spans="2:17" x14ac:dyDescent="0.25">
      <c r="B141" s="71">
        <v>140</v>
      </c>
      <c r="C141" s="78">
        <v>41703</v>
      </c>
      <c r="D141" s="71">
        <v>10</v>
      </c>
      <c r="E141" s="71">
        <v>3</v>
      </c>
      <c r="F141" s="71" t="s">
        <v>29</v>
      </c>
      <c r="G141" s="71">
        <v>5</v>
      </c>
      <c r="H141" s="71" t="b">
        <v>1</v>
      </c>
      <c r="I141" s="71">
        <v>85.058999999999997</v>
      </c>
      <c r="J141" s="71" t="s">
        <v>42</v>
      </c>
      <c r="K141" s="71" t="s">
        <v>31</v>
      </c>
      <c r="L141" s="71">
        <v>31.1</v>
      </c>
      <c r="M141" s="71">
        <v>26.25</v>
      </c>
      <c r="N141" s="71">
        <v>1</v>
      </c>
      <c r="O141" s="71">
        <v>1</v>
      </c>
      <c r="P141" s="71" t="b">
        <v>0</v>
      </c>
      <c r="Q141" s="71" t="s">
        <v>32</v>
      </c>
    </row>
    <row r="142" spans="2:17" x14ac:dyDescent="0.25">
      <c r="B142" s="71">
        <v>141</v>
      </c>
      <c r="C142" s="78">
        <v>41703</v>
      </c>
      <c r="D142" s="71">
        <v>10</v>
      </c>
      <c r="E142" s="71">
        <v>3</v>
      </c>
      <c r="F142" s="71" t="s">
        <v>33</v>
      </c>
      <c r="G142" s="71">
        <v>3</v>
      </c>
      <c r="H142" s="71" t="b">
        <v>0</v>
      </c>
      <c r="I142" s="71">
        <v>38.97</v>
      </c>
      <c r="J142" s="71" t="s">
        <v>49</v>
      </c>
      <c r="K142" s="71" t="s">
        <v>31</v>
      </c>
      <c r="L142" s="71">
        <v>26</v>
      </c>
      <c r="M142" s="71">
        <v>29.6</v>
      </c>
      <c r="N142" s="71">
        <v>0</v>
      </c>
      <c r="O142" s="71">
        <v>0</v>
      </c>
      <c r="P142" s="71" t="b">
        <v>0</v>
      </c>
      <c r="Q142" s="71" t="s">
        <v>38</v>
      </c>
    </row>
    <row r="143" spans="2:17" x14ac:dyDescent="0.25">
      <c r="B143" s="71">
        <v>142</v>
      </c>
      <c r="C143" s="78">
        <v>41703</v>
      </c>
      <c r="D143" s="71">
        <v>10</v>
      </c>
      <c r="E143" s="71">
        <v>3</v>
      </c>
      <c r="F143" s="71" t="s">
        <v>36</v>
      </c>
      <c r="G143" s="71">
        <v>3</v>
      </c>
      <c r="H143" s="71" t="b">
        <v>0</v>
      </c>
      <c r="I143" s="71">
        <v>39.97</v>
      </c>
      <c r="J143" s="71" t="s">
        <v>49</v>
      </c>
      <c r="K143" s="71" t="s">
        <v>31</v>
      </c>
      <c r="L143" s="71">
        <v>20.100000000000001</v>
      </c>
      <c r="M143" s="71">
        <v>20.350000000000001</v>
      </c>
      <c r="N143" s="71">
        <v>0</v>
      </c>
      <c r="O143" s="71">
        <v>0</v>
      </c>
      <c r="P143" s="71" t="b">
        <v>0</v>
      </c>
      <c r="Q143" s="71" t="s">
        <v>38</v>
      </c>
    </row>
    <row r="144" spans="2:17" x14ac:dyDescent="0.25">
      <c r="B144" s="71">
        <v>143</v>
      </c>
      <c r="C144" s="78">
        <v>41703</v>
      </c>
      <c r="D144" s="71">
        <v>10</v>
      </c>
      <c r="E144" s="71">
        <v>3</v>
      </c>
      <c r="F144" s="71" t="s">
        <v>29</v>
      </c>
      <c r="G144" s="71">
        <v>2</v>
      </c>
      <c r="H144" s="71" t="b">
        <v>0</v>
      </c>
      <c r="I144" s="71">
        <v>24.98</v>
      </c>
      <c r="J144" s="71" t="s">
        <v>49</v>
      </c>
      <c r="K144" s="71" t="s">
        <v>31</v>
      </c>
      <c r="L144" s="71">
        <v>29</v>
      </c>
      <c r="M144" s="71">
        <v>26.75</v>
      </c>
      <c r="N144" s="71">
        <v>0</v>
      </c>
      <c r="O144" s="71">
        <v>0</v>
      </c>
      <c r="P144" s="71" t="b">
        <v>0</v>
      </c>
      <c r="Q144" s="71" t="s">
        <v>38</v>
      </c>
    </row>
    <row r="145" spans="2:17" x14ac:dyDescent="0.25">
      <c r="B145" s="71">
        <v>144</v>
      </c>
      <c r="C145" s="78">
        <v>41703</v>
      </c>
      <c r="D145" s="71">
        <v>10</v>
      </c>
      <c r="E145" s="71">
        <v>3</v>
      </c>
      <c r="F145" s="71" t="s">
        <v>29</v>
      </c>
      <c r="G145" s="71">
        <v>4</v>
      </c>
      <c r="H145" s="71" t="b">
        <v>1</v>
      </c>
      <c r="I145" s="71">
        <v>65.241</v>
      </c>
      <c r="J145" s="71" t="s">
        <v>42</v>
      </c>
      <c r="K145" s="71" t="s">
        <v>40</v>
      </c>
      <c r="L145" s="71">
        <v>15.4</v>
      </c>
      <c r="M145" s="71">
        <v>28.95</v>
      </c>
      <c r="N145" s="71">
        <v>1</v>
      </c>
      <c r="O145" s="71">
        <v>0</v>
      </c>
      <c r="P145" s="71" t="b">
        <v>0</v>
      </c>
      <c r="Q145" s="71" t="s">
        <v>48</v>
      </c>
    </row>
    <row r="146" spans="2:17" x14ac:dyDescent="0.25">
      <c r="B146" s="71">
        <v>145</v>
      </c>
      <c r="C146" s="78">
        <v>41703</v>
      </c>
      <c r="D146" s="71">
        <v>10</v>
      </c>
      <c r="E146" s="71">
        <v>3</v>
      </c>
      <c r="F146" s="71" t="s">
        <v>29</v>
      </c>
      <c r="G146" s="71">
        <v>5</v>
      </c>
      <c r="H146" s="71" t="b">
        <v>1</v>
      </c>
      <c r="I146" s="71">
        <v>62.055</v>
      </c>
      <c r="J146" s="71" t="s">
        <v>42</v>
      </c>
      <c r="K146" s="71" t="s">
        <v>31</v>
      </c>
      <c r="L146" s="71">
        <v>34.200000000000003</v>
      </c>
      <c r="M146" s="71">
        <v>24.9</v>
      </c>
      <c r="N146" s="71">
        <v>0</v>
      </c>
      <c r="O146" s="71">
        <v>0</v>
      </c>
      <c r="P146" s="71" t="b">
        <v>0</v>
      </c>
      <c r="Q146" s="71" t="s">
        <v>32</v>
      </c>
    </row>
    <row r="147" spans="2:17" x14ac:dyDescent="0.25">
      <c r="B147" s="71">
        <v>146</v>
      </c>
      <c r="C147" s="78">
        <v>41703</v>
      </c>
      <c r="D147" s="71">
        <v>10</v>
      </c>
      <c r="E147" s="71">
        <v>3</v>
      </c>
      <c r="F147" s="71" t="s">
        <v>29</v>
      </c>
      <c r="G147" s="71">
        <v>2</v>
      </c>
      <c r="H147" s="71" t="b">
        <v>0</v>
      </c>
      <c r="I147" s="71">
        <v>27.98</v>
      </c>
      <c r="J147" s="71" t="s">
        <v>49</v>
      </c>
      <c r="K147" s="71" t="s">
        <v>48</v>
      </c>
      <c r="L147" s="71">
        <v>26.2</v>
      </c>
      <c r="M147" s="71">
        <v>26.85</v>
      </c>
      <c r="N147" s="71">
        <v>0</v>
      </c>
      <c r="O147" s="71">
        <v>0</v>
      </c>
      <c r="P147" s="71" t="b">
        <v>0</v>
      </c>
      <c r="Q147" s="71" t="s">
        <v>38</v>
      </c>
    </row>
    <row r="148" spans="2:17" x14ac:dyDescent="0.25">
      <c r="B148" s="71">
        <v>147</v>
      </c>
      <c r="C148" s="78">
        <v>41703</v>
      </c>
      <c r="D148" s="71">
        <v>10</v>
      </c>
      <c r="E148" s="71">
        <v>3</v>
      </c>
      <c r="F148" s="71" t="s">
        <v>36</v>
      </c>
      <c r="G148" s="71">
        <v>3</v>
      </c>
      <c r="H148" s="71" t="b">
        <v>0</v>
      </c>
      <c r="I148" s="71">
        <v>40.97</v>
      </c>
      <c r="J148" s="71" t="s">
        <v>49</v>
      </c>
      <c r="K148" s="71" t="s">
        <v>37</v>
      </c>
      <c r="L148" s="71">
        <v>32.5</v>
      </c>
      <c r="M148" s="71">
        <v>50.4</v>
      </c>
      <c r="N148" s="71">
        <v>0</v>
      </c>
      <c r="O148" s="71">
        <v>0</v>
      </c>
      <c r="P148" s="71" t="b">
        <v>0</v>
      </c>
      <c r="Q148" s="71" t="s">
        <v>35</v>
      </c>
    </row>
    <row r="149" spans="2:17" x14ac:dyDescent="0.25">
      <c r="B149" s="71">
        <v>148</v>
      </c>
      <c r="C149" s="78">
        <v>41703</v>
      </c>
      <c r="D149" s="71">
        <v>10</v>
      </c>
      <c r="E149" s="71">
        <v>3</v>
      </c>
      <c r="F149" s="71" t="s">
        <v>29</v>
      </c>
      <c r="G149" s="71">
        <v>3</v>
      </c>
      <c r="H149" s="71" t="b">
        <v>0</v>
      </c>
      <c r="I149" s="71">
        <v>46.97</v>
      </c>
      <c r="J149" s="71" t="s">
        <v>42</v>
      </c>
      <c r="K149" s="71" t="s">
        <v>31</v>
      </c>
      <c r="L149" s="71">
        <v>36.200000000000003</v>
      </c>
      <c r="M149" s="71">
        <v>24.4</v>
      </c>
      <c r="N149" s="71">
        <v>0</v>
      </c>
      <c r="O149" s="71">
        <v>0</v>
      </c>
      <c r="P149" s="71" t="b">
        <v>0</v>
      </c>
      <c r="Q149" s="71" t="s">
        <v>32</v>
      </c>
    </row>
    <row r="150" spans="2:17" x14ac:dyDescent="0.25">
      <c r="B150" s="71">
        <v>149</v>
      </c>
      <c r="C150" s="78">
        <v>41703</v>
      </c>
      <c r="D150" s="71">
        <v>10</v>
      </c>
      <c r="E150" s="71">
        <v>3</v>
      </c>
      <c r="F150" s="71" t="s">
        <v>33</v>
      </c>
      <c r="G150" s="71">
        <v>5</v>
      </c>
      <c r="H150" s="71" t="b">
        <v>1</v>
      </c>
      <c r="I150" s="71">
        <v>56.655000000000001</v>
      </c>
      <c r="J150" s="71" t="s">
        <v>42</v>
      </c>
      <c r="K150" s="71" t="s">
        <v>40</v>
      </c>
      <c r="L150" s="71">
        <v>24.6</v>
      </c>
      <c r="M150" s="71">
        <v>56.7</v>
      </c>
      <c r="N150" s="71">
        <v>0</v>
      </c>
      <c r="O150" s="71">
        <v>0</v>
      </c>
      <c r="P150" s="71" t="b">
        <v>0</v>
      </c>
      <c r="Q150" s="71" t="s">
        <v>35</v>
      </c>
    </row>
    <row r="151" spans="2:17" x14ac:dyDescent="0.25">
      <c r="B151" s="71">
        <v>150</v>
      </c>
      <c r="C151" s="78">
        <v>41703</v>
      </c>
      <c r="D151" s="71">
        <v>10</v>
      </c>
      <c r="E151" s="71">
        <v>3</v>
      </c>
      <c r="F151" s="71" t="s">
        <v>33</v>
      </c>
      <c r="G151" s="71">
        <v>4</v>
      </c>
      <c r="H151" s="71" t="b">
        <v>1</v>
      </c>
      <c r="I151" s="71">
        <v>47.664000000000001</v>
      </c>
      <c r="J151" s="71" t="s">
        <v>49</v>
      </c>
      <c r="K151" s="71" t="s">
        <v>37</v>
      </c>
      <c r="L151" s="71">
        <v>36.299999999999997</v>
      </c>
      <c r="M151" s="71">
        <v>45.7</v>
      </c>
      <c r="N151" s="71">
        <v>0</v>
      </c>
      <c r="O151" s="71">
        <v>0</v>
      </c>
      <c r="P151" s="71" t="b">
        <v>0</v>
      </c>
      <c r="Q151" s="71" t="s">
        <v>32</v>
      </c>
    </row>
    <row r="152" spans="2:17" x14ac:dyDescent="0.25">
      <c r="B152" s="71">
        <v>151</v>
      </c>
      <c r="C152" s="78">
        <v>41703</v>
      </c>
      <c r="D152" s="71">
        <v>10</v>
      </c>
      <c r="E152" s="71">
        <v>3</v>
      </c>
      <c r="F152" s="71" t="s">
        <v>29</v>
      </c>
      <c r="G152" s="71">
        <v>3</v>
      </c>
      <c r="H152" s="71" t="b">
        <v>0</v>
      </c>
      <c r="I152" s="71">
        <v>45.97</v>
      </c>
      <c r="J152" s="71" t="s">
        <v>42</v>
      </c>
      <c r="K152" s="71" t="s">
        <v>31</v>
      </c>
      <c r="L152" s="71">
        <v>25.2</v>
      </c>
      <c r="M152" s="71">
        <v>53.8</v>
      </c>
      <c r="N152" s="71">
        <v>0</v>
      </c>
      <c r="O152" s="71">
        <v>0</v>
      </c>
      <c r="P152" s="71" t="b">
        <v>0</v>
      </c>
      <c r="Q152" s="71" t="s">
        <v>35</v>
      </c>
    </row>
    <row r="153" spans="2:17" x14ac:dyDescent="0.25">
      <c r="B153" s="71">
        <v>152</v>
      </c>
      <c r="C153" s="78">
        <v>41703</v>
      </c>
      <c r="D153" s="71">
        <v>10</v>
      </c>
      <c r="E153" s="71">
        <v>3</v>
      </c>
      <c r="F153" s="71" t="s">
        <v>36</v>
      </c>
      <c r="G153" s="71">
        <v>4</v>
      </c>
      <c r="H153" s="71" t="b">
        <v>1</v>
      </c>
      <c r="I153" s="71">
        <v>71.171999999999997</v>
      </c>
      <c r="J153" s="71" t="s">
        <v>49</v>
      </c>
      <c r="K153" s="71" t="s">
        <v>37</v>
      </c>
      <c r="L153" s="71">
        <v>22.6</v>
      </c>
      <c r="M153" s="71">
        <v>39.799999999999997</v>
      </c>
      <c r="N153" s="71">
        <v>1</v>
      </c>
      <c r="O153" s="71">
        <v>1</v>
      </c>
      <c r="P153" s="71" t="b">
        <v>0</v>
      </c>
      <c r="Q153" s="71" t="s">
        <v>32</v>
      </c>
    </row>
    <row r="154" spans="2:17" x14ac:dyDescent="0.25">
      <c r="B154" s="71">
        <v>153</v>
      </c>
      <c r="C154" s="78">
        <v>41703</v>
      </c>
      <c r="D154" s="71">
        <v>10</v>
      </c>
      <c r="E154" s="71">
        <v>3</v>
      </c>
      <c r="F154" s="71" t="s">
        <v>29</v>
      </c>
      <c r="G154" s="71">
        <v>2</v>
      </c>
      <c r="H154" s="71" t="b">
        <v>0</v>
      </c>
      <c r="I154" s="71">
        <v>65.239999999999995</v>
      </c>
      <c r="J154" s="71" t="s">
        <v>49</v>
      </c>
      <c r="K154" s="71" t="s">
        <v>31</v>
      </c>
      <c r="L154" s="71">
        <v>37.700000000000003</v>
      </c>
      <c r="M154" s="71">
        <v>28.2</v>
      </c>
      <c r="N154" s="71">
        <v>1</v>
      </c>
      <c r="O154" s="71">
        <v>1</v>
      </c>
      <c r="P154" s="71" t="b">
        <v>0</v>
      </c>
      <c r="Q154" s="71" t="s">
        <v>38</v>
      </c>
    </row>
    <row r="155" spans="2:17" x14ac:dyDescent="0.25">
      <c r="B155" s="71">
        <v>154</v>
      </c>
      <c r="C155" s="78">
        <v>41703</v>
      </c>
      <c r="D155" s="71">
        <v>10</v>
      </c>
      <c r="E155" s="71">
        <v>3</v>
      </c>
      <c r="F155" s="71" t="s">
        <v>29</v>
      </c>
      <c r="G155" s="71">
        <v>3</v>
      </c>
      <c r="H155" s="71" t="b">
        <v>0</v>
      </c>
      <c r="I155" s="71">
        <v>38.97</v>
      </c>
      <c r="J155" s="71" t="s">
        <v>42</v>
      </c>
      <c r="K155" s="71" t="s">
        <v>40</v>
      </c>
      <c r="L155" s="71">
        <v>30.1</v>
      </c>
      <c r="M155" s="71">
        <v>51.7</v>
      </c>
      <c r="N155" s="71">
        <v>0</v>
      </c>
      <c r="O155" s="71">
        <v>0</v>
      </c>
      <c r="P155" s="71" t="b">
        <v>0</v>
      </c>
      <c r="Q155" s="71" t="s">
        <v>35</v>
      </c>
    </row>
    <row r="156" spans="2:17" x14ac:dyDescent="0.25">
      <c r="B156" s="71">
        <v>155</v>
      </c>
      <c r="C156" s="78">
        <v>41703</v>
      </c>
      <c r="D156" s="71">
        <v>10</v>
      </c>
      <c r="E156" s="71">
        <v>3</v>
      </c>
      <c r="F156" s="71" t="s">
        <v>29</v>
      </c>
      <c r="G156" s="71">
        <v>6</v>
      </c>
      <c r="H156" s="71" t="b">
        <v>1</v>
      </c>
      <c r="I156" s="71">
        <v>80.046000000000006</v>
      </c>
      <c r="J156" s="71" t="s">
        <v>42</v>
      </c>
      <c r="K156" s="71" t="s">
        <v>37</v>
      </c>
      <c r="L156" s="71">
        <v>34.799999999999997</v>
      </c>
      <c r="M156" s="71">
        <v>49</v>
      </c>
      <c r="N156" s="71">
        <v>0</v>
      </c>
      <c r="O156" s="71">
        <v>0</v>
      </c>
      <c r="P156" s="71" t="b">
        <v>0</v>
      </c>
      <c r="Q156" s="71" t="s">
        <v>48</v>
      </c>
    </row>
    <row r="157" spans="2:17" x14ac:dyDescent="0.25">
      <c r="B157" s="71">
        <v>156</v>
      </c>
      <c r="C157" s="78">
        <v>41703</v>
      </c>
      <c r="D157" s="71">
        <v>10</v>
      </c>
      <c r="E157" s="71">
        <v>3</v>
      </c>
      <c r="F157" s="71" t="s">
        <v>29</v>
      </c>
      <c r="G157" s="71">
        <v>3</v>
      </c>
      <c r="H157" s="71" t="b">
        <v>0</v>
      </c>
      <c r="I157" s="71">
        <v>37.97</v>
      </c>
      <c r="J157" s="71" t="s">
        <v>49</v>
      </c>
      <c r="K157" s="71" t="s">
        <v>40</v>
      </c>
      <c r="L157" s="71">
        <v>22.4</v>
      </c>
      <c r="M157" s="71">
        <v>38.799999999999997</v>
      </c>
      <c r="N157" s="71">
        <v>0</v>
      </c>
      <c r="O157" s="71">
        <v>0</v>
      </c>
      <c r="P157" s="71" t="b">
        <v>0</v>
      </c>
      <c r="Q157" s="71" t="s">
        <v>32</v>
      </c>
    </row>
    <row r="158" spans="2:17" x14ac:dyDescent="0.25">
      <c r="B158" s="71">
        <v>157</v>
      </c>
      <c r="C158" s="78">
        <v>41703</v>
      </c>
      <c r="D158" s="71">
        <v>10</v>
      </c>
      <c r="E158" s="71">
        <v>3</v>
      </c>
      <c r="F158" s="71" t="s">
        <v>36</v>
      </c>
      <c r="G158" s="71">
        <v>4</v>
      </c>
      <c r="H158" s="71" t="b">
        <v>1</v>
      </c>
      <c r="I158" s="71">
        <v>48.564</v>
      </c>
      <c r="J158" s="71" t="s">
        <v>42</v>
      </c>
      <c r="K158" s="71" t="s">
        <v>37</v>
      </c>
      <c r="L158" s="71">
        <v>21.4</v>
      </c>
      <c r="M158" s="71">
        <v>57.5</v>
      </c>
      <c r="N158" s="71">
        <v>0</v>
      </c>
      <c r="O158" s="71">
        <v>0</v>
      </c>
      <c r="P158" s="71" t="b">
        <v>1</v>
      </c>
      <c r="Q158" s="71" t="s">
        <v>48</v>
      </c>
    </row>
    <row r="159" spans="2:17" x14ac:dyDescent="0.25">
      <c r="B159" s="71">
        <v>158</v>
      </c>
      <c r="C159" s="78">
        <v>41703</v>
      </c>
      <c r="D159" s="71">
        <v>10</v>
      </c>
      <c r="E159" s="71">
        <v>3</v>
      </c>
      <c r="F159" s="71" t="s">
        <v>36</v>
      </c>
      <c r="G159" s="71">
        <v>1</v>
      </c>
      <c r="H159" s="71" t="b">
        <v>0</v>
      </c>
      <c r="I159" s="71">
        <v>49.63</v>
      </c>
      <c r="J159" s="71" t="s">
        <v>42</v>
      </c>
      <c r="K159" s="71" t="s">
        <v>37</v>
      </c>
      <c r="L159" s="71">
        <v>18.3</v>
      </c>
      <c r="M159" s="71">
        <v>26.6</v>
      </c>
      <c r="N159" s="71">
        <v>1</v>
      </c>
      <c r="O159" s="71">
        <v>1</v>
      </c>
      <c r="P159" s="71" t="b">
        <v>0</v>
      </c>
      <c r="Q159" s="71" t="s">
        <v>32</v>
      </c>
    </row>
    <row r="160" spans="2:17" x14ac:dyDescent="0.25">
      <c r="B160" s="71">
        <v>159</v>
      </c>
      <c r="C160" s="78">
        <v>41703</v>
      </c>
      <c r="D160" s="71">
        <v>10</v>
      </c>
      <c r="E160" s="71">
        <v>3</v>
      </c>
      <c r="F160" s="71" t="s">
        <v>36</v>
      </c>
      <c r="G160" s="71">
        <v>3</v>
      </c>
      <c r="H160" s="71" t="b">
        <v>0</v>
      </c>
      <c r="I160" s="71">
        <v>83.74</v>
      </c>
      <c r="J160" s="71" t="s">
        <v>49</v>
      </c>
      <c r="K160" s="71" t="s">
        <v>48</v>
      </c>
      <c r="L160" s="71">
        <v>12.6</v>
      </c>
      <c r="M160" s="71">
        <v>56.6</v>
      </c>
      <c r="N160" s="71">
        <v>1</v>
      </c>
      <c r="O160" s="71">
        <v>1</v>
      </c>
      <c r="P160" s="71" t="b">
        <v>0</v>
      </c>
      <c r="Q160" s="71" t="s">
        <v>48</v>
      </c>
    </row>
    <row r="161" spans="2:17" x14ac:dyDescent="0.25">
      <c r="B161" s="71">
        <v>160</v>
      </c>
      <c r="C161" s="78">
        <v>41703</v>
      </c>
      <c r="D161" s="71">
        <v>10</v>
      </c>
      <c r="E161" s="71">
        <v>3</v>
      </c>
      <c r="F161" s="71" t="s">
        <v>36</v>
      </c>
      <c r="G161" s="71">
        <v>4</v>
      </c>
      <c r="H161" s="71" t="b">
        <v>1</v>
      </c>
      <c r="I161" s="71">
        <v>51.264000000000003</v>
      </c>
      <c r="J161" s="71" t="s">
        <v>42</v>
      </c>
      <c r="K161" s="71" t="s">
        <v>37</v>
      </c>
      <c r="L161" s="71">
        <v>23.1</v>
      </c>
      <c r="M161" s="71">
        <v>26.45</v>
      </c>
      <c r="N161" s="71">
        <v>0</v>
      </c>
      <c r="O161" s="71">
        <v>0</v>
      </c>
      <c r="P161" s="71" t="b">
        <v>1</v>
      </c>
      <c r="Q161" s="71" t="s">
        <v>38</v>
      </c>
    </row>
    <row r="162" spans="2:17" x14ac:dyDescent="0.25">
      <c r="B162" s="71">
        <v>161</v>
      </c>
      <c r="C162" s="78">
        <v>41703</v>
      </c>
      <c r="D162" s="71">
        <v>10</v>
      </c>
      <c r="E162" s="71">
        <v>3</v>
      </c>
      <c r="F162" s="71" t="s">
        <v>36</v>
      </c>
      <c r="G162" s="71">
        <v>6</v>
      </c>
      <c r="H162" s="71" t="b">
        <v>1</v>
      </c>
      <c r="I162" s="71">
        <v>70.146000000000001</v>
      </c>
      <c r="J162" s="71" t="s">
        <v>42</v>
      </c>
      <c r="K162" s="71" t="s">
        <v>37</v>
      </c>
      <c r="L162" s="71">
        <v>28.8</v>
      </c>
      <c r="M162" s="71">
        <v>54.7</v>
      </c>
      <c r="N162" s="71">
        <v>0</v>
      </c>
      <c r="O162" s="71">
        <v>0</v>
      </c>
      <c r="P162" s="71" t="b">
        <v>0</v>
      </c>
      <c r="Q162" s="71" t="s">
        <v>48</v>
      </c>
    </row>
    <row r="163" spans="2:17" x14ac:dyDescent="0.25">
      <c r="B163" s="71">
        <v>162</v>
      </c>
      <c r="C163" s="78">
        <v>41703</v>
      </c>
      <c r="D163" s="71">
        <v>10</v>
      </c>
      <c r="E163" s="71">
        <v>3</v>
      </c>
      <c r="F163" s="71" t="s">
        <v>29</v>
      </c>
      <c r="G163" s="71">
        <v>4</v>
      </c>
      <c r="H163" s="71" t="b">
        <v>1</v>
      </c>
      <c r="I163" s="71">
        <v>47.664000000000001</v>
      </c>
      <c r="J163" s="71" t="s">
        <v>42</v>
      </c>
      <c r="K163" s="71" t="s">
        <v>40</v>
      </c>
      <c r="L163" s="71">
        <v>9.6999999999999993</v>
      </c>
      <c r="M163" s="71">
        <v>62.7</v>
      </c>
      <c r="N163" s="71">
        <v>0</v>
      </c>
      <c r="O163" s="71">
        <v>0</v>
      </c>
      <c r="P163" s="71" t="b">
        <v>0</v>
      </c>
      <c r="Q163" s="71" t="s">
        <v>35</v>
      </c>
    </row>
    <row r="164" spans="2:17" x14ac:dyDescent="0.25">
      <c r="B164" s="71">
        <v>163</v>
      </c>
      <c r="C164" s="78">
        <v>41703</v>
      </c>
      <c r="D164" s="71">
        <v>10</v>
      </c>
      <c r="E164" s="71">
        <v>3</v>
      </c>
      <c r="F164" s="71" t="s">
        <v>33</v>
      </c>
      <c r="G164" s="71">
        <v>7</v>
      </c>
      <c r="H164" s="71" t="b">
        <v>1</v>
      </c>
      <c r="I164" s="71">
        <v>79.137</v>
      </c>
      <c r="J164" s="71" t="s">
        <v>42</v>
      </c>
      <c r="K164" s="71" t="s">
        <v>31</v>
      </c>
      <c r="L164" s="71">
        <v>25.9</v>
      </c>
      <c r="M164" s="71">
        <v>59.8</v>
      </c>
      <c r="N164" s="71">
        <v>0</v>
      </c>
      <c r="O164" s="71">
        <v>0</v>
      </c>
      <c r="P164" s="71" t="b">
        <v>0</v>
      </c>
      <c r="Q164" s="71" t="s">
        <v>48</v>
      </c>
    </row>
    <row r="165" spans="2:17" x14ac:dyDescent="0.25">
      <c r="B165" s="71">
        <v>164</v>
      </c>
      <c r="C165" s="78">
        <v>41703</v>
      </c>
      <c r="D165" s="71">
        <v>10</v>
      </c>
      <c r="E165" s="71">
        <v>3</v>
      </c>
      <c r="F165" s="71" t="s">
        <v>29</v>
      </c>
      <c r="G165" s="71">
        <v>5</v>
      </c>
      <c r="H165" s="71" t="b">
        <v>1</v>
      </c>
      <c r="I165" s="71">
        <v>62.055</v>
      </c>
      <c r="J165" s="71" t="s">
        <v>42</v>
      </c>
      <c r="K165" s="71" t="s">
        <v>31</v>
      </c>
      <c r="L165" s="71">
        <v>40</v>
      </c>
      <c r="M165" s="71">
        <v>24.55</v>
      </c>
      <c r="N165" s="71">
        <v>0</v>
      </c>
      <c r="O165" s="71">
        <v>0</v>
      </c>
      <c r="P165" s="71" t="b">
        <v>0</v>
      </c>
      <c r="Q165" s="71" t="s">
        <v>32</v>
      </c>
    </row>
    <row r="166" spans="2:17" x14ac:dyDescent="0.25">
      <c r="B166" s="71">
        <v>165</v>
      </c>
      <c r="C166" s="78">
        <v>41703</v>
      </c>
      <c r="D166" s="71">
        <v>10</v>
      </c>
      <c r="E166" s="71">
        <v>3</v>
      </c>
      <c r="F166" s="71" t="s">
        <v>33</v>
      </c>
      <c r="G166" s="71">
        <v>2</v>
      </c>
      <c r="H166" s="71" t="b">
        <v>0</v>
      </c>
      <c r="I166" s="71">
        <v>29.98</v>
      </c>
      <c r="J166" s="71" t="s">
        <v>49</v>
      </c>
      <c r="K166" s="71" t="s">
        <v>31</v>
      </c>
      <c r="L166" s="71">
        <v>11.8</v>
      </c>
      <c r="M166" s="71">
        <v>29.15</v>
      </c>
      <c r="N166" s="71">
        <v>0</v>
      </c>
      <c r="O166" s="71">
        <v>0</v>
      </c>
      <c r="P166" s="71" t="b">
        <v>0</v>
      </c>
      <c r="Q166" s="71" t="s">
        <v>38</v>
      </c>
    </row>
    <row r="167" spans="2:17" x14ac:dyDescent="0.25">
      <c r="B167" s="71">
        <v>166</v>
      </c>
      <c r="C167" s="78">
        <v>41703</v>
      </c>
      <c r="D167" s="71">
        <v>10</v>
      </c>
      <c r="E167" s="71">
        <v>3</v>
      </c>
      <c r="F167" s="71" t="s">
        <v>36</v>
      </c>
      <c r="G167" s="71">
        <v>2</v>
      </c>
      <c r="H167" s="71" t="b">
        <v>0</v>
      </c>
      <c r="I167" s="71">
        <v>26.98</v>
      </c>
      <c r="J167" s="71" t="s">
        <v>42</v>
      </c>
      <c r="K167" s="71" t="s">
        <v>37</v>
      </c>
      <c r="L167" s="71">
        <v>31.9</v>
      </c>
      <c r="M167" s="71">
        <v>47.7</v>
      </c>
      <c r="N167" s="71">
        <v>0</v>
      </c>
      <c r="O167" s="71">
        <v>0</v>
      </c>
      <c r="P167" s="71" t="b">
        <v>0</v>
      </c>
      <c r="Q167" s="71" t="s">
        <v>48</v>
      </c>
    </row>
    <row r="168" spans="2:17" x14ac:dyDescent="0.25">
      <c r="B168" s="71">
        <v>167</v>
      </c>
      <c r="C168" s="78">
        <v>41703</v>
      </c>
      <c r="D168" s="71">
        <v>10</v>
      </c>
      <c r="E168" s="71">
        <v>3</v>
      </c>
      <c r="F168" s="71" t="s">
        <v>29</v>
      </c>
      <c r="G168" s="71">
        <v>3</v>
      </c>
      <c r="H168" s="71" t="b">
        <v>0</v>
      </c>
      <c r="I168" s="71">
        <v>37.97</v>
      </c>
      <c r="J168" s="71" t="s">
        <v>49</v>
      </c>
      <c r="K168" s="71" t="s">
        <v>40</v>
      </c>
      <c r="L168" s="71">
        <v>14.5</v>
      </c>
      <c r="M168" s="71">
        <v>56.5</v>
      </c>
      <c r="N168" s="71">
        <v>0</v>
      </c>
      <c r="O168" s="71">
        <v>0</v>
      </c>
      <c r="P168" s="71" t="b">
        <v>0</v>
      </c>
      <c r="Q168" s="71" t="s">
        <v>35</v>
      </c>
    </row>
    <row r="169" spans="2:17" x14ac:dyDescent="0.25">
      <c r="B169" s="71">
        <v>168</v>
      </c>
      <c r="C169" s="78">
        <v>41703</v>
      </c>
      <c r="D169" s="71">
        <v>10</v>
      </c>
      <c r="E169" s="71">
        <v>3</v>
      </c>
      <c r="F169" s="71" t="s">
        <v>29</v>
      </c>
      <c r="G169" s="71">
        <v>4</v>
      </c>
      <c r="H169" s="71" t="b">
        <v>1</v>
      </c>
      <c r="I169" s="71">
        <v>52.164000000000001</v>
      </c>
      <c r="J169" s="71" t="s">
        <v>42</v>
      </c>
      <c r="K169" s="71" t="s">
        <v>40</v>
      </c>
      <c r="L169" s="71">
        <v>17.5</v>
      </c>
      <c r="M169" s="71">
        <v>30.05</v>
      </c>
      <c r="N169" s="71">
        <v>0</v>
      </c>
      <c r="O169" s="71">
        <v>0</v>
      </c>
      <c r="P169" s="71" t="b">
        <v>0</v>
      </c>
      <c r="Q169" s="71" t="s">
        <v>48</v>
      </c>
    </row>
    <row r="170" spans="2:17" x14ac:dyDescent="0.25">
      <c r="B170" s="71">
        <v>169</v>
      </c>
      <c r="C170" s="78">
        <v>41703</v>
      </c>
      <c r="D170" s="71">
        <v>10</v>
      </c>
      <c r="E170" s="71">
        <v>3</v>
      </c>
      <c r="F170" s="71" t="s">
        <v>36</v>
      </c>
      <c r="G170" s="71">
        <v>1</v>
      </c>
      <c r="H170" s="71" t="b">
        <v>0</v>
      </c>
      <c r="I170" s="71">
        <v>11.99</v>
      </c>
      <c r="J170" s="71" t="s">
        <v>42</v>
      </c>
      <c r="K170" s="71" t="s">
        <v>40</v>
      </c>
      <c r="L170" s="71">
        <v>13.3</v>
      </c>
      <c r="M170" s="71">
        <v>56.7</v>
      </c>
      <c r="N170" s="71">
        <v>0</v>
      </c>
      <c r="O170" s="71">
        <v>0</v>
      </c>
      <c r="P170" s="71" t="b">
        <v>1</v>
      </c>
      <c r="Q170" s="71" t="s">
        <v>48</v>
      </c>
    </row>
    <row r="171" spans="2:17" x14ac:dyDescent="0.25">
      <c r="B171" s="71">
        <v>170</v>
      </c>
      <c r="C171" s="78">
        <v>41704</v>
      </c>
      <c r="D171" s="71">
        <v>10</v>
      </c>
      <c r="E171" s="71">
        <v>4</v>
      </c>
      <c r="F171" s="71" t="s">
        <v>33</v>
      </c>
      <c r="G171" s="71">
        <v>3</v>
      </c>
      <c r="H171" s="71" t="b">
        <v>0</v>
      </c>
      <c r="I171" s="71">
        <v>39.97</v>
      </c>
      <c r="J171" s="71" t="s">
        <v>42</v>
      </c>
      <c r="K171" s="71" t="s">
        <v>43</v>
      </c>
      <c r="L171" s="71">
        <v>47.9</v>
      </c>
      <c r="M171" s="71">
        <v>36.9</v>
      </c>
      <c r="N171" s="71">
        <v>0</v>
      </c>
      <c r="O171" s="71">
        <v>0</v>
      </c>
      <c r="P171" s="71" t="b">
        <v>0</v>
      </c>
      <c r="Q171" s="71" t="s">
        <v>48</v>
      </c>
    </row>
    <row r="172" spans="2:17" x14ac:dyDescent="0.25">
      <c r="B172" s="71">
        <v>171</v>
      </c>
      <c r="C172" s="78">
        <v>41704</v>
      </c>
      <c r="D172" s="71">
        <v>10</v>
      </c>
      <c r="E172" s="71">
        <v>4</v>
      </c>
      <c r="F172" s="71" t="s">
        <v>36</v>
      </c>
      <c r="G172" s="71" t="s">
        <v>48</v>
      </c>
      <c r="H172" s="71" t="s">
        <v>48</v>
      </c>
      <c r="I172" s="71">
        <v>14.22</v>
      </c>
      <c r="J172" s="71" t="s">
        <v>30</v>
      </c>
      <c r="K172" s="71" t="s">
        <v>37</v>
      </c>
      <c r="L172" s="71">
        <v>30.6</v>
      </c>
      <c r="M172" s="71">
        <v>24</v>
      </c>
      <c r="N172" s="71" t="s">
        <v>48</v>
      </c>
      <c r="O172" s="71" t="s">
        <v>48</v>
      </c>
      <c r="P172" s="71" t="b">
        <v>0</v>
      </c>
      <c r="Q172" s="71" t="s">
        <v>38</v>
      </c>
    </row>
    <row r="173" spans="2:17" x14ac:dyDescent="0.25">
      <c r="B173" s="71">
        <v>172</v>
      </c>
      <c r="C173" s="78">
        <v>41704</v>
      </c>
      <c r="D173" s="71">
        <v>10</v>
      </c>
      <c r="E173" s="71">
        <v>4</v>
      </c>
      <c r="F173" s="71" t="s">
        <v>36</v>
      </c>
      <c r="G173" s="71">
        <v>1</v>
      </c>
      <c r="H173" s="71" t="b">
        <v>0</v>
      </c>
      <c r="I173" s="71">
        <v>11.99</v>
      </c>
      <c r="J173" s="71" t="s">
        <v>30</v>
      </c>
      <c r="K173" s="71" t="s">
        <v>37</v>
      </c>
      <c r="L173" s="71">
        <v>24.7</v>
      </c>
      <c r="M173" s="71">
        <v>50.2</v>
      </c>
      <c r="N173" s="71">
        <v>0</v>
      </c>
      <c r="O173" s="71">
        <v>0</v>
      </c>
      <c r="P173" s="71" t="b">
        <v>0</v>
      </c>
      <c r="Q173" s="71" t="s">
        <v>32</v>
      </c>
    </row>
    <row r="174" spans="2:17" x14ac:dyDescent="0.25">
      <c r="B174" s="71">
        <v>173</v>
      </c>
      <c r="C174" s="78">
        <v>41704</v>
      </c>
      <c r="D174" s="71">
        <v>10</v>
      </c>
      <c r="E174" s="71">
        <v>4</v>
      </c>
      <c r="F174" s="71" t="s">
        <v>36</v>
      </c>
      <c r="G174" s="71">
        <v>6</v>
      </c>
      <c r="H174" s="71" t="b">
        <v>1</v>
      </c>
      <c r="I174" s="71">
        <v>66.546000000000006</v>
      </c>
      <c r="J174" s="71" t="s">
        <v>42</v>
      </c>
      <c r="K174" s="71" t="s">
        <v>37</v>
      </c>
      <c r="L174" s="71">
        <v>18.8</v>
      </c>
      <c r="M174" s="71">
        <v>56.6</v>
      </c>
      <c r="N174" s="71">
        <v>0</v>
      </c>
      <c r="O174" s="71">
        <v>0</v>
      </c>
      <c r="P174" s="71" t="b">
        <v>0</v>
      </c>
      <c r="Q174" s="71" t="s">
        <v>35</v>
      </c>
    </row>
    <row r="175" spans="2:17" x14ac:dyDescent="0.25">
      <c r="B175" s="71">
        <v>174</v>
      </c>
      <c r="C175" s="78">
        <v>41704</v>
      </c>
      <c r="D175" s="71">
        <v>10</v>
      </c>
      <c r="E175" s="71">
        <v>4</v>
      </c>
      <c r="F175" s="71" t="s">
        <v>29</v>
      </c>
      <c r="G175" s="71">
        <v>6</v>
      </c>
      <c r="H175" s="71" t="b">
        <v>1</v>
      </c>
      <c r="I175" s="71">
        <v>81.846000000000004</v>
      </c>
      <c r="J175" s="71" t="s">
        <v>42</v>
      </c>
      <c r="K175" s="71" t="s">
        <v>40</v>
      </c>
      <c r="L175" s="71">
        <v>19.3</v>
      </c>
      <c r="M175" s="71">
        <v>52.8</v>
      </c>
      <c r="N175" s="71">
        <v>0</v>
      </c>
      <c r="O175" s="71">
        <v>0</v>
      </c>
      <c r="P175" s="71" t="b">
        <v>1</v>
      </c>
      <c r="Q175" s="71" t="s">
        <v>35</v>
      </c>
    </row>
    <row r="176" spans="2:17" x14ac:dyDescent="0.25">
      <c r="B176" s="71">
        <v>175</v>
      </c>
      <c r="C176" s="78">
        <v>41704</v>
      </c>
      <c r="D176" s="71">
        <v>10</v>
      </c>
      <c r="E176" s="71">
        <v>4</v>
      </c>
      <c r="F176" s="71" t="s">
        <v>36</v>
      </c>
      <c r="G176" s="71">
        <v>3</v>
      </c>
      <c r="H176" s="71" t="b">
        <v>0</v>
      </c>
      <c r="I176" s="71">
        <v>43.97</v>
      </c>
      <c r="J176" s="71" t="s">
        <v>30</v>
      </c>
      <c r="K176" s="71" t="s">
        <v>37</v>
      </c>
      <c r="L176" s="71">
        <v>11.7</v>
      </c>
      <c r="M176" s="71">
        <v>57.2</v>
      </c>
      <c r="N176" s="71">
        <v>0</v>
      </c>
      <c r="O176" s="71">
        <v>0</v>
      </c>
      <c r="P176" s="71" t="b">
        <v>0</v>
      </c>
      <c r="Q176" s="71" t="s">
        <v>48</v>
      </c>
    </row>
    <row r="177" spans="2:17" x14ac:dyDescent="0.25">
      <c r="B177" s="71">
        <v>176</v>
      </c>
      <c r="C177" s="78">
        <v>41704</v>
      </c>
      <c r="D177" s="71">
        <v>10</v>
      </c>
      <c r="E177" s="71">
        <v>4</v>
      </c>
      <c r="F177" s="71" t="s">
        <v>36</v>
      </c>
      <c r="G177" s="71">
        <v>1</v>
      </c>
      <c r="H177" s="71" t="b">
        <v>0</v>
      </c>
      <c r="I177" s="71">
        <v>15.99</v>
      </c>
      <c r="J177" s="71" t="s">
        <v>42</v>
      </c>
      <c r="K177" s="71" t="s">
        <v>37</v>
      </c>
      <c r="L177" s="71">
        <v>13.9</v>
      </c>
      <c r="M177" s="71">
        <v>55.6</v>
      </c>
      <c r="N177" s="71">
        <v>0</v>
      </c>
      <c r="O177" s="71">
        <v>0</v>
      </c>
      <c r="P177" s="71" t="b">
        <v>0</v>
      </c>
      <c r="Q177" s="71" t="s">
        <v>35</v>
      </c>
    </row>
    <row r="178" spans="2:17" x14ac:dyDescent="0.25">
      <c r="B178" s="71">
        <v>177</v>
      </c>
      <c r="C178" s="78">
        <v>41704</v>
      </c>
      <c r="D178" s="71">
        <v>10</v>
      </c>
      <c r="E178" s="71">
        <v>4</v>
      </c>
      <c r="F178" s="71" t="s">
        <v>29</v>
      </c>
      <c r="G178" s="71">
        <v>3</v>
      </c>
      <c r="H178" s="71" t="b">
        <v>0</v>
      </c>
      <c r="I178" s="71">
        <v>44.97</v>
      </c>
      <c r="J178" s="71" t="s">
        <v>42</v>
      </c>
      <c r="K178" s="71" t="s">
        <v>40</v>
      </c>
      <c r="L178" s="71">
        <v>11.3</v>
      </c>
      <c r="M178" s="71">
        <v>56.8</v>
      </c>
      <c r="N178" s="71">
        <v>0</v>
      </c>
      <c r="O178" s="71">
        <v>0</v>
      </c>
      <c r="P178" s="71" t="b">
        <v>1</v>
      </c>
      <c r="Q178" s="71" t="s">
        <v>48</v>
      </c>
    </row>
    <row r="179" spans="2:17" x14ac:dyDescent="0.25">
      <c r="B179" s="71">
        <v>178</v>
      </c>
      <c r="C179" s="78">
        <v>41704</v>
      </c>
      <c r="D179" s="71">
        <v>10</v>
      </c>
      <c r="E179" s="71">
        <v>4</v>
      </c>
      <c r="F179" s="71" t="s">
        <v>29</v>
      </c>
      <c r="G179" s="71">
        <v>6</v>
      </c>
      <c r="H179" s="71" t="b">
        <v>1</v>
      </c>
      <c r="I179" s="71">
        <v>68.346000000000004</v>
      </c>
      <c r="J179" s="71" t="s">
        <v>30</v>
      </c>
      <c r="K179" s="71" t="s">
        <v>40</v>
      </c>
      <c r="L179" s="71">
        <v>13.7</v>
      </c>
      <c r="M179" s="71">
        <v>58.4</v>
      </c>
      <c r="N179" s="71">
        <v>0</v>
      </c>
      <c r="O179" s="71">
        <v>0</v>
      </c>
      <c r="P179" s="71" t="b">
        <v>0</v>
      </c>
      <c r="Q179" s="71" t="s">
        <v>35</v>
      </c>
    </row>
    <row r="180" spans="2:17" x14ac:dyDescent="0.25">
      <c r="B180" s="71">
        <v>179</v>
      </c>
      <c r="C180" s="78">
        <v>41704</v>
      </c>
      <c r="D180" s="71">
        <v>10</v>
      </c>
      <c r="E180" s="71">
        <v>4</v>
      </c>
      <c r="F180" s="71" t="s">
        <v>36</v>
      </c>
      <c r="G180" s="71">
        <v>6</v>
      </c>
      <c r="H180" s="71" t="b">
        <v>1</v>
      </c>
      <c r="I180" s="71">
        <v>68.346000000000004</v>
      </c>
      <c r="J180" s="71" t="s">
        <v>30</v>
      </c>
      <c r="K180" s="71" t="s">
        <v>40</v>
      </c>
      <c r="L180" s="71">
        <v>12.4</v>
      </c>
      <c r="M180" s="71">
        <v>55.5</v>
      </c>
      <c r="N180" s="71">
        <v>0</v>
      </c>
      <c r="O180" s="71">
        <v>0</v>
      </c>
      <c r="P180" s="71" t="b">
        <v>0</v>
      </c>
      <c r="Q180" s="71" t="s">
        <v>32</v>
      </c>
    </row>
    <row r="181" spans="2:17" x14ac:dyDescent="0.25">
      <c r="B181" s="71">
        <v>180</v>
      </c>
      <c r="C181" s="78">
        <v>41704</v>
      </c>
      <c r="D181" s="71">
        <v>10</v>
      </c>
      <c r="E181" s="71">
        <v>4</v>
      </c>
      <c r="F181" s="71" t="s">
        <v>29</v>
      </c>
      <c r="G181" s="71">
        <v>4</v>
      </c>
      <c r="H181" s="71" t="b">
        <v>1</v>
      </c>
      <c r="I181" s="71">
        <v>81.656999999999996</v>
      </c>
      <c r="J181" s="71" t="s">
        <v>30</v>
      </c>
      <c r="K181" s="71" t="s">
        <v>43</v>
      </c>
      <c r="L181" s="71">
        <v>23.4</v>
      </c>
      <c r="M181" s="71">
        <v>26.05</v>
      </c>
      <c r="N181" s="71">
        <v>1</v>
      </c>
      <c r="O181" s="71">
        <v>1</v>
      </c>
      <c r="P181" s="71" t="b">
        <v>0</v>
      </c>
      <c r="Q181" s="71" t="s">
        <v>38</v>
      </c>
    </row>
    <row r="182" spans="2:17" x14ac:dyDescent="0.25">
      <c r="B182" s="71">
        <v>181</v>
      </c>
      <c r="C182" s="78">
        <v>41704</v>
      </c>
      <c r="D182" s="71">
        <v>10</v>
      </c>
      <c r="E182" s="71">
        <v>4</v>
      </c>
      <c r="F182" s="71" t="s">
        <v>36</v>
      </c>
      <c r="G182" s="71">
        <v>4</v>
      </c>
      <c r="H182" s="71" t="b">
        <v>1</v>
      </c>
      <c r="I182" s="71">
        <v>43.164000000000001</v>
      </c>
      <c r="J182" s="71" t="s">
        <v>30</v>
      </c>
      <c r="K182" s="71" t="s">
        <v>37</v>
      </c>
      <c r="L182" s="71">
        <v>12.4</v>
      </c>
      <c r="M182" s="71">
        <v>50.3</v>
      </c>
      <c r="N182" s="71">
        <v>0</v>
      </c>
      <c r="O182" s="71">
        <v>0</v>
      </c>
      <c r="P182" s="71" t="b">
        <v>0</v>
      </c>
      <c r="Q182" s="71" t="s">
        <v>32</v>
      </c>
    </row>
    <row r="183" spans="2:17" x14ac:dyDescent="0.25">
      <c r="B183" s="71">
        <v>182</v>
      </c>
      <c r="C183" s="78">
        <v>41704</v>
      </c>
      <c r="D183" s="71">
        <v>10</v>
      </c>
      <c r="E183" s="71">
        <v>4</v>
      </c>
      <c r="F183" s="71" t="s">
        <v>36</v>
      </c>
      <c r="G183" s="71">
        <v>3</v>
      </c>
      <c r="H183" s="71" t="b">
        <v>0</v>
      </c>
      <c r="I183" s="71">
        <v>41.97</v>
      </c>
      <c r="J183" s="71" t="s">
        <v>30</v>
      </c>
      <c r="K183" s="71" t="s">
        <v>37</v>
      </c>
      <c r="L183" s="71">
        <v>20.6</v>
      </c>
      <c r="M183" s="71">
        <v>26.7</v>
      </c>
      <c r="N183" s="71">
        <v>0</v>
      </c>
      <c r="O183" s="71">
        <v>0</v>
      </c>
      <c r="P183" s="71" t="b">
        <v>0</v>
      </c>
      <c r="Q183" s="71" t="s">
        <v>48</v>
      </c>
    </row>
    <row r="184" spans="2:17" x14ac:dyDescent="0.25">
      <c r="B184" s="71">
        <v>183</v>
      </c>
      <c r="C184" s="78">
        <v>41704</v>
      </c>
      <c r="D184" s="71">
        <v>10</v>
      </c>
      <c r="E184" s="71">
        <v>4</v>
      </c>
      <c r="F184" s="71" t="s">
        <v>29</v>
      </c>
      <c r="G184" s="71">
        <v>6</v>
      </c>
      <c r="H184" s="71" t="b">
        <v>1</v>
      </c>
      <c r="I184" s="71">
        <v>72.846000000000004</v>
      </c>
      <c r="J184" s="71" t="s">
        <v>42</v>
      </c>
      <c r="K184" s="71" t="s">
        <v>40</v>
      </c>
      <c r="L184" s="71">
        <v>21.2</v>
      </c>
      <c r="M184" s="71">
        <v>53.4</v>
      </c>
      <c r="N184" s="71">
        <v>0</v>
      </c>
      <c r="O184" s="71">
        <v>0</v>
      </c>
      <c r="P184" s="71" t="b">
        <v>0</v>
      </c>
      <c r="Q184" s="71" t="s">
        <v>48</v>
      </c>
    </row>
    <row r="185" spans="2:17" x14ac:dyDescent="0.25">
      <c r="B185" s="71">
        <v>184</v>
      </c>
      <c r="C185" s="78">
        <v>41704</v>
      </c>
      <c r="D185" s="71">
        <v>10</v>
      </c>
      <c r="E185" s="71">
        <v>4</v>
      </c>
      <c r="F185" s="71" t="s">
        <v>29</v>
      </c>
      <c r="G185" s="71">
        <v>3</v>
      </c>
      <c r="H185" s="71" t="b">
        <v>0</v>
      </c>
      <c r="I185" s="71">
        <v>40.97</v>
      </c>
      <c r="J185" s="71" t="s">
        <v>42</v>
      </c>
      <c r="K185" s="71" t="s">
        <v>40</v>
      </c>
      <c r="L185" s="71">
        <v>22.9</v>
      </c>
      <c r="M185" s="71">
        <v>26.95</v>
      </c>
      <c r="N185" s="71">
        <v>0</v>
      </c>
      <c r="O185" s="71">
        <v>0</v>
      </c>
      <c r="P185" s="71" t="s">
        <v>48</v>
      </c>
      <c r="Q185" s="71" t="s">
        <v>32</v>
      </c>
    </row>
    <row r="186" spans="2:17" x14ac:dyDescent="0.25">
      <c r="B186" s="71">
        <v>185</v>
      </c>
      <c r="C186" s="78">
        <v>41704</v>
      </c>
      <c r="D186" s="71">
        <v>10</v>
      </c>
      <c r="E186" s="71">
        <v>4</v>
      </c>
      <c r="F186" s="71" t="s">
        <v>36</v>
      </c>
      <c r="G186" s="71">
        <v>4</v>
      </c>
      <c r="H186" s="71" t="b">
        <v>1</v>
      </c>
      <c r="I186" s="71">
        <v>53.963999999999999</v>
      </c>
      <c r="J186" s="71" t="s">
        <v>30</v>
      </c>
      <c r="K186" s="71" t="s">
        <v>43</v>
      </c>
      <c r="L186" s="71">
        <v>34.200000000000003</v>
      </c>
      <c r="M186" s="71">
        <v>49.2</v>
      </c>
      <c r="N186" s="71">
        <v>0</v>
      </c>
      <c r="O186" s="71">
        <v>0</v>
      </c>
      <c r="P186" s="71" t="b">
        <v>0</v>
      </c>
      <c r="Q186" s="71" t="s">
        <v>32</v>
      </c>
    </row>
    <row r="187" spans="2:17" x14ac:dyDescent="0.25">
      <c r="B187" s="71">
        <v>186</v>
      </c>
      <c r="C187" s="78">
        <v>41704</v>
      </c>
      <c r="D187" s="71">
        <v>10</v>
      </c>
      <c r="E187" s="71">
        <v>4</v>
      </c>
      <c r="F187" s="71" t="s">
        <v>29</v>
      </c>
      <c r="G187" s="71">
        <v>3</v>
      </c>
      <c r="H187" s="71" t="b">
        <v>0</v>
      </c>
      <c r="I187" s="71">
        <v>42.97</v>
      </c>
      <c r="J187" s="71" t="s">
        <v>42</v>
      </c>
      <c r="K187" s="71" t="s">
        <v>40</v>
      </c>
      <c r="L187" s="71">
        <v>23.3</v>
      </c>
      <c r="M187" s="71">
        <v>25.55</v>
      </c>
      <c r="N187" s="71">
        <v>0</v>
      </c>
      <c r="O187" s="71">
        <v>0</v>
      </c>
      <c r="P187" s="71" t="b">
        <v>1</v>
      </c>
      <c r="Q187" s="71" t="s">
        <v>38</v>
      </c>
    </row>
    <row r="188" spans="2:17" x14ac:dyDescent="0.25">
      <c r="B188" s="71">
        <v>187</v>
      </c>
      <c r="C188" s="78">
        <v>41704</v>
      </c>
      <c r="D188" s="71">
        <v>10</v>
      </c>
      <c r="E188" s="71">
        <v>4</v>
      </c>
      <c r="F188" s="71" t="s">
        <v>36</v>
      </c>
      <c r="G188" s="71">
        <v>3</v>
      </c>
      <c r="H188" s="71" t="b">
        <v>0</v>
      </c>
      <c r="I188" s="71">
        <v>42.97</v>
      </c>
      <c r="J188" s="71" t="s">
        <v>48</v>
      </c>
      <c r="K188" s="71" t="s">
        <v>40</v>
      </c>
      <c r="L188" s="71">
        <v>10.8</v>
      </c>
      <c r="M188" s="71">
        <v>55.3</v>
      </c>
      <c r="N188" s="71">
        <v>0</v>
      </c>
      <c r="O188" s="71">
        <v>0</v>
      </c>
      <c r="P188" s="71" t="b">
        <v>0</v>
      </c>
      <c r="Q188" s="71" t="s">
        <v>48</v>
      </c>
    </row>
    <row r="189" spans="2:17" x14ac:dyDescent="0.25">
      <c r="B189" s="71">
        <v>188</v>
      </c>
      <c r="C189" s="78">
        <v>41704</v>
      </c>
      <c r="D189" s="71">
        <v>10</v>
      </c>
      <c r="E189" s="71">
        <v>4</v>
      </c>
      <c r="F189" s="71" t="s">
        <v>36</v>
      </c>
      <c r="G189" s="71">
        <v>5</v>
      </c>
      <c r="H189" s="71" t="b">
        <v>1</v>
      </c>
      <c r="I189" s="71">
        <v>56.655000000000001</v>
      </c>
      <c r="J189" s="71" t="s">
        <v>30</v>
      </c>
      <c r="K189" s="71" t="s">
        <v>37</v>
      </c>
      <c r="L189" s="71">
        <v>32.799999999999997</v>
      </c>
      <c r="M189" s="71">
        <v>44.2</v>
      </c>
      <c r="N189" s="71">
        <v>0</v>
      </c>
      <c r="O189" s="71">
        <v>0</v>
      </c>
      <c r="P189" s="71" t="b">
        <v>0</v>
      </c>
      <c r="Q189" s="71" t="s">
        <v>32</v>
      </c>
    </row>
    <row r="190" spans="2:17" x14ac:dyDescent="0.25">
      <c r="B190" s="71">
        <v>189</v>
      </c>
      <c r="C190" s="78">
        <v>41704</v>
      </c>
      <c r="D190" s="71">
        <v>10</v>
      </c>
      <c r="E190" s="71">
        <v>4</v>
      </c>
      <c r="F190" s="71" t="s">
        <v>29</v>
      </c>
      <c r="G190" s="71">
        <v>5</v>
      </c>
      <c r="H190" s="71" t="b">
        <v>1</v>
      </c>
      <c r="I190" s="71">
        <v>65.655000000000001</v>
      </c>
      <c r="J190" s="71" t="s">
        <v>30</v>
      </c>
      <c r="K190" s="71" t="s">
        <v>40</v>
      </c>
      <c r="L190" s="71">
        <v>16.600000000000001</v>
      </c>
      <c r="M190" s="71">
        <v>51.8</v>
      </c>
      <c r="N190" s="71">
        <v>0</v>
      </c>
      <c r="O190" s="71">
        <v>0</v>
      </c>
      <c r="P190" s="71" t="b">
        <v>0</v>
      </c>
      <c r="Q190" s="71" t="s">
        <v>32</v>
      </c>
    </row>
    <row r="191" spans="2:17" x14ac:dyDescent="0.25">
      <c r="B191" s="71">
        <v>190</v>
      </c>
      <c r="C191" s="78">
        <v>41704</v>
      </c>
      <c r="D191" s="71">
        <v>10</v>
      </c>
      <c r="E191" s="71">
        <v>4</v>
      </c>
      <c r="F191" s="71" t="s">
        <v>48</v>
      </c>
      <c r="G191" s="71">
        <v>1</v>
      </c>
      <c r="H191" s="71" t="b">
        <v>0</v>
      </c>
      <c r="I191" s="71">
        <v>12.99</v>
      </c>
      <c r="J191" s="71" t="s">
        <v>42</v>
      </c>
      <c r="K191" s="71" t="s">
        <v>43</v>
      </c>
      <c r="L191" s="71">
        <v>36.700000000000003</v>
      </c>
      <c r="M191" s="71">
        <v>22.1</v>
      </c>
      <c r="N191" s="71">
        <v>0</v>
      </c>
      <c r="O191" s="71">
        <v>0</v>
      </c>
      <c r="P191" s="71" t="b">
        <v>0</v>
      </c>
      <c r="Q191" s="71" t="s">
        <v>32</v>
      </c>
    </row>
    <row r="192" spans="2:17" x14ac:dyDescent="0.25">
      <c r="B192" s="71">
        <v>191</v>
      </c>
      <c r="C192" s="78">
        <v>41704</v>
      </c>
      <c r="D192" s="71">
        <v>10</v>
      </c>
      <c r="E192" s="71">
        <v>4</v>
      </c>
      <c r="F192" s="71" t="s">
        <v>36</v>
      </c>
      <c r="G192" s="71">
        <v>5</v>
      </c>
      <c r="H192" s="71" t="b">
        <v>1</v>
      </c>
      <c r="I192" s="71">
        <v>56.655000000000001</v>
      </c>
      <c r="J192" s="71" t="s">
        <v>42</v>
      </c>
      <c r="K192" s="71" t="s">
        <v>40</v>
      </c>
      <c r="L192" s="71">
        <v>21.7</v>
      </c>
      <c r="M192" s="71">
        <v>54.9</v>
      </c>
      <c r="N192" s="71">
        <v>0</v>
      </c>
      <c r="O192" s="71">
        <v>0</v>
      </c>
      <c r="P192" s="71" t="b">
        <v>1</v>
      </c>
      <c r="Q192" s="71" t="s">
        <v>35</v>
      </c>
    </row>
    <row r="193" spans="2:17" x14ac:dyDescent="0.25">
      <c r="B193" s="71">
        <v>192</v>
      </c>
      <c r="C193" s="78">
        <v>41704</v>
      </c>
      <c r="D193" s="71">
        <v>10</v>
      </c>
      <c r="E193" s="71">
        <v>4</v>
      </c>
      <c r="F193" s="71" t="s">
        <v>33</v>
      </c>
      <c r="G193" s="71">
        <v>3</v>
      </c>
      <c r="H193" s="71" t="b">
        <v>0</v>
      </c>
      <c r="I193" s="71">
        <v>74.28</v>
      </c>
      <c r="J193" s="71" t="s">
        <v>30</v>
      </c>
      <c r="K193" s="71" t="s">
        <v>43</v>
      </c>
      <c r="L193" s="71">
        <v>31.7</v>
      </c>
      <c r="M193" s="71">
        <v>45.4</v>
      </c>
      <c r="N193" s="71">
        <v>1</v>
      </c>
      <c r="O193" s="71">
        <v>1</v>
      </c>
      <c r="P193" s="71" t="b">
        <v>0</v>
      </c>
      <c r="Q193" s="71" t="s">
        <v>32</v>
      </c>
    </row>
    <row r="194" spans="2:17" x14ac:dyDescent="0.25">
      <c r="B194" s="71">
        <v>193</v>
      </c>
      <c r="C194" s="78">
        <v>41704</v>
      </c>
      <c r="D194" s="71">
        <v>10</v>
      </c>
      <c r="E194" s="71">
        <v>4</v>
      </c>
      <c r="F194" s="71" t="s">
        <v>29</v>
      </c>
      <c r="G194" s="71">
        <v>4</v>
      </c>
      <c r="H194" s="71" t="b">
        <v>1</v>
      </c>
      <c r="I194" s="71">
        <v>45.863999999999997</v>
      </c>
      <c r="J194" s="71" t="s">
        <v>30</v>
      </c>
      <c r="K194" s="71" t="s">
        <v>37</v>
      </c>
      <c r="L194" s="71">
        <v>43</v>
      </c>
      <c r="M194" s="71">
        <v>40.700000000000003</v>
      </c>
      <c r="N194" s="71">
        <v>0</v>
      </c>
      <c r="O194" s="71">
        <v>0</v>
      </c>
      <c r="P194" s="71" t="b">
        <v>0</v>
      </c>
      <c r="Q194" s="71" t="s">
        <v>38</v>
      </c>
    </row>
    <row r="195" spans="2:17" x14ac:dyDescent="0.25">
      <c r="B195" s="71">
        <v>194</v>
      </c>
      <c r="C195" s="78">
        <v>41704</v>
      </c>
      <c r="D195" s="71">
        <v>10</v>
      </c>
      <c r="E195" s="71">
        <v>4</v>
      </c>
      <c r="F195" s="71" t="s">
        <v>29</v>
      </c>
      <c r="G195" s="71">
        <v>3</v>
      </c>
      <c r="H195" s="71" t="b">
        <v>0</v>
      </c>
      <c r="I195" s="71">
        <v>44.97</v>
      </c>
      <c r="J195" s="71" t="s">
        <v>42</v>
      </c>
      <c r="K195" s="71" t="s">
        <v>40</v>
      </c>
      <c r="L195" s="71">
        <v>20.6</v>
      </c>
      <c r="M195" s="71">
        <v>54.1</v>
      </c>
      <c r="N195" s="71">
        <v>0</v>
      </c>
      <c r="O195" s="71">
        <v>0</v>
      </c>
      <c r="P195" s="71" t="b">
        <v>0</v>
      </c>
      <c r="Q195" s="71" t="s">
        <v>48</v>
      </c>
    </row>
    <row r="196" spans="2:17" x14ac:dyDescent="0.25">
      <c r="B196" s="71">
        <v>195</v>
      </c>
      <c r="C196" s="78">
        <v>41704</v>
      </c>
      <c r="D196" s="71">
        <v>10</v>
      </c>
      <c r="E196" s="71">
        <v>4</v>
      </c>
      <c r="F196" s="71" t="s">
        <v>29</v>
      </c>
      <c r="G196" s="71">
        <v>2</v>
      </c>
      <c r="H196" s="71" t="b">
        <v>0</v>
      </c>
      <c r="I196" s="71">
        <v>26.98</v>
      </c>
      <c r="J196" s="71" t="s">
        <v>42</v>
      </c>
      <c r="K196" s="71" t="s">
        <v>37</v>
      </c>
      <c r="L196" s="71">
        <v>45.2</v>
      </c>
      <c r="M196" s="71">
        <v>38.799999999999997</v>
      </c>
      <c r="N196" s="71">
        <v>0</v>
      </c>
      <c r="O196" s="71">
        <v>0</v>
      </c>
      <c r="P196" s="71" t="b">
        <v>1</v>
      </c>
      <c r="Q196" s="71" t="s">
        <v>32</v>
      </c>
    </row>
    <row r="197" spans="2:17" x14ac:dyDescent="0.25">
      <c r="B197" s="71">
        <v>196</v>
      </c>
      <c r="C197" s="78">
        <v>41704</v>
      </c>
      <c r="D197" s="71">
        <v>10</v>
      </c>
      <c r="E197" s="71">
        <v>4</v>
      </c>
      <c r="F197" s="71" t="s">
        <v>33</v>
      </c>
      <c r="G197" s="71">
        <v>3</v>
      </c>
      <c r="H197" s="71" t="b">
        <v>0</v>
      </c>
      <c r="I197" s="71">
        <v>90.21</v>
      </c>
      <c r="J197" s="71" t="s">
        <v>42</v>
      </c>
      <c r="K197" s="71" t="s">
        <v>43</v>
      </c>
      <c r="L197" s="71">
        <v>20.8</v>
      </c>
      <c r="M197" s="71">
        <v>56.7</v>
      </c>
      <c r="N197" s="71">
        <v>1</v>
      </c>
      <c r="O197" s="71">
        <v>1</v>
      </c>
      <c r="P197" s="71" t="b">
        <v>0</v>
      </c>
      <c r="Q197" s="71" t="s">
        <v>35</v>
      </c>
    </row>
    <row r="198" spans="2:17" x14ac:dyDescent="0.25">
      <c r="B198" s="71">
        <v>197</v>
      </c>
      <c r="C198" s="78">
        <v>41704</v>
      </c>
      <c r="D198" s="71">
        <v>10</v>
      </c>
      <c r="E198" s="71">
        <v>4</v>
      </c>
      <c r="F198" s="71" t="s">
        <v>36</v>
      </c>
      <c r="G198" s="71">
        <v>5</v>
      </c>
      <c r="H198" s="71" t="b">
        <v>1</v>
      </c>
      <c r="I198" s="71">
        <v>61.155000000000001</v>
      </c>
      <c r="J198" s="71" t="s">
        <v>42</v>
      </c>
      <c r="K198" s="71" t="s">
        <v>37</v>
      </c>
      <c r="L198" s="71">
        <v>12.8</v>
      </c>
      <c r="M198" s="71">
        <v>57.2</v>
      </c>
      <c r="N198" s="71">
        <v>0</v>
      </c>
      <c r="O198" s="71">
        <v>0</v>
      </c>
      <c r="P198" s="71" t="b">
        <v>0</v>
      </c>
      <c r="Q198" s="71" t="s">
        <v>35</v>
      </c>
    </row>
    <row r="199" spans="2:17" x14ac:dyDescent="0.25">
      <c r="B199" s="71">
        <v>198</v>
      </c>
      <c r="C199" s="78">
        <v>41704</v>
      </c>
      <c r="D199" s="71">
        <v>10</v>
      </c>
      <c r="E199" s="71">
        <v>4</v>
      </c>
      <c r="F199" s="71" t="s">
        <v>33</v>
      </c>
      <c r="G199" s="71">
        <v>1</v>
      </c>
      <c r="H199" s="71" t="b">
        <v>0</v>
      </c>
      <c r="I199" s="71">
        <v>55.57</v>
      </c>
      <c r="J199" s="71" t="s">
        <v>30</v>
      </c>
      <c r="K199" s="71" t="s">
        <v>43</v>
      </c>
      <c r="L199" s="71">
        <v>36.799999999999997</v>
      </c>
      <c r="M199" s="71">
        <v>42.2</v>
      </c>
      <c r="N199" s="71">
        <v>1</v>
      </c>
      <c r="O199" s="71">
        <v>1</v>
      </c>
      <c r="P199" s="71" t="b">
        <v>0</v>
      </c>
      <c r="Q199" s="71" t="s">
        <v>38</v>
      </c>
    </row>
    <row r="200" spans="2:17" x14ac:dyDescent="0.25">
      <c r="B200" s="71">
        <v>199</v>
      </c>
      <c r="C200" s="78">
        <v>41704</v>
      </c>
      <c r="D200" s="71">
        <v>10</v>
      </c>
      <c r="E200" s="71">
        <v>4</v>
      </c>
      <c r="F200" s="71" t="s">
        <v>36</v>
      </c>
      <c r="G200" s="71">
        <v>5</v>
      </c>
      <c r="H200" s="71" t="b">
        <v>1</v>
      </c>
      <c r="I200" s="71">
        <v>61.155000000000001</v>
      </c>
      <c r="J200" s="71" t="s">
        <v>42</v>
      </c>
      <c r="K200" s="71" t="s">
        <v>37</v>
      </c>
      <c r="L200" s="71">
        <v>14.3</v>
      </c>
      <c r="M200" s="71">
        <v>56.6</v>
      </c>
      <c r="N200" s="71">
        <v>0</v>
      </c>
      <c r="O200" s="71">
        <v>0</v>
      </c>
      <c r="P200" s="71" t="b">
        <v>0</v>
      </c>
      <c r="Q200" s="71" t="s">
        <v>48</v>
      </c>
    </row>
    <row r="201" spans="2:17" x14ac:dyDescent="0.25">
      <c r="B201" s="71">
        <v>200</v>
      </c>
      <c r="C201" s="78">
        <v>41704</v>
      </c>
      <c r="D201" s="71">
        <v>10</v>
      </c>
      <c r="E201" s="71">
        <v>4</v>
      </c>
      <c r="F201" s="71" t="s">
        <v>48</v>
      </c>
      <c r="G201" s="71">
        <v>2</v>
      </c>
      <c r="H201" s="71" t="b">
        <v>0</v>
      </c>
      <c r="I201" s="71">
        <v>28.98</v>
      </c>
      <c r="J201" s="71" t="s">
        <v>42</v>
      </c>
      <c r="K201" s="71" t="s">
        <v>37</v>
      </c>
      <c r="L201" s="71">
        <v>12.4</v>
      </c>
      <c r="M201" s="71">
        <v>60.3</v>
      </c>
      <c r="N201" s="71">
        <v>0</v>
      </c>
      <c r="O201" s="71">
        <v>0</v>
      </c>
      <c r="P201" s="71" t="b">
        <v>1</v>
      </c>
      <c r="Q201" s="71" t="s">
        <v>48</v>
      </c>
    </row>
    <row r="202" spans="2:17" x14ac:dyDescent="0.25">
      <c r="B202" s="71">
        <v>201</v>
      </c>
      <c r="C202" s="78">
        <v>41704</v>
      </c>
      <c r="D202" s="71">
        <v>10</v>
      </c>
      <c r="E202" s="71">
        <v>4</v>
      </c>
      <c r="F202" s="71" t="s">
        <v>33</v>
      </c>
      <c r="G202" s="71">
        <v>6</v>
      </c>
      <c r="H202" s="71" t="b">
        <v>1</v>
      </c>
      <c r="I202" s="71">
        <v>71.046000000000006</v>
      </c>
      <c r="J202" s="71" t="s">
        <v>30</v>
      </c>
      <c r="K202" s="71" t="s">
        <v>43</v>
      </c>
      <c r="L202" s="71">
        <v>34.700000000000003</v>
      </c>
      <c r="M202" s="71">
        <v>44.8</v>
      </c>
      <c r="N202" s="71">
        <v>0</v>
      </c>
      <c r="O202" s="71">
        <v>0</v>
      </c>
      <c r="P202" s="71" t="b">
        <v>0</v>
      </c>
      <c r="Q202" s="71" t="s">
        <v>32</v>
      </c>
    </row>
    <row r="203" spans="2:17" x14ac:dyDescent="0.25">
      <c r="B203" s="71">
        <v>202</v>
      </c>
      <c r="C203" s="78">
        <v>41704</v>
      </c>
      <c r="D203" s="71">
        <v>10</v>
      </c>
      <c r="E203" s="71">
        <v>4</v>
      </c>
      <c r="F203" s="71" t="s">
        <v>33</v>
      </c>
      <c r="G203" s="71">
        <v>2</v>
      </c>
      <c r="H203" s="71" t="b">
        <v>0</v>
      </c>
      <c r="I203" s="71">
        <v>25.98</v>
      </c>
      <c r="J203" s="71" t="s">
        <v>42</v>
      </c>
      <c r="K203" s="71" t="s">
        <v>43</v>
      </c>
      <c r="L203" s="71">
        <v>39.799999999999997</v>
      </c>
      <c r="M203" s="71">
        <v>21.3</v>
      </c>
      <c r="N203" s="71">
        <v>0</v>
      </c>
      <c r="O203" s="71">
        <v>0</v>
      </c>
      <c r="P203" s="71" t="b">
        <v>0</v>
      </c>
      <c r="Q203" s="71" t="s">
        <v>32</v>
      </c>
    </row>
    <row r="204" spans="2:17" x14ac:dyDescent="0.25">
      <c r="B204" s="71">
        <v>203</v>
      </c>
      <c r="C204" s="78">
        <v>41704</v>
      </c>
      <c r="D204" s="71">
        <v>10</v>
      </c>
      <c r="E204" s="71">
        <v>4</v>
      </c>
      <c r="F204" s="71" t="s">
        <v>48</v>
      </c>
      <c r="G204" s="71">
        <v>2</v>
      </c>
      <c r="H204" s="71" t="b">
        <v>0</v>
      </c>
      <c r="I204" s="71">
        <v>26.98</v>
      </c>
      <c r="J204" s="71" t="s">
        <v>30</v>
      </c>
      <c r="K204" s="71" t="s">
        <v>37</v>
      </c>
      <c r="L204" s="71">
        <v>16.899999999999999</v>
      </c>
      <c r="M204" s="71">
        <v>52.2</v>
      </c>
      <c r="N204" s="71">
        <v>0</v>
      </c>
      <c r="O204" s="71">
        <v>0</v>
      </c>
      <c r="P204" s="71" t="b">
        <v>0</v>
      </c>
      <c r="Q204" s="71" t="s">
        <v>32</v>
      </c>
    </row>
    <row r="205" spans="2:17" x14ac:dyDescent="0.25">
      <c r="B205" s="71">
        <v>204</v>
      </c>
      <c r="C205" s="78">
        <v>41704</v>
      </c>
      <c r="D205" s="71">
        <v>10</v>
      </c>
      <c r="E205" s="71">
        <v>4</v>
      </c>
      <c r="F205" s="71" t="s">
        <v>36</v>
      </c>
      <c r="G205" s="71">
        <v>7</v>
      </c>
      <c r="H205" s="71" t="b">
        <v>1</v>
      </c>
      <c r="I205" s="71">
        <v>87.236999999999995</v>
      </c>
      <c r="J205" s="71" t="s">
        <v>42</v>
      </c>
      <c r="K205" s="71" t="s">
        <v>37</v>
      </c>
      <c r="L205" s="71">
        <v>21.6</v>
      </c>
      <c r="M205" s="71">
        <v>25.2</v>
      </c>
      <c r="N205" s="71">
        <v>0</v>
      </c>
      <c r="O205" s="71">
        <v>0</v>
      </c>
      <c r="P205" s="71" t="b">
        <v>0</v>
      </c>
      <c r="Q205" s="71" t="s">
        <v>32</v>
      </c>
    </row>
    <row r="206" spans="2:17" x14ac:dyDescent="0.25">
      <c r="B206" s="71">
        <v>205</v>
      </c>
      <c r="C206" s="78">
        <v>41704</v>
      </c>
      <c r="D206" s="71">
        <v>10</v>
      </c>
      <c r="E206" s="71">
        <v>4</v>
      </c>
      <c r="F206" s="71" t="s">
        <v>29</v>
      </c>
      <c r="G206" s="71">
        <v>7</v>
      </c>
      <c r="H206" s="71" t="b">
        <v>1</v>
      </c>
      <c r="I206" s="71">
        <v>85.436999999999998</v>
      </c>
      <c r="J206" s="71" t="s">
        <v>42</v>
      </c>
      <c r="K206" s="71" t="s">
        <v>40</v>
      </c>
      <c r="L206" s="71">
        <v>29.1</v>
      </c>
      <c r="M206" s="71">
        <v>51.3</v>
      </c>
      <c r="N206" s="71">
        <v>0</v>
      </c>
      <c r="O206" s="71">
        <v>0</v>
      </c>
      <c r="P206" s="71" t="b">
        <v>0</v>
      </c>
      <c r="Q206" s="71" t="s">
        <v>35</v>
      </c>
    </row>
    <row r="207" spans="2:17" x14ac:dyDescent="0.25">
      <c r="B207" s="71">
        <v>206</v>
      </c>
      <c r="C207" s="78">
        <v>41704</v>
      </c>
      <c r="D207" s="71">
        <v>10</v>
      </c>
      <c r="E207" s="71">
        <v>4</v>
      </c>
      <c r="F207" s="71" t="s">
        <v>33</v>
      </c>
      <c r="G207" s="71">
        <v>7</v>
      </c>
      <c r="H207" s="71" t="b">
        <v>1</v>
      </c>
      <c r="I207" s="71">
        <v>134.334</v>
      </c>
      <c r="J207" s="71" t="s">
        <v>42</v>
      </c>
      <c r="K207" s="71" t="s">
        <v>43</v>
      </c>
      <c r="L207" s="71">
        <v>47.7</v>
      </c>
      <c r="M207" s="71">
        <v>21</v>
      </c>
      <c r="N207" s="71">
        <v>1</v>
      </c>
      <c r="O207" s="71">
        <v>1</v>
      </c>
      <c r="P207" s="71" t="b">
        <v>0</v>
      </c>
      <c r="Q207" s="71" t="s">
        <v>32</v>
      </c>
    </row>
    <row r="208" spans="2:17" x14ac:dyDescent="0.25">
      <c r="B208" s="71">
        <v>207</v>
      </c>
      <c r="C208" s="78">
        <v>41704</v>
      </c>
      <c r="D208" s="71">
        <v>10</v>
      </c>
      <c r="E208" s="71">
        <v>4</v>
      </c>
      <c r="F208" s="71" t="s">
        <v>33</v>
      </c>
      <c r="G208" s="71">
        <v>6</v>
      </c>
      <c r="H208" s="71" t="b">
        <v>1</v>
      </c>
      <c r="I208" s="71">
        <v>106.64100000000001</v>
      </c>
      <c r="J208" s="71" t="s">
        <v>30</v>
      </c>
      <c r="K208" s="71" t="s">
        <v>43</v>
      </c>
      <c r="L208" s="71">
        <v>32.299999999999997</v>
      </c>
      <c r="M208" s="71">
        <v>52.1</v>
      </c>
      <c r="N208" s="71">
        <v>1</v>
      </c>
      <c r="O208" s="71">
        <v>1</v>
      </c>
      <c r="P208" s="71" t="b">
        <v>0</v>
      </c>
      <c r="Q208" s="71" t="s">
        <v>32</v>
      </c>
    </row>
    <row r="209" spans="2:17" x14ac:dyDescent="0.25">
      <c r="B209" s="71">
        <v>208</v>
      </c>
      <c r="C209" s="78">
        <v>41704</v>
      </c>
      <c r="D209" s="71">
        <v>10</v>
      </c>
      <c r="E209" s="71">
        <v>4</v>
      </c>
      <c r="F209" s="71" t="s">
        <v>33</v>
      </c>
      <c r="G209" s="71">
        <v>7</v>
      </c>
      <c r="H209" s="71" t="b">
        <v>1</v>
      </c>
      <c r="I209" s="71">
        <v>82.736999999999995</v>
      </c>
      <c r="J209" s="71" t="s">
        <v>30</v>
      </c>
      <c r="K209" s="71" t="s">
        <v>43</v>
      </c>
      <c r="L209" s="71">
        <v>44.7</v>
      </c>
      <c r="M209" s="71">
        <v>42.2</v>
      </c>
      <c r="N209" s="71">
        <v>0</v>
      </c>
      <c r="O209" s="71">
        <v>0</v>
      </c>
      <c r="P209" s="71" t="b">
        <v>0</v>
      </c>
      <c r="Q209" s="71" t="s">
        <v>38</v>
      </c>
    </row>
    <row r="210" spans="2:17" x14ac:dyDescent="0.25">
      <c r="B210" s="71">
        <v>209</v>
      </c>
      <c r="C210" s="78">
        <v>41705</v>
      </c>
      <c r="D210" s="71">
        <v>10</v>
      </c>
      <c r="E210" s="71">
        <v>5</v>
      </c>
      <c r="F210" s="71" t="s">
        <v>36</v>
      </c>
      <c r="G210" s="71">
        <v>6</v>
      </c>
      <c r="H210" s="71" t="b">
        <v>1</v>
      </c>
      <c r="I210" s="71">
        <v>64.745999999999995</v>
      </c>
      <c r="J210" s="71" t="s">
        <v>30</v>
      </c>
      <c r="K210" s="71" t="s">
        <v>37</v>
      </c>
      <c r="L210" s="71">
        <v>29.8</v>
      </c>
      <c r="M210" s="71">
        <v>50.2</v>
      </c>
      <c r="N210" s="71">
        <v>0</v>
      </c>
      <c r="O210" s="71">
        <v>0</v>
      </c>
      <c r="P210" s="71" t="b">
        <v>0</v>
      </c>
      <c r="Q210" s="71" t="s">
        <v>32</v>
      </c>
    </row>
    <row r="211" spans="2:17" x14ac:dyDescent="0.25">
      <c r="B211" s="71">
        <v>210</v>
      </c>
      <c r="C211" s="78">
        <v>41705</v>
      </c>
      <c r="D211" s="71">
        <v>10</v>
      </c>
      <c r="E211" s="71">
        <v>5</v>
      </c>
      <c r="F211" s="71" t="s">
        <v>29</v>
      </c>
      <c r="G211" s="71">
        <v>1</v>
      </c>
      <c r="H211" s="71" t="b">
        <v>0</v>
      </c>
      <c r="I211" s="71">
        <v>10.99</v>
      </c>
      <c r="J211" s="71" t="s">
        <v>30</v>
      </c>
      <c r="K211" s="71" t="s">
        <v>37</v>
      </c>
      <c r="L211" s="71">
        <v>37.700000000000003</v>
      </c>
      <c r="M211" s="71">
        <v>38.6</v>
      </c>
      <c r="N211" s="71">
        <v>0</v>
      </c>
      <c r="O211" s="71">
        <v>0</v>
      </c>
      <c r="P211" s="71" t="b">
        <v>0</v>
      </c>
      <c r="Q211" s="71" t="s">
        <v>38</v>
      </c>
    </row>
    <row r="212" spans="2:17" x14ac:dyDescent="0.25">
      <c r="B212" s="71">
        <v>211</v>
      </c>
      <c r="C212" s="78">
        <v>41705</v>
      </c>
      <c r="D212" s="71">
        <v>10</v>
      </c>
      <c r="E212" s="71">
        <v>5</v>
      </c>
      <c r="F212" s="71" t="s">
        <v>36</v>
      </c>
      <c r="G212" s="71">
        <v>2</v>
      </c>
      <c r="H212" s="71" t="b">
        <v>0</v>
      </c>
      <c r="I212" s="71">
        <v>25.98</v>
      </c>
      <c r="J212" s="71" t="s">
        <v>42</v>
      </c>
      <c r="K212" s="71" t="s">
        <v>43</v>
      </c>
      <c r="L212" s="71">
        <v>19.2</v>
      </c>
      <c r="M212" s="71">
        <v>25.8</v>
      </c>
      <c r="N212" s="71">
        <v>0</v>
      </c>
      <c r="O212" s="71">
        <v>0</v>
      </c>
      <c r="P212" s="71" t="b">
        <v>0</v>
      </c>
      <c r="Q212" s="71" t="s">
        <v>32</v>
      </c>
    </row>
    <row r="213" spans="2:17" x14ac:dyDescent="0.25">
      <c r="B213" s="71">
        <v>212</v>
      </c>
      <c r="C213" s="78">
        <v>41705</v>
      </c>
      <c r="D213" s="71">
        <v>10</v>
      </c>
      <c r="E213" s="71">
        <v>5</v>
      </c>
      <c r="F213" s="71" t="s">
        <v>36</v>
      </c>
      <c r="G213" s="71">
        <v>3</v>
      </c>
      <c r="H213" s="71" t="b">
        <v>0</v>
      </c>
      <c r="I213" s="71">
        <v>42.97</v>
      </c>
      <c r="J213" s="71" t="s">
        <v>42</v>
      </c>
      <c r="K213" s="71" t="s">
        <v>37</v>
      </c>
      <c r="L213" s="71">
        <v>27.7</v>
      </c>
      <c r="M213" s="71">
        <v>47.4</v>
      </c>
      <c r="N213" s="71">
        <v>0</v>
      </c>
      <c r="O213" s="71">
        <v>0</v>
      </c>
      <c r="P213" s="71" t="b">
        <v>0</v>
      </c>
      <c r="Q213" s="71" t="s">
        <v>48</v>
      </c>
    </row>
    <row r="214" spans="2:17" x14ac:dyDescent="0.25">
      <c r="B214" s="71">
        <v>213</v>
      </c>
      <c r="C214" s="78">
        <v>41705</v>
      </c>
      <c r="D214" s="71">
        <v>10</v>
      </c>
      <c r="E214" s="71">
        <v>5</v>
      </c>
      <c r="F214" s="71" t="s">
        <v>33</v>
      </c>
      <c r="G214" s="71">
        <v>6</v>
      </c>
      <c r="H214" s="71" t="b">
        <v>1</v>
      </c>
      <c r="I214" s="71">
        <v>67.445999999999998</v>
      </c>
      <c r="J214" s="71" t="s">
        <v>42</v>
      </c>
      <c r="K214" s="71" t="s">
        <v>39</v>
      </c>
      <c r="L214" s="71">
        <v>43.4</v>
      </c>
      <c r="M214" s="71">
        <v>39.799999999999997</v>
      </c>
      <c r="N214" s="71">
        <v>0</v>
      </c>
      <c r="O214" s="71">
        <v>0</v>
      </c>
      <c r="P214" s="71" t="b">
        <v>0</v>
      </c>
      <c r="Q214" s="71" t="s">
        <v>35</v>
      </c>
    </row>
    <row r="215" spans="2:17" x14ac:dyDescent="0.25">
      <c r="B215" s="71">
        <v>214</v>
      </c>
      <c r="C215" s="78">
        <v>41705</v>
      </c>
      <c r="D215" s="71">
        <v>10</v>
      </c>
      <c r="E215" s="71">
        <v>5</v>
      </c>
      <c r="F215" s="71" t="s">
        <v>36</v>
      </c>
      <c r="G215" s="71">
        <v>6</v>
      </c>
      <c r="H215" s="71" t="b">
        <v>1</v>
      </c>
      <c r="I215" s="71">
        <v>71.046000000000006</v>
      </c>
      <c r="J215" s="71" t="s">
        <v>30</v>
      </c>
      <c r="K215" s="71" t="s">
        <v>37</v>
      </c>
      <c r="L215" s="71">
        <v>15.3</v>
      </c>
      <c r="M215" s="71">
        <v>50.9</v>
      </c>
      <c r="N215" s="71">
        <v>0</v>
      </c>
      <c r="O215" s="71">
        <v>0</v>
      </c>
      <c r="P215" s="71" t="b">
        <v>0</v>
      </c>
      <c r="Q215" s="71" t="s">
        <v>32</v>
      </c>
    </row>
    <row r="216" spans="2:17" x14ac:dyDescent="0.25">
      <c r="B216" s="71">
        <v>215</v>
      </c>
      <c r="C216" s="78">
        <v>41705</v>
      </c>
      <c r="D216" s="71">
        <v>10</v>
      </c>
      <c r="E216" s="71">
        <v>5</v>
      </c>
      <c r="F216" s="71" t="s">
        <v>29</v>
      </c>
      <c r="G216" s="71">
        <v>3</v>
      </c>
      <c r="H216" s="71" t="b">
        <v>0</v>
      </c>
      <c r="I216" s="71">
        <v>42.97</v>
      </c>
      <c r="J216" s="71" t="s">
        <v>42</v>
      </c>
      <c r="K216" s="71" t="s">
        <v>37</v>
      </c>
      <c r="L216" s="71">
        <v>36.799999999999997</v>
      </c>
      <c r="M216" s="71">
        <v>41.5</v>
      </c>
      <c r="N216" s="71">
        <v>0</v>
      </c>
      <c r="O216" s="71">
        <v>0</v>
      </c>
      <c r="P216" s="71" t="b">
        <v>0</v>
      </c>
      <c r="Q216" s="71" t="s">
        <v>35</v>
      </c>
    </row>
    <row r="217" spans="2:17" x14ac:dyDescent="0.25">
      <c r="B217" s="71">
        <v>216</v>
      </c>
      <c r="C217" s="78">
        <v>41705</v>
      </c>
      <c r="D217" s="71">
        <v>10</v>
      </c>
      <c r="E217" s="71">
        <v>5</v>
      </c>
      <c r="F217" s="71" t="s">
        <v>33</v>
      </c>
      <c r="G217" s="71">
        <v>6</v>
      </c>
      <c r="H217" s="71" t="b">
        <v>1</v>
      </c>
      <c r="I217" s="71">
        <v>76.445999999999998</v>
      </c>
      <c r="J217" s="71" t="s">
        <v>42</v>
      </c>
      <c r="K217" s="71" t="s">
        <v>43</v>
      </c>
      <c r="L217" s="71">
        <v>38.200000000000003</v>
      </c>
      <c r="M217" s="71">
        <v>41.6</v>
      </c>
      <c r="N217" s="71">
        <v>0</v>
      </c>
      <c r="O217" s="71">
        <v>0</v>
      </c>
      <c r="P217" s="71" t="b">
        <v>0</v>
      </c>
      <c r="Q217" s="71" t="s">
        <v>35</v>
      </c>
    </row>
    <row r="218" spans="2:17" x14ac:dyDescent="0.25">
      <c r="B218" s="71">
        <v>217</v>
      </c>
      <c r="C218" s="78">
        <v>41705</v>
      </c>
      <c r="D218" s="71">
        <v>10</v>
      </c>
      <c r="E218" s="71">
        <v>5</v>
      </c>
      <c r="F218" s="71" t="s">
        <v>36</v>
      </c>
      <c r="G218" s="71">
        <v>5</v>
      </c>
      <c r="H218" s="71" t="b">
        <v>1</v>
      </c>
      <c r="I218" s="71">
        <v>68.355000000000004</v>
      </c>
      <c r="J218" s="71" t="s">
        <v>42</v>
      </c>
      <c r="K218" s="71" t="s">
        <v>37</v>
      </c>
      <c r="L218" s="71">
        <v>46.1</v>
      </c>
      <c r="M218" s="71">
        <v>35.4</v>
      </c>
      <c r="N218" s="71">
        <v>0</v>
      </c>
      <c r="O218" s="71">
        <v>0</v>
      </c>
      <c r="P218" s="71" t="b">
        <v>0</v>
      </c>
      <c r="Q218" s="71" t="s">
        <v>35</v>
      </c>
    </row>
    <row r="219" spans="2:17" x14ac:dyDescent="0.25">
      <c r="B219" s="71">
        <v>218</v>
      </c>
      <c r="C219" s="78">
        <v>41705</v>
      </c>
      <c r="D219" s="71">
        <v>10</v>
      </c>
      <c r="E219" s="71">
        <v>5</v>
      </c>
      <c r="F219" s="71" t="s">
        <v>33</v>
      </c>
      <c r="G219" s="71">
        <v>3</v>
      </c>
      <c r="H219" s="71" t="b">
        <v>0</v>
      </c>
      <c r="I219" s="71">
        <v>43.97</v>
      </c>
      <c r="J219" s="71" t="s">
        <v>42</v>
      </c>
      <c r="K219" s="71" t="s">
        <v>43</v>
      </c>
      <c r="L219" s="71">
        <v>38.6</v>
      </c>
      <c r="M219" s="71">
        <v>40.9</v>
      </c>
      <c r="N219" s="71">
        <v>0</v>
      </c>
      <c r="O219" s="71">
        <v>0</v>
      </c>
      <c r="P219" s="71" t="b">
        <v>0</v>
      </c>
      <c r="Q219" s="71" t="s">
        <v>35</v>
      </c>
    </row>
    <row r="220" spans="2:17" x14ac:dyDescent="0.25">
      <c r="B220" s="71">
        <v>219</v>
      </c>
      <c r="C220" s="78">
        <v>41705</v>
      </c>
      <c r="D220" s="71">
        <v>10</v>
      </c>
      <c r="E220" s="71">
        <v>5</v>
      </c>
      <c r="F220" s="71" t="s">
        <v>36</v>
      </c>
      <c r="G220" s="71">
        <v>4</v>
      </c>
      <c r="H220" s="71" t="b">
        <v>1</v>
      </c>
      <c r="I220" s="71">
        <v>45.863999999999997</v>
      </c>
      <c r="J220" s="71" t="s">
        <v>42</v>
      </c>
      <c r="K220" s="71" t="s">
        <v>37</v>
      </c>
      <c r="L220" s="71">
        <v>17.8</v>
      </c>
      <c r="M220" s="71">
        <v>51.1</v>
      </c>
      <c r="N220" s="71">
        <v>0</v>
      </c>
      <c r="O220" s="71">
        <v>0</v>
      </c>
      <c r="P220" s="71" t="b">
        <v>0</v>
      </c>
      <c r="Q220" s="71" t="s">
        <v>35</v>
      </c>
    </row>
    <row r="221" spans="2:17" x14ac:dyDescent="0.25">
      <c r="B221" s="71">
        <v>220</v>
      </c>
      <c r="C221" s="78">
        <v>41705</v>
      </c>
      <c r="D221" s="71">
        <v>10</v>
      </c>
      <c r="E221" s="71">
        <v>5</v>
      </c>
      <c r="F221" s="71" t="s">
        <v>29</v>
      </c>
      <c r="G221" s="71">
        <v>3</v>
      </c>
      <c r="H221" s="71" t="b">
        <v>0</v>
      </c>
      <c r="I221" s="71">
        <v>44.97</v>
      </c>
      <c r="J221" s="71" t="s">
        <v>42</v>
      </c>
      <c r="K221" s="71" t="s">
        <v>39</v>
      </c>
      <c r="L221" s="71">
        <v>9.3000000000000007</v>
      </c>
      <c r="M221" s="71">
        <v>52.8</v>
      </c>
      <c r="N221" s="71">
        <v>0</v>
      </c>
      <c r="O221" s="71">
        <v>0</v>
      </c>
      <c r="P221" s="71" t="b">
        <v>0</v>
      </c>
      <c r="Q221" s="71" t="s">
        <v>35</v>
      </c>
    </row>
    <row r="222" spans="2:17" x14ac:dyDescent="0.25">
      <c r="B222" s="71">
        <v>221</v>
      </c>
      <c r="C222" s="78">
        <v>41705</v>
      </c>
      <c r="D222" s="71">
        <v>10</v>
      </c>
      <c r="E222" s="71">
        <v>5</v>
      </c>
      <c r="F222" s="71" t="s">
        <v>33</v>
      </c>
      <c r="G222" s="71">
        <v>2</v>
      </c>
      <c r="H222" s="71" t="b">
        <v>0</v>
      </c>
      <c r="I222" s="71">
        <v>27.98</v>
      </c>
      <c r="J222" s="71" t="s">
        <v>30</v>
      </c>
      <c r="K222" s="71" t="s">
        <v>43</v>
      </c>
      <c r="L222" s="71">
        <v>26.6</v>
      </c>
      <c r="M222" s="71">
        <v>48.8</v>
      </c>
      <c r="N222" s="71">
        <v>0</v>
      </c>
      <c r="O222" s="71">
        <v>0</v>
      </c>
      <c r="P222" s="71" t="b">
        <v>0</v>
      </c>
      <c r="Q222" s="71" t="s">
        <v>32</v>
      </c>
    </row>
    <row r="223" spans="2:17" x14ac:dyDescent="0.25">
      <c r="B223" s="71">
        <v>222</v>
      </c>
      <c r="C223" s="78">
        <v>41705</v>
      </c>
      <c r="D223" s="71">
        <v>10</v>
      </c>
      <c r="E223" s="71">
        <v>5</v>
      </c>
      <c r="F223" s="71" t="s">
        <v>36</v>
      </c>
      <c r="G223" s="71">
        <v>3</v>
      </c>
      <c r="H223" s="71" t="b">
        <v>0</v>
      </c>
      <c r="I223" s="71">
        <v>65.75</v>
      </c>
      <c r="J223" s="71" t="s">
        <v>42</v>
      </c>
      <c r="K223" s="71" t="s">
        <v>37</v>
      </c>
      <c r="L223" s="71">
        <v>23.8</v>
      </c>
      <c r="M223" s="71">
        <v>50</v>
      </c>
      <c r="N223" s="71">
        <v>1</v>
      </c>
      <c r="O223" s="71">
        <v>0</v>
      </c>
      <c r="P223" s="71" t="b">
        <v>1</v>
      </c>
      <c r="Q223" s="71" t="s">
        <v>35</v>
      </c>
    </row>
    <row r="224" spans="2:17" x14ac:dyDescent="0.25">
      <c r="B224" s="71">
        <v>223</v>
      </c>
      <c r="C224" s="78">
        <v>41705</v>
      </c>
      <c r="D224" s="71">
        <v>10</v>
      </c>
      <c r="E224" s="71">
        <v>5</v>
      </c>
      <c r="F224" s="71" t="s">
        <v>33</v>
      </c>
      <c r="G224" s="71">
        <v>3</v>
      </c>
      <c r="H224" s="71" t="b">
        <v>0</v>
      </c>
      <c r="I224" s="71">
        <v>86.37</v>
      </c>
      <c r="J224" s="71" t="s">
        <v>30</v>
      </c>
      <c r="K224" s="71" t="s">
        <v>43</v>
      </c>
      <c r="L224" s="71">
        <v>45.3</v>
      </c>
      <c r="M224" s="71">
        <v>38</v>
      </c>
      <c r="N224" s="71">
        <v>1</v>
      </c>
      <c r="O224" s="71">
        <v>1</v>
      </c>
      <c r="P224" s="71" t="b">
        <v>0</v>
      </c>
      <c r="Q224" s="71" t="s">
        <v>48</v>
      </c>
    </row>
    <row r="225" spans="2:17" x14ac:dyDescent="0.25">
      <c r="B225" s="71">
        <v>224</v>
      </c>
      <c r="C225" s="78">
        <v>41705</v>
      </c>
      <c r="D225" s="71">
        <v>10</v>
      </c>
      <c r="E225" s="71">
        <v>5</v>
      </c>
      <c r="F225" s="71" t="s">
        <v>36</v>
      </c>
      <c r="G225" s="71">
        <v>5</v>
      </c>
      <c r="H225" s="71" t="b">
        <v>1</v>
      </c>
      <c r="I225" s="71">
        <v>60.255000000000003</v>
      </c>
      <c r="J225" s="71" t="s">
        <v>42</v>
      </c>
      <c r="K225" s="71" t="s">
        <v>37</v>
      </c>
      <c r="L225" s="71">
        <v>23</v>
      </c>
      <c r="M225" s="71">
        <v>49.9</v>
      </c>
      <c r="N225" s="71">
        <v>0</v>
      </c>
      <c r="O225" s="71">
        <v>0</v>
      </c>
      <c r="P225" s="71" t="b">
        <v>0</v>
      </c>
      <c r="Q225" s="71" t="s">
        <v>35</v>
      </c>
    </row>
    <row r="226" spans="2:17" x14ac:dyDescent="0.25">
      <c r="B226" s="71">
        <v>225</v>
      </c>
      <c r="C226" s="78">
        <v>41705</v>
      </c>
      <c r="D226" s="71">
        <v>10</v>
      </c>
      <c r="E226" s="71">
        <v>5</v>
      </c>
      <c r="F226" s="71" t="s">
        <v>29</v>
      </c>
      <c r="G226" s="71">
        <v>6</v>
      </c>
      <c r="H226" s="71" t="b">
        <v>1</v>
      </c>
      <c r="I226" s="71">
        <v>77.346000000000004</v>
      </c>
      <c r="J226" s="71" t="s">
        <v>30</v>
      </c>
      <c r="K226" s="71" t="s">
        <v>39</v>
      </c>
      <c r="L226" s="71">
        <v>33.700000000000003</v>
      </c>
      <c r="M226" s="71">
        <v>45.7</v>
      </c>
      <c r="N226" s="71">
        <v>0</v>
      </c>
      <c r="O226" s="71">
        <v>0</v>
      </c>
      <c r="P226" s="71" t="b">
        <v>0</v>
      </c>
      <c r="Q226" s="71" t="s">
        <v>32</v>
      </c>
    </row>
    <row r="227" spans="2:17" x14ac:dyDescent="0.25">
      <c r="B227" s="71">
        <v>226</v>
      </c>
      <c r="C227" s="78">
        <v>41705</v>
      </c>
      <c r="D227" s="71">
        <v>10</v>
      </c>
      <c r="E227" s="71">
        <v>5</v>
      </c>
      <c r="F227" s="71" t="s">
        <v>36</v>
      </c>
      <c r="G227" s="71">
        <v>2</v>
      </c>
      <c r="H227" s="71" t="b">
        <v>0</v>
      </c>
      <c r="I227" s="71">
        <v>29.98</v>
      </c>
      <c r="J227" s="71" t="s">
        <v>42</v>
      </c>
      <c r="K227" s="71" t="s">
        <v>37</v>
      </c>
      <c r="L227" s="71">
        <v>35.1</v>
      </c>
      <c r="M227" s="71">
        <v>42.6</v>
      </c>
      <c r="N227" s="71">
        <v>0</v>
      </c>
      <c r="O227" s="71">
        <v>0</v>
      </c>
      <c r="P227" s="71" t="b">
        <v>1</v>
      </c>
      <c r="Q227" s="71" t="s">
        <v>32</v>
      </c>
    </row>
    <row r="228" spans="2:17" x14ac:dyDescent="0.25">
      <c r="B228" s="71">
        <v>227</v>
      </c>
      <c r="C228" s="78">
        <v>41705</v>
      </c>
      <c r="D228" s="71">
        <v>10</v>
      </c>
      <c r="E228" s="71">
        <v>5</v>
      </c>
      <c r="F228" s="71" t="s">
        <v>33</v>
      </c>
      <c r="G228" s="71">
        <v>3</v>
      </c>
      <c r="H228" s="71" t="b">
        <v>0</v>
      </c>
      <c r="I228" s="71">
        <v>40.97</v>
      </c>
      <c r="J228" s="71" t="s">
        <v>42</v>
      </c>
      <c r="K228" s="71" t="s">
        <v>43</v>
      </c>
      <c r="L228" s="71">
        <v>17.399999999999999</v>
      </c>
      <c r="M228" s="71">
        <v>55</v>
      </c>
      <c r="N228" s="71">
        <v>0</v>
      </c>
      <c r="O228" s="71">
        <v>0</v>
      </c>
      <c r="P228" s="71" t="b">
        <v>0</v>
      </c>
      <c r="Q228" s="71" t="s">
        <v>35</v>
      </c>
    </row>
    <row r="229" spans="2:17" x14ac:dyDescent="0.25">
      <c r="B229" s="71">
        <v>228</v>
      </c>
      <c r="C229" s="78">
        <v>41705</v>
      </c>
      <c r="D229" s="71">
        <v>10</v>
      </c>
      <c r="E229" s="71">
        <v>5</v>
      </c>
      <c r="F229" s="71" t="s">
        <v>33</v>
      </c>
      <c r="G229" s="71">
        <v>5</v>
      </c>
      <c r="H229" s="71" t="b">
        <v>1</v>
      </c>
      <c r="I229" s="71">
        <v>91.052999999999997</v>
      </c>
      <c r="J229" s="71" t="s">
        <v>30</v>
      </c>
      <c r="K229" s="71" t="s">
        <v>43</v>
      </c>
      <c r="L229" s="71">
        <v>54.9</v>
      </c>
      <c r="M229" s="71">
        <v>29.7</v>
      </c>
      <c r="N229" s="71">
        <v>1</v>
      </c>
      <c r="O229" s="71">
        <v>1</v>
      </c>
      <c r="P229" s="71" t="b">
        <v>0</v>
      </c>
      <c r="Q229" s="71" t="s">
        <v>38</v>
      </c>
    </row>
    <row r="230" spans="2:17" x14ac:dyDescent="0.25">
      <c r="B230" s="71">
        <v>229</v>
      </c>
      <c r="C230" s="78">
        <v>41705</v>
      </c>
      <c r="D230" s="71">
        <v>10</v>
      </c>
      <c r="E230" s="71">
        <v>5</v>
      </c>
      <c r="F230" s="71" t="s">
        <v>33</v>
      </c>
      <c r="G230" s="71">
        <v>4</v>
      </c>
      <c r="H230" s="71" t="b">
        <v>1</v>
      </c>
      <c r="I230" s="71">
        <v>80.010000000000005</v>
      </c>
      <c r="J230" s="71" t="s">
        <v>30</v>
      </c>
      <c r="K230" s="71" t="s">
        <v>43</v>
      </c>
      <c r="L230" s="71">
        <v>22.3</v>
      </c>
      <c r="M230" s="71">
        <v>48.5</v>
      </c>
      <c r="N230" s="71">
        <v>1</v>
      </c>
      <c r="O230" s="71">
        <v>1</v>
      </c>
      <c r="P230" s="71" t="b">
        <v>0</v>
      </c>
      <c r="Q230" s="71" t="s">
        <v>32</v>
      </c>
    </row>
    <row r="231" spans="2:17" x14ac:dyDescent="0.25">
      <c r="B231" s="71">
        <v>230</v>
      </c>
      <c r="C231" s="78">
        <v>41705</v>
      </c>
      <c r="D231" s="71">
        <v>10</v>
      </c>
      <c r="E231" s="71">
        <v>5</v>
      </c>
      <c r="F231" s="71" t="s">
        <v>36</v>
      </c>
      <c r="G231" s="71">
        <v>7</v>
      </c>
      <c r="H231" s="71" t="b">
        <v>1</v>
      </c>
      <c r="I231" s="71">
        <v>82.736999999999995</v>
      </c>
      <c r="J231" s="71" t="s">
        <v>42</v>
      </c>
      <c r="K231" s="71" t="s">
        <v>37</v>
      </c>
      <c r="L231" s="71">
        <v>30.5</v>
      </c>
      <c r="M231" s="71">
        <v>48</v>
      </c>
      <c r="N231" s="71">
        <v>0</v>
      </c>
      <c r="O231" s="71">
        <v>0</v>
      </c>
      <c r="P231" s="71" t="b">
        <v>1</v>
      </c>
      <c r="Q231" s="71" t="s">
        <v>35</v>
      </c>
    </row>
    <row r="232" spans="2:17" x14ac:dyDescent="0.25">
      <c r="B232" s="71">
        <v>231</v>
      </c>
      <c r="C232" s="78">
        <v>41705</v>
      </c>
      <c r="D232" s="71">
        <v>10</v>
      </c>
      <c r="E232" s="71">
        <v>5</v>
      </c>
      <c r="F232" s="71" t="s">
        <v>33</v>
      </c>
      <c r="G232" s="71">
        <v>4</v>
      </c>
      <c r="H232" s="71" t="b">
        <v>1</v>
      </c>
      <c r="I232" s="71">
        <v>49.463999999999999</v>
      </c>
      <c r="J232" s="71" t="s">
        <v>30</v>
      </c>
      <c r="K232" s="71" t="s">
        <v>43</v>
      </c>
      <c r="L232" s="71">
        <v>29.8</v>
      </c>
      <c r="M232" s="71">
        <v>49.7</v>
      </c>
      <c r="N232" s="71">
        <v>0</v>
      </c>
      <c r="O232" s="71">
        <v>0</v>
      </c>
      <c r="P232" s="71" t="b">
        <v>0</v>
      </c>
      <c r="Q232" s="71" t="s">
        <v>32</v>
      </c>
    </row>
    <row r="233" spans="2:17" x14ac:dyDescent="0.25">
      <c r="B233" s="71">
        <v>232</v>
      </c>
      <c r="C233" s="78">
        <v>41705</v>
      </c>
      <c r="D233" s="71">
        <v>10</v>
      </c>
      <c r="E233" s="71">
        <v>5</v>
      </c>
      <c r="F233" s="71" t="s">
        <v>36</v>
      </c>
      <c r="G233" s="71">
        <v>2</v>
      </c>
      <c r="H233" s="71" t="b">
        <v>0</v>
      </c>
      <c r="I233" s="71">
        <v>26.98</v>
      </c>
      <c r="J233" s="71" t="s">
        <v>30</v>
      </c>
      <c r="K233" s="71" t="s">
        <v>37</v>
      </c>
      <c r="L233" s="71">
        <v>24.9</v>
      </c>
      <c r="M233" s="71">
        <v>45.7</v>
      </c>
      <c r="N233" s="71">
        <v>0</v>
      </c>
      <c r="O233" s="71">
        <v>0</v>
      </c>
      <c r="P233" s="71" t="b">
        <v>0</v>
      </c>
      <c r="Q233" s="71" t="s">
        <v>32</v>
      </c>
    </row>
    <row r="234" spans="2:17" x14ac:dyDescent="0.25">
      <c r="B234" s="71">
        <v>233</v>
      </c>
      <c r="C234" s="78">
        <v>41705</v>
      </c>
      <c r="D234" s="71">
        <v>10</v>
      </c>
      <c r="E234" s="71">
        <v>5</v>
      </c>
      <c r="F234" s="71" t="s">
        <v>36</v>
      </c>
      <c r="G234" s="71">
        <v>5</v>
      </c>
      <c r="H234" s="71" t="b">
        <v>1</v>
      </c>
      <c r="I234" s="71">
        <v>58.454999999999998</v>
      </c>
      <c r="J234" s="71" t="s">
        <v>42</v>
      </c>
      <c r="K234" s="71" t="s">
        <v>37</v>
      </c>
      <c r="L234" s="71">
        <v>32.200000000000003</v>
      </c>
      <c r="M234" s="71">
        <v>47.1</v>
      </c>
      <c r="N234" s="71">
        <v>0</v>
      </c>
      <c r="O234" s="71">
        <v>0</v>
      </c>
      <c r="P234" s="71" t="b">
        <v>0</v>
      </c>
      <c r="Q234" s="71" t="s">
        <v>35</v>
      </c>
    </row>
    <row r="235" spans="2:17" x14ac:dyDescent="0.25">
      <c r="B235" s="71">
        <v>234</v>
      </c>
      <c r="C235" s="78">
        <v>41705</v>
      </c>
      <c r="D235" s="71">
        <v>10</v>
      </c>
      <c r="E235" s="71">
        <v>5</v>
      </c>
      <c r="F235" s="71" t="s">
        <v>29</v>
      </c>
      <c r="G235" s="71">
        <v>5</v>
      </c>
      <c r="H235" s="71" t="b">
        <v>1</v>
      </c>
      <c r="I235" s="71">
        <v>64.754999999999995</v>
      </c>
      <c r="J235" s="71" t="s">
        <v>48</v>
      </c>
      <c r="K235" s="71" t="s">
        <v>39</v>
      </c>
      <c r="L235" s="71">
        <v>14</v>
      </c>
      <c r="M235" s="71">
        <v>52.4</v>
      </c>
      <c r="N235" s="71">
        <v>0</v>
      </c>
      <c r="O235" s="71">
        <v>0</v>
      </c>
      <c r="P235" s="71" t="b">
        <v>1</v>
      </c>
      <c r="Q235" s="71" t="s">
        <v>35</v>
      </c>
    </row>
    <row r="236" spans="2:17" x14ac:dyDescent="0.25">
      <c r="B236" s="71">
        <v>235</v>
      </c>
      <c r="C236" s="78">
        <v>41705</v>
      </c>
      <c r="D236" s="71">
        <v>10</v>
      </c>
      <c r="E236" s="71">
        <v>5</v>
      </c>
      <c r="F236" s="71" t="s">
        <v>36</v>
      </c>
      <c r="G236" s="71">
        <v>5</v>
      </c>
      <c r="H236" s="71" t="b">
        <v>1</v>
      </c>
      <c r="I236" s="71">
        <v>55.755000000000003</v>
      </c>
      <c r="J236" s="71" t="s">
        <v>30</v>
      </c>
      <c r="K236" s="71" t="s">
        <v>37</v>
      </c>
      <c r="L236" s="71">
        <v>16.399999999999999</v>
      </c>
      <c r="M236" s="71">
        <v>53.3</v>
      </c>
      <c r="N236" s="71">
        <v>0</v>
      </c>
      <c r="O236" s="71">
        <v>0</v>
      </c>
      <c r="P236" s="71" t="b">
        <v>0</v>
      </c>
      <c r="Q236" s="71" t="s">
        <v>32</v>
      </c>
    </row>
    <row r="237" spans="2:17" x14ac:dyDescent="0.25">
      <c r="B237" s="71">
        <v>236</v>
      </c>
      <c r="C237" s="78">
        <v>41705</v>
      </c>
      <c r="D237" s="71">
        <v>10</v>
      </c>
      <c r="E237" s="71">
        <v>5</v>
      </c>
      <c r="F237" s="71" t="s">
        <v>33</v>
      </c>
      <c r="G237" s="71">
        <v>4</v>
      </c>
      <c r="H237" s="71" t="b">
        <v>1</v>
      </c>
      <c r="I237" s="71">
        <v>52.164000000000001</v>
      </c>
      <c r="J237" s="71" t="s">
        <v>42</v>
      </c>
      <c r="K237" s="71" t="s">
        <v>43</v>
      </c>
      <c r="L237" s="71">
        <v>42.6</v>
      </c>
      <c r="M237" s="71" t="s">
        <v>48</v>
      </c>
      <c r="N237" s="71">
        <v>0</v>
      </c>
      <c r="O237" s="71">
        <v>0</v>
      </c>
      <c r="P237" s="71" t="b">
        <v>0</v>
      </c>
      <c r="Q237" s="71" t="s">
        <v>35</v>
      </c>
    </row>
    <row r="238" spans="2:17" x14ac:dyDescent="0.25">
      <c r="B238" s="71">
        <v>237</v>
      </c>
      <c r="C238" s="78">
        <v>41705</v>
      </c>
      <c r="D238" s="71">
        <v>10</v>
      </c>
      <c r="E238" s="71">
        <v>5</v>
      </c>
      <c r="F238" s="71" t="s">
        <v>33</v>
      </c>
      <c r="G238" s="71">
        <v>3</v>
      </c>
      <c r="H238" s="71" t="b">
        <v>0</v>
      </c>
      <c r="I238" s="71">
        <v>41.97</v>
      </c>
      <c r="J238" s="71" t="s">
        <v>42</v>
      </c>
      <c r="K238" s="71" t="s">
        <v>43</v>
      </c>
      <c r="L238" s="71">
        <v>34.4</v>
      </c>
      <c r="M238" s="71">
        <v>42.1</v>
      </c>
      <c r="N238" s="71">
        <v>0</v>
      </c>
      <c r="O238" s="71">
        <v>0</v>
      </c>
      <c r="P238" s="71" t="b">
        <v>0</v>
      </c>
      <c r="Q238" s="71" t="s">
        <v>35</v>
      </c>
    </row>
    <row r="239" spans="2:17" x14ac:dyDescent="0.25">
      <c r="B239" s="71">
        <v>238</v>
      </c>
      <c r="C239" s="78">
        <v>41705</v>
      </c>
      <c r="D239" s="71">
        <v>10</v>
      </c>
      <c r="E239" s="71">
        <v>5</v>
      </c>
      <c r="F239" s="71" t="s">
        <v>33</v>
      </c>
      <c r="G239" s="71">
        <v>3</v>
      </c>
      <c r="H239" s="71" t="b">
        <v>0</v>
      </c>
      <c r="I239" s="71">
        <v>74.739999999999995</v>
      </c>
      <c r="J239" s="71" t="s">
        <v>30</v>
      </c>
      <c r="K239" s="71" t="s">
        <v>39</v>
      </c>
      <c r="L239" s="71">
        <v>22.7</v>
      </c>
      <c r="M239" s="71">
        <v>51.7</v>
      </c>
      <c r="N239" s="71">
        <v>1</v>
      </c>
      <c r="O239" s="71">
        <v>1</v>
      </c>
      <c r="P239" s="71" t="b">
        <v>0</v>
      </c>
      <c r="Q239" s="71" t="s">
        <v>32</v>
      </c>
    </row>
    <row r="240" spans="2:17" x14ac:dyDescent="0.25">
      <c r="B240" s="71">
        <v>239</v>
      </c>
      <c r="C240" s="78">
        <v>41705</v>
      </c>
      <c r="D240" s="71">
        <v>10</v>
      </c>
      <c r="E240" s="71">
        <v>5</v>
      </c>
      <c r="F240" s="71" t="s">
        <v>36</v>
      </c>
      <c r="G240" s="71">
        <v>3</v>
      </c>
      <c r="H240" s="71" t="b">
        <v>0</v>
      </c>
      <c r="I240" s="71">
        <v>42.97</v>
      </c>
      <c r="J240" s="71" t="s">
        <v>30</v>
      </c>
      <c r="K240" s="71" t="s">
        <v>37</v>
      </c>
      <c r="L240" s="71">
        <v>29.9</v>
      </c>
      <c r="M240" s="71">
        <v>48.8</v>
      </c>
      <c r="N240" s="71">
        <v>0</v>
      </c>
      <c r="O240" s="71">
        <v>0</v>
      </c>
      <c r="P240" s="71" t="b">
        <v>0</v>
      </c>
      <c r="Q240" s="71" t="s">
        <v>32</v>
      </c>
    </row>
    <row r="241" spans="2:17" x14ac:dyDescent="0.25">
      <c r="B241" s="71">
        <v>240</v>
      </c>
      <c r="C241" s="78">
        <v>41705</v>
      </c>
      <c r="D241" s="71">
        <v>10</v>
      </c>
      <c r="E241" s="71">
        <v>5</v>
      </c>
      <c r="F241" s="71" t="s">
        <v>36</v>
      </c>
      <c r="G241" s="71">
        <v>5</v>
      </c>
      <c r="H241" s="71" t="b">
        <v>1</v>
      </c>
      <c r="I241" s="71">
        <v>55.755000000000003</v>
      </c>
      <c r="J241" s="71" t="s">
        <v>30</v>
      </c>
      <c r="K241" s="71" t="s">
        <v>43</v>
      </c>
      <c r="L241" s="71">
        <v>32.4</v>
      </c>
      <c r="M241" s="71">
        <v>46.6</v>
      </c>
      <c r="N241" s="71">
        <v>0</v>
      </c>
      <c r="O241" s="71">
        <v>0</v>
      </c>
      <c r="P241" s="71" t="b">
        <v>0</v>
      </c>
      <c r="Q241" s="71" t="s">
        <v>48</v>
      </c>
    </row>
    <row r="242" spans="2:17" x14ac:dyDescent="0.25">
      <c r="B242" s="71">
        <v>241</v>
      </c>
      <c r="C242" s="78">
        <v>41705</v>
      </c>
      <c r="D242" s="71">
        <v>10</v>
      </c>
      <c r="E242" s="71">
        <v>5</v>
      </c>
      <c r="F242" s="71" t="s">
        <v>36</v>
      </c>
      <c r="G242" s="71">
        <v>5</v>
      </c>
      <c r="H242" s="71" t="b">
        <v>1</v>
      </c>
      <c r="I242" s="71">
        <v>86.364000000000004</v>
      </c>
      <c r="J242" s="71" t="s">
        <v>42</v>
      </c>
      <c r="K242" s="71" t="s">
        <v>37</v>
      </c>
      <c r="L242" s="71">
        <v>20.3</v>
      </c>
      <c r="M242" s="71">
        <v>53.6</v>
      </c>
      <c r="N242" s="71">
        <v>1</v>
      </c>
      <c r="O242" s="71">
        <v>1</v>
      </c>
      <c r="P242" s="71" t="b">
        <v>1</v>
      </c>
      <c r="Q242" s="71" t="s">
        <v>35</v>
      </c>
    </row>
    <row r="243" spans="2:17" x14ac:dyDescent="0.25">
      <c r="B243" s="71">
        <v>242</v>
      </c>
      <c r="C243" s="78">
        <v>41705</v>
      </c>
      <c r="D243" s="71">
        <v>10</v>
      </c>
      <c r="E243" s="71">
        <v>5</v>
      </c>
      <c r="F243" s="71" t="s">
        <v>36</v>
      </c>
      <c r="G243" s="71">
        <v>5</v>
      </c>
      <c r="H243" s="71" t="b">
        <v>1</v>
      </c>
      <c r="I243" s="71">
        <v>61.155000000000001</v>
      </c>
      <c r="J243" s="71" t="s">
        <v>42</v>
      </c>
      <c r="K243" s="71" t="s">
        <v>37</v>
      </c>
      <c r="L243" s="71">
        <v>16.100000000000001</v>
      </c>
      <c r="M243" s="71">
        <v>53.4</v>
      </c>
      <c r="N243" s="71">
        <v>0</v>
      </c>
      <c r="O243" s="71">
        <v>0</v>
      </c>
      <c r="P243" s="71" t="b">
        <v>0</v>
      </c>
      <c r="Q243" s="71" t="s">
        <v>35</v>
      </c>
    </row>
    <row r="244" spans="2:17" x14ac:dyDescent="0.25">
      <c r="B244" s="71">
        <v>243</v>
      </c>
      <c r="C244" s="78">
        <v>41705</v>
      </c>
      <c r="D244" s="71">
        <v>10</v>
      </c>
      <c r="E244" s="71">
        <v>5</v>
      </c>
      <c r="F244" s="71" t="s">
        <v>33</v>
      </c>
      <c r="G244" s="71">
        <v>2</v>
      </c>
      <c r="H244" s="71" t="b">
        <v>0</v>
      </c>
      <c r="I244" s="71">
        <v>29.98</v>
      </c>
      <c r="J244" s="71" t="s">
        <v>42</v>
      </c>
      <c r="K244" s="71" t="s">
        <v>39</v>
      </c>
      <c r="L244" s="71">
        <v>35.1</v>
      </c>
      <c r="M244" s="71">
        <v>43.7</v>
      </c>
      <c r="N244" s="71">
        <v>0</v>
      </c>
      <c r="O244" s="71">
        <v>0</v>
      </c>
      <c r="P244" s="71" t="b">
        <v>0</v>
      </c>
      <c r="Q244" s="71" t="s">
        <v>35</v>
      </c>
    </row>
    <row r="245" spans="2:17" x14ac:dyDescent="0.25">
      <c r="B245" s="71">
        <v>244</v>
      </c>
      <c r="C245" s="78">
        <v>41705</v>
      </c>
      <c r="D245" s="71">
        <v>10</v>
      </c>
      <c r="E245" s="71">
        <v>5</v>
      </c>
      <c r="F245" s="71" t="s">
        <v>36</v>
      </c>
      <c r="G245" s="71">
        <v>1</v>
      </c>
      <c r="H245" s="71" t="b">
        <v>0</v>
      </c>
      <c r="I245" s="71">
        <v>15.99</v>
      </c>
      <c r="J245" s="71" t="s">
        <v>30</v>
      </c>
      <c r="K245" s="71" t="s">
        <v>37</v>
      </c>
      <c r="L245" s="71">
        <v>21.6</v>
      </c>
      <c r="M245" s="71">
        <v>47.7</v>
      </c>
      <c r="N245" s="71">
        <v>0</v>
      </c>
      <c r="O245" s="71">
        <v>0</v>
      </c>
      <c r="P245" s="71" t="b">
        <v>0</v>
      </c>
      <c r="Q245" s="71" t="s">
        <v>32</v>
      </c>
    </row>
    <row r="246" spans="2:17" x14ac:dyDescent="0.25">
      <c r="B246" s="71">
        <v>245</v>
      </c>
      <c r="C246" s="78">
        <v>41705</v>
      </c>
      <c r="D246" s="71">
        <v>10</v>
      </c>
      <c r="E246" s="71">
        <v>5</v>
      </c>
      <c r="F246" s="71" t="s">
        <v>33</v>
      </c>
      <c r="G246" s="71">
        <v>4</v>
      </c>
      <c r="H246" s="71" t="b">
        <v>1</v>
      </c>
      <c r="I246" s="71">
        <v>45.863999999999997</v>
      </c>
      <c r="J246" s="71" t="s">
        <v>42</v>
      </c>
      <c r="K246" s="71" t="s">
        <v>43</v>
      </c>
      <c r="L246" s="71">
        <v>36.299999999999997</v>
      </c>
      <c r="M246" s="71">
        <v>41.3</v>
      </c>
      <c r="N246" s="71">
        <v>0</v>
      </c>
      <c r="O246" s="71">
        <v>0</v>
      </c>
      <c r="P246" s="71" t="b">
        <v>0</v>
      </c>
      <c r="Q246" s="71" t="s">
        <v>35</v>
      </c>
    </row>
    <row r="247" spans="2:17" x14ac:dyDescent="0.25">
      <c r="B247" s="71">
        <v>246</v>
      </c>
      <c r="C247" s="78">
        <v>41705</v>
      </c>
      <c r="D247" s="71">
        <v>10</v>
      </c>
      <c r="E247" s="71">
        <v>5</v>
      </c>
      <c r="F247" s="71" t="s">
        <v>33</v>
      </c>
      <c r="G247" s="71">
        <v>3</v>
      </c>
      <c r="H247" s="71" t="b">
        <v>0</v>
      </c>
      <c r="I247" s="71">
        <v>43.97</v>
      </c>
      <c r="J247" s="71" t="s">
        <v>42</v>
      </c>
      <c r="K247" s="71" t="s">
        <v>39</v>
      </c>
      <c r="L247" s="71">
        <v>14.1</v>
      </c>
      <c r="M247" s="71">
        <v>56.2</v>
      </c>
      <c r="N247" s="71">
        <v>0</v>
      </c>
      <c r="O247" s="71">
        <v>0</v>
      </c>
      <c r="P247" s="71" t="b">
        <v>0</v>
      </c>
      <c r="Q247" s="71" t="s">
        <v>35</v>
      </c>
    </row>
    <row r="248" spans="2:17" x14ac:dyDescent="0.25">
      <c r="B248" s="71">
        <v>247</v>
      </c>
      <c r="C248" s="78">
        <v>41705</v>
      </c>
      <c r="D248" s="71">
        <v>10</v>
      </c>
      <c r="E248" s="71">
        <v>5</v>
      </c>
      <c r="F248" s="71" t="s">
        <v>33</v>
      </c>
      <c r="G248" s="71">
        <v>4</v>
      </c>
      <c r="H248" s="71" t="b">
        <v>1</v>
      </c>
      <c r="I248" s="71">
        <v>53.064</v>
      </c>
      <c r="J248" s="71" t="s">
        <v>30</v>
      </c>
      <c r="K248" s="71" t="s">
        <v>43</v>
      </c>
      <c r="L248" s="71">
        <v>29.1</v>
      </c>
      <c r="M248" s="71">
        <v>47.1</v>
      </c>
      <c r="N248" s="71">
        <v>0</v>
      </c>
      <c r="O248" s="71">
        <v>0</v>
      </c>
      <c r="P248" s="71" t="b">
        <v>0</v>
      </c>
      <c r="Q248" s="71" t="s">
        <v>32</v>
      </c>
    </row>
    <row r="249" spans="2:17" x14ac:dyDescent="0.25">
      <c r="B249" s="71">
        <v>248</v>
      </c>
      <c r="C249" s="78">
        <v>41705</v>
      </c>
      <c r="D249" s="71">
        <v>10</v>
      </c>
      <c r="E249" s="71">
        <v>5</v>
      </c>
      <c r="F249" s="71" t="s">
        <v>36</v>
      </c>
      <c r="G249" s="71" t="s">
        <v>48</v>
      </c>
      <c r="H249" s="71" t="s">
        <v>48</v>
      </c>
      <c r="I249" s="71">
        <v>14.22</v>
      </c>
      <c r="J249" s="71" t="s">
        <v>30</v>
      </c>
      <c r="K249" s="71" t="s">
        <v>37</v>
      </c>
      <c r="L249" s="71">
        <v>15.1</v>
      </c>
      <c r="M249" s="71">
        <v>53.6</v>
      </c>
      <c r="N249" s="71" t="s">
        <v>48</v>
      </c>
      <c r="O249" s="71" t="s">
        <v>48</v>
      </c>
      <c r="P249" s="71" t="b">
        <v>0</v>
      </c>
      <c r="Q249" s="71" t="s">
        <v>32</v>
      </c>
    </row>
    <row r="250" spans="2:17" x14ac:dyDescent="0.25">
      <c r="B250" s="71">
        <v>249</v>
      </c>
      <c r="C250" s="78">
        <v>41705</v>
      </c>
      <c r="D250" s="71">
        <v>10</v>
      </c>
      <c r="E250" s="71">
        <v>5</v>
      </c>
      <c r="F250" s="71" t="s">
        <v>33</v>
      </c>
      <c r="G250" s="71">
        <v>6</v>
      </c>
      <c r="H250" s="71" t="b">
        <v>1</v>
      </c>
      <c r="I250" s="71">
        <v>110.00700000000001</v>
      </c>
      <c r="J250" s="71" t="s">
        <v>30</v>
      </c>
      <c r="K250" s="71" t="s">
        <v>43</v>
      </c>
      <c r="L250" s="71">
        <v>43</v>
      </c>
      <c r="M250" s="71">
        <v>38.799999999999997</v>
      </c>
      <c r="N250" s="71">
        <v>1</v>
      </c>
      <c r="O250" s="71">
        <v>1</v>
      </c>
      <c r="P250" s="71" t="b">
        <v>0</v>
      </c>
      <c r="Q250" s="71" t="s">
        <v>38</v>
      </c>
    </row>
    <row r="251" spans="2:17" x14ac:dyDescent="0.25">
      <c r="B251" s="71">
        <v>250</v>
      </c>
      <c r="C251" s="78">
        <v>41705</v>
      </c>
      <c r="D251" s="71">
        <v>10</v>
      </c>
      <c r="E251" s="71">
        <v>5</v>
      </c>
      <c r="F251" s="71" t="s">
        <v>29</v>
      </c>
      <c r="G251" s="71">
        <v>4</v>
      </c>
      <c r="H251" s="71" t="b">
        <v>1</v>
      </c>
      <c r="I251" s="71">
        <v>48.564</v>
      </c>
      <c r="J251" s="71" t="s">
        <v>42</v>
      </c>
      <c r="K251" s="71" t="s">
        <v>37</v>
      </c>
      <c r="L251" s="71">
        <v>38</v>
      </c>
      <c r="M251" s="71" t="s">
        <v>48</v>
      </c>
      <c r="N251" s="71">
        <v>0</v>
      </c>
      <c r="O251" s="71">
        <v>0</v>
      </c>
      <c r="P251" s="71" t="b">
        <v>1</v>
      </c>
      <c r="Q251" s="71" t="s">
        <v>32</v>
      </c>
    </row>
    <row r="252" spans="2:17" x14ac:dyDescent="0.25">
      <c r="B252" s="71">
        <v>251</v>
      </c>
      <c r="C252" s="78">
        <v>41705</v>
      </c>
      <c r="D252" s="71">
        <v>10</v>
      </c>
      <c r="E252" s="71">
        <v>5</v>
      </c>
      <c r="F252" s="71" t="s">
        <v>29</v>
      </c>
      <c r="G252" s="71">
        <v>4</v>
      </c>
      <c r="H252" s="71" t="b">
        <v>1</v>
      </c>
      <c r="I252" s="71">
        <v>46.764000000000003</v>
      </c>
      <c r="J252" s="71" t="s">
        <v>30</v>
      </c>
      <c r="K252" s="71" t="s">
        <v>39</v>
      </c>
      <c r="L252" s="71">
        <v>24.7</v>
      </c>
      <c r="M252" s="71">
        <v>50.9</v>
      </c>
      <c r="N252" s="71">
        <v>0</v>
      </c>
      <c r="O252" s="71">
        <v>0</v>
      </c>
      <c r="P252" s="71" t="b">
        <v>0</v>
      </c>
      <c r="Q252" s="71" t="s">
        <v>32</v>
      </c>
    </row>
    <row r="253" spans="2:17" x14ac:dyDescent="0.25">
      <c r="B253" s="71">
        <v>252</v>
      </c>
      <c r="C253" s="78">
        <v>41705</v>
      </c>
      <c r="D253" s="71">
        <v>10</v>
      </c>
      <c r="E253" s="71">
        <v>5</v>
      </c>
      <c r="F253" s="71" t="s">
        <v>33</v>
      </c>
      <c r="G253" s="71">
        <v>3</v>
      </c>
      <c r="H253" s="71" t="b">
        <v>0</v>
      </c>
      <c r="I253" s="71">
        <v>44.97</v>
      </c>
      <c r="J253" s="71" t="s">
        <v>42</v>
      </c>
      <c r="K253" s="71" t="s">
        <v>43</v>
      </c>
      <c r="L253" s="71">
        <v>24.7</v>
      </c>
      <c r="M253" s="71">
        <v>50.4</v>
      </c>
      <c r="N253" s="71">
        <v>0</v>
      </c>
      <c r="O253" s="71">
        <v>0</v>
      </c>
      <c r="P253" s="71" t="b">
        <v>1</v>
      </c>
      <c r="Q253" s="71" t="s">
        <v>35</v>
      </c>
    </row>
    <row r="254" spans="2:17" x14ac:dyDescent="0.25">
      <c r="B254" s="71">
        <v>253</v>
      </c>
      <c r="C254" s="71" t="s">
        <v>48</v>
      </c>
      <c r="D254" s="71" t="s">
        <v>48</v>
      </c>
      <c r="E254" s="71" t="s">
        <v>48</v>
      </c>
      <c r="F254" s="71" t="s">
        <v>33</v>
      </c>
      <c r="G254" s="71">
        <v>3</v>
      </c>
      <c r="H254" s="71" t="b">
        <v>0</v>
      </c>
      <c r="I254" s="71">
        <v>44.97</v>
      </c>
      <c r="J254" s="71" t="s">
        <v>49</v>
      </c>
      <c r="K254" s="71" t="s">
        <v>43</v>
      </c>
      <c r="L254" s="71">
        <v>51.7</v>
      </c>
      <c r="M254" s="71">
        <v>23.2</v>
      </c>
      <c r="N254" s="71">
        <v>0</v>
      </c>
      <c r="O254" s="71">
        <v>0</v>
      </c>
      <c r="P254" s="71" t="b">
        <v>0</v>
      </c>
      <c r="Q254" s="71" t="s">
        <v>38</v>
      </c>
    </row>
    <row r="255" spans="2:17" x14ac:dyDescent="0.25">
      <c r="B255" s="71">
        <v>254</v>
      </c>
      <c r="C255" s="78">
        <v>41706</v>
      </c>
      <c r="D255" s="71">
        <v>10</v>
      </c>
      <c r="E255" s="71">
        <v>6</v>
      </c>
      <c r="F255" s="71" t="s">
        <v>36</v>
      </c>
      <c r="G255" s="71">
        <v>4</v>
      </c>
      <c r="H255" s="71" t="b">
        <v>1</v>
      </c>
      <c r="I255" s="71">
        <v>48.564</v>
      </c>
      <c r="J255" s="71" t="s">
        <v>30</v>
      </c>
      <c r="K255" s="71" t="s">
        <v>31</v>
      </c>
      <c r="L255" s="71">
        <v>24.4</v>
      </c>
      <c r="M255" s="71">
        <v>46.3</v>
      </c>
      <c r="N255" s="71">
        <v>0</v>
      </c>
      <c r="O255" s="71">
        <v>0</v>
      </c>
      <c r="P255" s="71" t="b">
        <v>0</v>
      </c>
      <c r="Q255" s="71" t="s">
        <v>32</v>
      </c>
    </row>
    <row r="256" spans="2:17" x14ac:dyDescent="0.25">
      <c r="B256" s="71">
        <v>255</v>
      </c>
      <c r="C256" s="78">
        <v>41706</v>
      </c>
      <c r="D256" s="71">
        <v>10</v>
      </c>
      <c r="E256" s="71">
        <v>6</v>
      </c>
      <c r="F256" s="71" t="s">
        <v>36</v>
      </c>
      <c r="G256" s="71">
        <v>2</v>
      </c>
      <c r="H256" s="71" t="b">
        <v>0</v>
      </c>
      <c r="I256" s="71">
        <v>29.98</v>
      </c>
      <c r="J256" s="71" t="s">
        <v>30</v>
      </c>
      <c r="K256" s="71" t="s">
        <v>34</v>
      </c>
      <c r="L256" s="71">
        <v>16.5</v>
      </c>
      <c r="M256" s="71">
        <v>49.8</v>
      </c>
      <c r="N256" s="71">
        <v>0</v>
      </c>
      <c r="O256" s="71">
        <v>0</v>
      </c>
      <c r="P256" s="71" t="b">
        <v>0</v>
      </c>
      <c r="Q256" s="71" t="s">
        <v>32</v>
      </c>
    </row>
    <row r="257" spans="2:17" x14ac:dyDescent="0.25">
      <c r="B257" s="71">
        <v>256</v>
      </c>
      <c r="C257" s="78">
        <v>41706</v>
      </c>
      <c r="D257" s="71">
        <v>10</v>
      </c>
      <c r="E257" s="71">
        <v>6</v>
      </c>
      <c r="F257" s="71" t="s">
        <v>33</v>
      </c>
      <c r="G257" s="71">
        <v>6</v>
      </c>
      <c r="H257" s="71" t="b">
        <v>1</v>
      </c>
      <c r="I257" s="71">
        <v>73.745999999999995</v>
      </c>
      <c r="J257" s="71" t="s">
        <v>49</v>
      </c>
      <c r="K257" s="71" t="s">
        <v>31</v>
      </c>
      <c r="L257" s="71">
        <v>40.4</v>
      </c>
      <c r="M257" s="71" t="s">
        <v>48</v>
      </c>
      <c r="N257" s="71">
        <v>0</v>
      </c>
      <c r="O257" s="71">
        <v>0</v>
      </c>
      <c r="P257" s="71" t="b">
        <v>0</v>
      </c>
      <c r="Q257" s="71" t="s">
        <v>48</v>
      </c>
    </row>
    <row r="258" spans="2:17" x14ac:dyDescent="0.25">
      <c r="B258" s="71">
        <v>257</v>
      </c>
      <c r="C258" s="78">
        <v>41706</v>
      </c>
      <c r="D258" s="71">
        <v>10</v>
      </c>
      <c r="E258" s="71">
        <v>6</v>
      </c>
      <c r="F258" s="71" t="s">
        <v>33</v>
      </c>
      <c r="G258" s="71">
        <v>5</v>
      </c>
      <c r="H258" s="71" t="b">
        <v>1</v>
      </c>
      <c r="I258" s="71">
        <v>61.155000000000001</v>
      </c>
      <c r="J258" s="71" t="s">
        <v>49</v>
      </c>
      <c r="K258" s="71" t="s">
        <v>43</v>
      </c>
      <c r="L258" s="71">
        <v>43.6</v>
      </c>
      <c r="M258" s="71">
        <v>21.6</v>
      </c>
      <c r="N258" s="71">
        <v>0</v>
      </c>
      <c r="O258" s="71">
        <v>0</v>
      </c>
      <c r="P258" s="71" t="b">
        <v>0</v>
      </c>
      <c r="Q258" s="71" t="s">
        <v>38</v>
      </c>
    </row>
    <row r="259" spans="2:17" x14ac:dyDescent="0.25">
      <c r="B259" s="71">
        <v>258</v>
      </c>
      <c r="C259" s="78">
        <v>41706</v>
      </c>
      <c r="D259" s="71">
        <v>10</v>
      </c>
      <c r="E259" s="71">
        <v>6</v>
      </c>
      <c r="F259" s="71" t="s">
        <v>33</v>
      </c>
      <c r="G259" s="71">
        <v>7</v>
      </c>
      <c r="H259" s="71" t="b">
        <v>1</v>
      </c>
      <c r="I259" s="71">
        <v>83.637</v>
      </c>
      <c r="J259" s="71" t="s">
        <v>49</v>
      </c>
      <c r="K259" s="71" t="s">
        <v>39</v>
      </c>
      <c r="L259" s="71">
        <v>36.299999999999997</v>
      </c>
      <c r="M259" s="71">
        <v>29.1</v>
      </c>
      <c r="N259" s="71">
        <v>0</v>
      </c>
      <c r="O259" s="71">
        <v>0</v>
      </c>
      <c r="P259" s="71" t="b">
        <v>0</v>
      </c>
      <c r="Q259" s="71" t="s">
        <v>38</v>
      </c>
    </row>
    <row r="260" spans="2:17" x14ac:dyDescent="0.25">
      <c r="B260" s="71">
        <v>259</v>
      </c>
      <c r="C260" s="78">
        <v>41706</v>
      </c>
      <c r="D260" s="71">
        <v>10</v>
      </c>
      <c r="E260" s="71">
        <v>6</v>
      </c>
      <c r="F260" s="71" t="s">
        <v>36</v>
      </c>
      <c r="G260" s="71">
        <v>3</v>
      </c>
      <c r="H260" s="71" t="b">
        <v>0</v>
      </c>
      <c r="I260" s="71">
        <v>34.97</v>
      </c>
      <c r="J260" s="71" t="s">
        <v>49</v>
      </c>
      <c r="K260" s="71" t="s">
        <v>31</v>
      </c>
      <c r="L260" s="71">
        <v>23.8</v>
      </c>
      <c r="M260" s="71">
        <v>48.2</v>
      </c>
      <c r="N260" s="71">
        <v>0</v>
      </c>
      <c r="O260" s="71">
        <v>0</v>
      </c>
      <c r="P260" s="71" t="b">
        <v>0</v>
      </c>
      <c r="Q260" s="71" t="s">
        <v>35</v>
      </c>
    </row>
    <row r="261" spans="2:17" x14ac:dyDescent="0.25">
      <c r="B261" s="71">
        <v>260</v>
      </c>
      <c r="C261" s="78">
        <v>41706</v>
      </c>
      <c r="D261" s="71">
        <v>10</v>
      </c>
      <c r="E261" s="71">
        <v>6</v>
      </c>
      <c r="F261" s="71" t="s">
        <v>29</v>
      </c>
      <c r="G261" s="71">
        <v>3</v>
      </c>
      <c r="H261" s="71" t="b">
        <v>0</v>
      </c>
      <c r="I261" s="71">
        <v>42.97</v>
      </c>
      <c r="J261" s="71" t="s">
        <v>49</v>
      </c>
      <c r="K261" s="71" t="s">
        <v>39</v>
      </c>
      <c r="L261" s="71">
        <v>23.9</v>
      </c>
      <c r="M261" s="71">
        <v>30.4</v>
      </c>
      <c r="N261" s="71">
        <v>0</v>
      </c>
      <c r="O261" s="71">
        <v>0</v>
      </c>
      <c r="P261" s="71" t="b">
        <v>0</v>
      </c>
      <c r="Q261" s="71" t="s">
        <v>48</v>
      </c>
    </row>
    <row r="262" spans="2:17" x14ac:dyDescent="0.25">
      <c r="B262" s="71">
        <v>261</v>
      </c>
      <c r="C262" s="78">
        <v>41706</v>
      </c>
      <c r="D262" s="71">
        <v>10</v>
      </c>
      <c r="E262" s="71">
        <v>6</v>
      </c>
      <c r="F262" s="71" t="s">
        <v>29</v>
      </c>
      <c r="G262" s="71">
        <v>4</v>
      </c>
      <c r="H262" s="71" t="b">
        <v>1</v>
      </c>
      <c r="I262" s="71">
        <v>50.363999999999997</v>
      </c>
      <c r="J262" s="71" t="s">
        <v>49</v>
      </c>
      <c r="K262" s="71" t="s">
        <v>31</v>
      </c>
      <c r="L262" s="71">
        <v>21.3</v>
      </c>
      <c r="M262" s="71">
        <v>49.1</v>
      </c>
      <c r="N262" s="71">
        <v>0</v>
      </c>
      <c r="O262" s="71">
        <v>0</v>
      </c>
      <c r="P262" s="71" t="b">
        <v>0</v>
      </c>
      <c r="Q262" s="71" t="s">
        <v>35</v>
      </c>
    </row>
    <row r="263" spans="2:17" x14ac:dyDescent="0.25">
      <c r="B263" s="71">
        <v>262</v>
      </c>
      <c r="C263" s="78">
        <v>41706</v>
      </c>
      <c r="D263" s="71">
        <v>10</v>
      </c>
      <c r="E263" s="71">
        <v>6</v>
      </c>
      <c r="F263" s="71" t="s">
        <v>29</v>
      </c>
      <c r="G263" s="71">
        <v>6</v>
      </c>
      <c r="H263" s="71" t="b">
        <v>1</v>
      </c>
      <c r="I263" s="71">
        <v>76.445999999999998</v>
      </c>
      <c r="J263" s="71" t="s">
        <v>30</v>
      </c>
      <c r="K263" s="71" t="s">
        <v>39</v>
      </c>
      <c r="L263" s="71">
        <v>10.5</v>
      </c>
      <c r="M263" s="71">
        <v>51.3</v>
      </c>
      <c r="N263" s="71">
        <v>0</v>
      </c>
      <c r="O263" s="71">
        <v>0</v>
      </c>
      <c r="P263" s="71" t="b">
        <v>0</v>
      </c>
      <c r="Q263" s="71" t="s">
        <v>32</v>
      </c>
    </row>
    <row r="264" spans="2:17" x14ac:dyDescent="0.25">
      <c r="B264" s="71">
        <v>263</v>
      </c>
      <c r="C264" s="78">
        <v>41706</v>
      </c>
      <c r="D264" s="71">
        <v>10</v>
      </c>
      <c r="E264" s="71">
        <v>6</v>
      </c>
      <c r="F264" s="71" t="s">
        <v>36</v>
      </c>
      <c r="G264" s="71">
        <v>1</v>
      </c>
      <c r="H264" s="71" t="b">
        <v>0</v>
      </c>
      <c r="I264" s="71">
        <v>16.989999999999998</v>
      </c>
      <c r="J264" s="71" t="s">
        <v>49</v>
      </c>
      <c r="K264" s="71" t="s">
        <v>34</v>
      </c>
      <c r="L264" s="71">
        <v>19.2</v>
      </c>
      <c r="M264" s="71">
        <v>48.1</v>
      </c>
      <c r="N264" s="71">
        <v>0</v>
      </c>
      <c r="O264" s="71">
        <v>0</v>
      </c>
      <c r="P264" s="71" t="b">
        <v>0</v>
      </c>
      <c r="Q264" s="71" t="s">
        <v>35</v>
      </c>
    </row>
    <row r="265" spans="2:17" x14ac:dyDescent="0.25">
      <c r="B265" s="71">
        <v>264</v>
      </c>
      <c r="C265" s="78">
        <v>41706</v>
      </c>
      <c r="D265" s="71">
        <v>10</v>
      </c>
      <c r="E265" s="71">
        <v>6</v>
      </c>
      <c r="F265" s="71" t="s">
        <v>29</v>
      </c>
      <c r="G265" s="71">
        <v>4</v>
      </c>
      <c r="H265" s="71" t="b">
        <v>1</v>
      </c>
      <c r="I265" s="71">
        <v>81.611999999999995</v>
      </c>
      <c r="J265" s="71" t="s">
        <v>49</v>
      </c>
      <c r="K265" s="71" t="s">
        <v>31</v>
      </c>
      <c r="L265" s="71">
        <v>23.5</v>
      </c>
      <c r="M265" s="71">
        <v>30.9</v>
      </c>
      <c r="N265" s="71">
        <v>1</v>
      </c>
      <c r="O265" s="71">
        <v>1</v>
      </c>
      <c r="P265" s="71" t="b">
        <v>0</v>
      </c>
      <c r="Q265" s="71" t="s">
        <v>38</v>
      </c>
    </row>
    <row r="266" spans="2:17" x14ac:dyDescent="0.25">
      <c r="B266" s="71">
        <v>265</v>
      </c>
      <c r="C266" s="78">
        <v>41706</v>
      </c>
      <c r="D266" s="71">
        <v>10</v>
      </c>
      <c r="E266" s="71">
        <v>6</v>
      </c>
      <c r="F266" s="71" t="s">
        <v>33</v>
      </c>
      <c r="G266" s="71">
        <v>3</v>
      </c>
      <c r="H266" s="71" t="b">
        <v>0</v>
      </c>
      <c r="I266" s="71">
        <v>46.97</v>
      </c>
      <c r="J266" s="71" t="s">
        <v>30</v>
      </c>
      <c r="K266" s="71" t="s">
        <v>43</v>
      </c>
      <c r="L266" s="71">
        <v>35.5</v>
      </c>
      <c r="M266" s="71">
        <v>38.5</v>
      </c>
      <c r="N266" s="71">
        <v>0</v>
      </c>
      <c r="O266" s="71">
        <v>0</v>
      </c>
      <c r="P266" s="71" t="b">
        <v>1</v>
      </c>
      <c r="Q266" s="71" t="s">
        <v>38</v>
      </c>
    </row>
    <row r="267" spans="2:17" x14ac:dyDescent="0.25">
      <c r="B267" s="71">
        <v>266</v>
      </c>
      <c r="C267" s="78">
        <v>41706</v>
      </c>
      <c r="D267" s="71">
        <v>10</v>
      </c>
      <c r="E267" s="71">
        <v>6</v>
      </c>
      <c r="F267" s="71" t="s">
        <v>29</v>
      </c>
      <c r="G267" s="71">
        <v>2</v>
      </c>
      <c r="H267" s="71" t="b">
        <v>0</v>
      </c>
      <c r="I267" s="71">
        <v>30.98</v>
      </c>
      <c r="J267" s="71" t="s">
        <v>49</v>
      </c>
      <c r="K267" s="71" t="s">
        <v>39</v>
      </c>
      <c r="L267" s="71">
        <v>22.7</v>
      </c>
      <c r="M267" s="71">
        <v>32.700000000000003</v>
      </c>
      <c r="N267" s="71">
        <v>0</v>
      </c>
      <c r="O267" s="71">
        <v>0</v>
      </c>
      <c r="P267" s="71" t="b">
        <v>0</v>
      </c>
      <c r="Q267" s="71" t="s">
        <v>38</v>
      </c>
    </row>
    <row r="268" spans="2:17" x14ac:dyDescent="0.25">
      <c r="B268" s="71">
        <v>267</v>
      </c>
      <c r="C268" s="78">
        <v>41706</v>
      </c>
      <c r="D268" s="71">
        <v>10</v>
      </c>
      <c r="E268" s="71">
        <v>6</v>
      </c>
      <c r="F268" s="71" t="s">
        <v>36</v>
      </c>
      <c r="G268" s="71">
        <v>3</v>
      </c>
      <c r="H268" s="71" t="b">
        <v>0</v>
      </c>
      <c r="I268" s="71">
        <v>40.97</v>
      </c>
      <c r="J268" s="71" t="s">
        <v>49</v>
      </c>
      <c r="K268" s="71" t="s">
        <v>34</v>
      </c>
      <c r="L268" s="71">
        <v>29.7</v>
      </c>
      <c r="M268" s="71">
        <v>45.5</v>
      </c>
      <c r="N268" s="71">
        <v>0</v>
      </c>
      <c r="O268" s="71">
        <v>0</v>
      </c>
      <c r="P268" s="71" t="b">
        <v>0</v>
      </c>
      <c r="Q268" s="71" t="s">
        <v>32</v>
      </c>
    </row>
    <row r="269" spans="2:17" x14ac:dyDescent="0.25">
      <c r="B269" s="71">
        <v>268</v>
      </c>
      <c r="C269" s="78">
        <v>41706</v>
      </c>
      <c r="D269" s="71">
        <v>10</v>
      </c>
      <c r="E269" s="71">
        <v>6</v>
      </c>
      <c r="F269" s="71" t="s">
        <v>29</v>
      </c>
      <c r="G269" s="71">
        <v>2</v>
      </c>
      <c r="H269" s="71" t="b">
        <v>0</v>
      </c>
      <c r="I269" s="71">
        <v>24.98</v>
      </c>
      <c r="J269" s="71" t="s">
        <v>49</v>
      </c>
      <c r="K269" s="71" t="s">
        <v>39</v>
      </c>
      <c r="L269" s="71">
        <v>26</v>
      </c>
      <c r="M269" s="71">
        <v>47.9</v>
      </c>
      <c r="N269" s="71">
        <v>0</v>
      </c>
      <c r="O269" s="71">
        <v>0</v>
      </c>
      <c r="P269" s="71" t="b">
        <v>0</v>
      </c>
      <c r="Q269" s="71" t="s">
        <v>35</v>
      </c>
    </row>
    <row r="270" spans="2:17" x14ac:dyDescent="0.25">
      <c r="B270" s="71">
        <v>269</v>
      </c>
      <c r="C270" s="78">
        <v>41706</v>
      </c>
      <c r="D270" s="71">
        <v>10</v>
      </c>
      <c r="E270" s="71">
        <v>6</v>
      </c>
      <c r="F270" s="71" t="s">
        <v>36</v>
      </c>
      <c r="G270" s="71">
        <v>3</v>
      </c>
      <c r="H270" s="71" t="b">
        <v>0</v>
      </c>
      <c r="I270" s="71">
        <v>45.97</v>
      </c>
      <c r="J270" s="71" t="s">
        <v>30</v>
      </c>
      <c r="K270" s="71" t="s">
        <v>34</v>
      </c>
      <c r="L270" s="71">
        <v>10.5</v>
      </c>
      <c r="M270" s="71">
        <v>53.1</v>
      </c>
      <c r="N270" s="71">
        <v>0</v>
      </c>
      <c r="O270" s="71">
        <v>0</v>
      </c>
      <c r="P270" s="71" t="b">
        <v>1</v>
      </c>
      <c r="Q270" s="71" t="s">
        <v>38</v>
      </c>
    </row>
    <row r="271" spans="2:17" x14ac:dyDescent="0.25">
      <c r="B271" s="71">
        <v>270</v>
      </c>
      <c r="C271" s="78">
        <v>41706</v>
      </c>
      <c r="D271" s="71">
        <v>10</v>
      </c>
      <c r="E271" s="71">
        <v>6</v>
      </c>
      <c r="F271" s="71" t="s">
        <v>36</v>
      </c>
      <c r="G271" s="71">
        <v>1</v>
      </c>
      <c r="H271" s="71" t="b">
        <v>0</v>
      </c>
      <c r="I271" s="71">
        <v>12.99</v>
      </c>
      <c r="J271" s="71" t="s">
        <v>49</v>
      </c>
      <c r="K271" s="71" t="s">
        <v>34</v>
      </c>
      <c r="L271" s="71">
        <v>15.6</v>
      </c>
      <c r="M271" s="71">
        <v>47.3</v>
      </c>
      <c r="N271" s="71">
        <v>0</v>
      </c>
      <c r="O271" s="71">
        <v>0</v>
      </c>
      <c r="P271" s="71" t="b">
        <v>0</v>
      </c>
      <c r="Q271" s="71" t="s">
        <v>32</v>
      </c>
    </row>
    <row r="272" spans="2:17" x14ac:dyDescent="0.25">
      <c r="B272" s="71">
        <v>271</v>
      </c>
      <c r="C272" s="78">
        <v>41706</v>
      </c>
      <c r="D272" s="71">
        <v>10</v>
      </c>
      <c r="E272" s="71">
        <v>6</v>
      </c>
      <c r="F272" s="71" t="s">
        <v>33</v>
      </c>
      <c r="G272" s="71">
        <v>2</v>
      </c>
      <c r="H272" s="71" t="b">
        <v>0</v>
      </c>
      <c r="I272" s="71">
        <v>29.98</v>
      </c>
      <c r="J272" s="71" t="s">
        <v>30</v>
      </c>
      <c r="K272" s="71" t="s">
        <v>43</v>
      </c>
      <c r="L272" s="71">
        <v>35.200000000000003</v>
      </c>
      <c r="M272" s="71">
        <v>35.799999999999997</v>
      </c>
      <c r="N272" s="71">
        <v>0</v>
      </c>
      <c r="O272" s="71">
        <v>0</v>
      </c>
      <c r="P272" s="71" t="b">
        <v>0</v>
      </c>
      <c r="Q272" s="71" t="s">
        <v>38</v>
      </c>
    </row>
    <row r="273" spans="2:17" x14ac:dyDescent="0.25">
      <c r="B273" s="71">
        <v>272</v>
      </c>
      <c r="C273" s="78">
        <v>41706</v>
      </c>
      <c r="D273" s="71">
        <v>10</v>
      </c>
      <c r="E273" s="71">
        <v>6</v>
      </c>
      <c r="F273" s="71" t="s">
        <v>33</v>
      </c>
      <c r="G273" s="71">
        <v>3</v>
      </c>
      <c r="H273" s="71" t="b">
        <v>0</v>
      </c>
      <c r="I273" s="71">
        <v>59.03</v>
      </c>
      <c r="J273" s="71" t="s">
        <v>49</v>
      </c>
      <c r="K273" s="71" t="s">
        <v>43</v>
      </c>
      <c r="L273" s="71">
        <v>44.7</v>
      </c>
      <c r="M273" s="71" t="s">
        <v>48</v>
      </c>
      <c r="N273" s="71">
        <v>1</v>
      </c>
      <c r="O273" s="71">
        <v>1</v>
      </c>
      <c r="P273" s="71" t="b">
        <v>0</v>
      </c>
      <c r="Q273" s="71" t="s">
        <v>38</v>
      </c>
    </row>
    <row r="274" spans="2:17" x14ac:dyDescent="0.25">
      <c r="B274" s="71">
        <v>273</v>
      </c>
      <c r="C274" s="78">
        <v>41706</v>
      </c>
      <c r="D274" s="71">
        <v>10</v>
      </c>
      <c r="E274" s="71">
        <v>6</v>
      </c>
      <c r="F274" s="71" t="s">
        <v>29</v>
      </c>
      <c r="G274" s="71">
        <v>3</v>
      </c>
      <c r="H274" s="71" t="b">
        <v>0</v>
      </c>
      <c r="I274" s="71">
        <v>42.97</v>
      </c>
      <c r="J274" s="71" t="s">
        <v>49</v>
      </c>
      <c r="K274" s="71" t="s">
        <v>31</v>
      </c>
      <c r="L274" s="71">
        <v>40.4</v>
      </c>
      <c r="M274" s="71">
        <v>21.7</v>
      </c>
      <c r="N274" s="71">
        <v>0</v>
      </c>
      <c r="O274" s="71">
        <v>0</v>
      </c>
      <c r="P274" s="71" t="b">
        <v>0</v>
      </c>
      <c r="Q274" s="71" t="s">
        <v>38</v>
      </c>
    </row>
    <row r="275" spans="2:17" x14ac:dyDescent="0.25">
      <c r="B275" s="71">
        <v>274</v>
      </c>
      <c r="C275" s="78">
        <v>41706</v>
      </c>
      <c r="D275" s="71">
        <v>10</v>
      </c>
      <c r="E275" s="71">
        <v>6</v>
      </c>
      <c r="F275" s="71" t="s">
        <v>29</v>
      </c>
      <c r="G275" s="71">
        <v>4</v>
      </c>
      <c r="H275" s="71" t="b">
        <v>1</v>
      </c>
      <c r="I275" s="71">
        <v>48.564</v>
      </c>
      <c r="J275" s="71" t="s">
        <v>30</v>
      </c>
      <c r="K275" s="71" t="s">
        <v>31</v>
      </c>
      <c r="L275" s="71">
        <v>28.9</v>
      </c>
      <c r="M275" s="71">
        <v>45.5</v>
      </c>
      <c r="N275" s="71">
        <v>0</v>
      </c>
      <c r="O275" s="71">
        <v>0</v>
      </c>
      <c r="P275" s="71" t="b">
        <v>0</v>
      </c>
      <c r="Q275" s="71" t="s">
        <v>32</v>
      </c>
    </row>
    <row r="276" spans="2:17" x14ac:dyDescent="0.25">
      <c r="B276" s="71">
        <v>275</v>
      </c>
      <c r="C276" s="78">
        <v>41706</v>
      </c>
      <c r="D276" s="71">
        <v>10</v>
      </c>
      <c r="E276" s="71">
        <v>6</v>
      </c>
      <c r="F276" s="71" t="s">
        <v>36</v>
      </c>
      <c r="G276" s="71">
        <v>8</v>
      </c>
      <c r="H276" s="71" t="b">
        <v>1</v>
      </c>
      <c r="I276" s="71">
        <v>99.828000000000003</v>
      </c>
      <c r="J276" s="71" t="s">
        <v>30</v>
      </c>
      <c r="K276" s="71" t="s">
        <v>34</v>
      </c>
      <c r="L276" s="71">
        <v>12.1</v>
      </c>
      <c r="M276" s="71">
        <v>49.4</v>
      </c>
      <c r="N276" s="71">
        <v>0</v>
      </c>
      <c r="O276" s="71">
        <v>0</v>
      </c>
      <c r="P276" s="71" t="b">
        <v>0</v>
      </c>
      <c r="Q276" s="71" t="s">
        <v>32</v>
      </c>
    </row>
    <row r="277" spans="2:17" x14ac:dyDescent="0.25">
      <c r="B277" s="71">
        <v>276</v>
      </c>
      <c r="C277" s="78">
        <v>41706</v>
      </c>
      <c r="D277" s="71">
        <v>10</v>
      </c>
      <c r="E277" s="71">
        <v>6</v>
      </c>
      <c r="F277" s="71" t="s">
        <v>36</v>
      </c>
      <c r="G277" s="71">
        <v>3</v>
      </c>
      <c r="H277" s="71" t="b">
        <v>0</v>
      </c>
      <c r="I277" s="71">
        <v>38.97</v>
      </c>
      <c r="J277" s="71" t="s">
        <v>49</v>
      </c>
      <c r="K277" s="71" t="s">
        <v>34</v>
      </c>
      <c r="L277" s="71">
        <v>25.5</v>
      </c>
      <c r="M277" s="71">
        <v>46.8</v>
      </c>
      <c r="N277" s="71">
        <v>0</v>
      </c>
      <c r="O277" s="71">
        <v>0</v>
      </c>
      <c r="P277" s="71" t="b">
        <v>0</v>
      </c>
      <c r="Q277" s="71" t="s">
        <v>32</v>
      </c>
    </row>
    <row r="278" spans="2:17" x14ac:dyDescent="0.25">
      <c r="B278" s="71">
        <v>277</v>
      </c>
      <c r="C278" s="78">
        <v>41706</v>
      </c>
      <c r="D278" s="71">
        <v>10</v>
      </c>
      <c r="E278" s="71">
        <v>6</v>
      </c>
      <c r="F278" s="71" t="s">
        <v>36</v>
      </c>
      <c r="G278" s="71">
        <v>5</v>
      </c>
      <c r="H278" s="71" t="b">
        <v>1</v>
      </c>
      <c r="I278" s="71">
        <v>64.754999999999995</v>
      </c>
      <c r="J278" s="71" t="s">
        <v>30</v>
      </c>
      <c r="K278" s="71" t="s">
        <v>31</v>
      </c>
      <c r="L278" s="71">
        <v>22.4</v>
      </c>
      <c r="M278" s="71">
        <v>50.3</v>
      </c>
      <c r="N278" s="71">
        <v>0</v>
      </c>
      <c r="O278" s="71">
        <v>0</v>
      </c>
      <c r="P278" s="71" t="b">
        <v>0</v>
      </c>
      <c r="Q278" s="71" t="s">
        <v>32</v>
      </c>
    </row>
    <row r="279" spans="2:17" x14ac:dyDescent="0.25">
      <c r="B279" s="71">
        <v>278</v>
      </c>
      <c r="C279" s="78">
        <v>41706</v>
      </c>
      <c r="D279" s="71">
        <v>10</v>
      </c>
      <c r="E279" s="71">
        <v>6</v>
      </c>
      <c r="F279" s="71" t="s">
        <v>36</v>
      </c>
      <c r="G279" s="71">
        <v>4</v>
      </c>
      <c r="H279" s="71" t="b">
        <v>1</v>
      </c>
      <c r="I279" s="71">
        <v>53.064</v>
      </c>
      <c r="J279" s="71" t="s">
        <v>49</v>
      </c>
      <c r="K279" s="71" t="s">
        <v>31</v>
      </c>
      <c r="L279" s="71">
        <v>20.2</v>
      </c>
      <c r="M279" s="71">
        <v>51.2</v>
      </c>
      <c r="N279" s="71">
        <v>0</v>
      </c>
      <c r="O279" s="71">
        <v>0</v>
      </c>
      <c r="P279" s="71" t="b">
        <v>0</v>
      </c>
      <c r="Q279" s="71" t="s">
        <v>48</v>
      </c>
    </row>
    <row r="280" spans="2:17" x14ac:dyDescent="0.25">
      <c r="B280" s="71">
        <v>279</v>
      </c>
      <c r="C280" s="78">
        <v>41706</v>
      </c>
      <c r="D280" s="71">
        <v>10</v>
      </c>
      <c r="E280" s="71">
        <v>6</v>
      </c>
      <c r="F280" s="71" t="s">
        <v>33</v>
      </c>
      <c r="G280" s="71">
        <v>5</v>
      </c>
      <c r="H280" s="71" t="b">
        <v>1</v>
      </c>
      <c r="I280" s="71">
        <v>88.974000000000004</v>
      </c>
      <c r="J280" s="71" t="s">
        <v>30</v>
      </c>
      <c r="K280" s="71" t="s">
        <v>34</v>
      </c>
      <c r="L280" s="71">
        <v>42.8</v>
      </c>
      <c r="M280" s="71">
        <v>35.6</v>
      </c>
      <c r="N280" s="71">
        <v>1</v>
      </c>
      <c r="O280" s="71">
        <v>1</v>
      </c>
      <c r="P280" s="71" t="b">
        <v>0</v>
      </c>
      <c r="Q280" s="71" t="s">
        <v>38</v>
      </c>
    </row>
    <row r="281" spans="2:17" x14ac:dyDescent="0.25">
      <c r="B281" s="71">
        <v>280</v>
      </c>
      <c r="C281" s="78">
        <v>41706</v>
      </c>
      <c r="D281" s="71">
        <v>10</v>
      </c>
      <c r="E281" s="71">
        <v>6</v>
      </c>
      <c r="F281" s="71" t="s">
        <v>29</v>
      </c>
      <c r="G281" s="71">
        <v>3</v>
      </c>
      <c r="H281" s="71" t="b">
        <v>0</v>
      </c>
      <c r="I281" s="71">
        <v>70</v>
      </c>
      <c r="J281" s="71" t="s">
        <v>49</v>
      </c>
      <c r="K281" s="71" t="s">
        <v>31</v>
      </c>
      <c r="L281" s="71">
        <v>42.7</v>
      </c>
      <c r="M281" s="71">
        <v>32</v>
      </c>
      <c r="N281" s="71">
        <v>1</v>
      </c>
      <c r="O281" s="71">
        <v>1</v>
      </c>
      <c r="P281" s="71" t="b">
        <v>0</v>
      </c>
      <c r="Q281" s="71" t="s">
        <v>38</v>
      </c>
    </row>
    <row r="282" spans="2:17" x14ac:dyDescent="0.25">
      <c r="B282" s="71">
        <v>281</v>
      </c>
      <c r="C282" s="71" t="s">
        <v>48</v>
      </c>
      <c r="D282" s="71" t="s">
        <v>48</v>
      </c>
      <c r="E282" s="71" t="s">
        <v>48</v>
      </c>
      <c r="F282" s="71" t="s">
        <v>33</v>
      </c>
      <c r="G282" s="71">
        <v>3</v>
      </c>
      <c r="H282" s="71" t="b">
        <v>0</v>
      </c>
      <c r="I282" s="71">
        <v>35.97</v>
      </c>
      <c r="J282" s="71" t="s">
        <v>30</v>
      </c>
      <c r="K282" s="71" t="s">
        <v>39</v>
      </c>
      <c r="L282" s="71">
        <v>42.1</v>
      </c>
      <c r="M282" s="71" t="s">
        <v>48</v>
      </c>
      <c r="N282" s="71">
        <v>0</v>
      </c>
      <c r="O282" s="71">
        <v>0</v>
      </c>
      <c r="P282" s="71" t="b">
        <v>1</v>
      </c>
      <c r="Q282" s="71" t="s">
        <v>38</v>
      </c>
    </row>
    <row r="283" spans="2:17" x14ac:dyDescent="0.25">
      <c r="B283" s="71">
        <v>282</v>
      </c>
      <c r="C283" s="78">
        <v>41706</v>
      </c>
      <c r="D283" s="71">
        <v>10</v>
      </c>
      <c r="E283" s="71">
        <v>6</v>
      </c>
      <c r="F283" s="71" t="s">
        <v>29</v>
      </c>
      <c r="G283" s="71">
        <v>3</v>
      </c>
      <c r="H283" s="71" t="b">
        <v>0</v>
      </c>
      <c r="I283" s="71">
        <v>84.36</v>
      </c>
      <c r="J283" s="71" t="s">
        <v>30</v>
      </c>
      <c r="K283" s="71" t="s">
        <v>31</v>
      </c>
      <c r="L283" s="71">
        <v>30</v>
      </c>
      <c r="M283" s="71">
        <v>43.9</v>
      </c>
      <c r="N283" s="71">
        <v>1</v>
      </c>
      <c r="O283" s="71">
        <v>1</v>
      </c>
      <c r="P283" s="71" t="b">
        <v>0</v>
      </c>
      <c r="Q283" s="71" t="s">
        <v>32</v>
      </c>
    </row>
    <row r="284" spans="2:17" x14ac:dyDescent="0.25">
      <c r="B284" s="71">
        <v>283</v>
      </c>
      <c r="C284" s="78">
        <v>41706</v>
      </c>
      <c r="D284" s="71">
        <v>10</v>
      </c>
      <c r="E284" s="71">
        <v>6</v>
      </c>
      <c r="F284" s="71" t="s">
        <v>29</v>
      </c>
      <c r="G284" s="71">
        <v>3</v>
      </c>
      <c r="H284" s="71" t="b">
        <v>0</v>
      </c>
      <c r="I284" s="71">
        <v>42.97</v>
      </c>
      <c r="J284" s="71" t="s">
        <v>49</v>
      </c>
      <c r="K284" s="71" t="s">
        <v>31</v>
      </c>
      <c r="L284" s="71">
        <v>31.7</v>
      </c>
      <c r="M284" s="71">
        <v>38.5</v>
      </c>
      <c r="N284" s="71">
        <v>0</v>
      </c>
      <c r="O284" s="71">
        <v>0</v>
      </c>
      <c r="P284" s="71" t="b">
        <v>0</v>
      </c>
      <c r="Q284" s="71" t="s">
        <v>32</v>
      </c>
    </row>
    <row r="285" spans="2:17" x14ac:dyDescent="0.25">
      <c r="B285" s="71">
        <v>284</v>
      </c>
      <c r="C285" s="78">
        <v>41706</v>
      </c>
      <c r="D285" s="71">
        <v>10</v>
      </c>
      <c r="E285" s="71">
        <v>6</v>
      </c>
      <c r="F285" s="71" t="s">
        <v>36</v>
      </c>
      <c r="G285" s="71">
        <v>4</v>
      </c>
      <c r="H285" s="71" t="b">
        <v>1</v>
      </c>
      <c r="I285" s="71">
        <v>52.164000000000001</v>
      </c>
      <c r="J285" s="71" t="s">
        <v>30</v>
      </c>
      <c r="K285" s="71" t="s">
        <v>34</v>
      </c>
      <c r="L285" s="71">
        <v>21.2</v>
      </c>
      <c r="M285" s="71">
        <v>47.6</v>
      </c>
      <c r="N285" s="71">
        <v>0</v>
      </c>
      <c r="O285" s="71">
        <v>0</v>
      </c>
      <c r="P285" s="71" t="b">
        <v>0</v>
      </c>
      <c r="Q285" s="71" t="s">
        <v>32</v>
      </c>
    </row>
    <row r="286" spans="2:17" x14ac:dyDescent="0.25">
      <c r="B286" s="71">
        <v>285</v>
      </c>
      <c r="C286" s="78">
        <v>41706</v>
      </c>
      <c r="D286" s="71">
        <v>10</v>
      </c>
      <c r="E286" s="71">
        <v>6</v>
      </c>
      <c r="F286" s="71" t="s">
        <v>33</v>
      </c>
      <c r="G286" s="71">
        <v>4</v>
      </c>
      <c r="H286" s="71" t="b">
        <v>1</v>
      </c>
      <c r="I286" s="71">
        <v>47.664000000000001</v>
      </c>
      <c r="J286" s="71" t="s">
        <v>30</v>
      </c>
      <c r="K286" s="71" t="s">
        <v>31</v>
      </c>
      <c r="L286" s="71">
        <v>50.6</v>
      </c>
      <c r="M286" s="71">
        <v>27.9</v>
      </c>
      <c r="N286" s="71">
        <v>0</v>
      </c>
      <c r="O286" s="71">
        <v>0</v>
      </c>
      <c r="P286" s="71" t="b">
        <v>0</v>
      </c>
      <c r="Q286" s="71" t="s">
        <v>38</v>
      </c>
    </row>
    <row r="287" spans="2:17" x14ac:dyDescent="0.25">
      <c r="B287" s="71">
        <v>286</v>
      </c>
      <c r="C287" s="78">
        <v>41706</v>
      </c>
      <c r="D287" s="71">
        <v>10</v>
      </c>
      <c r="E287" s="71">
        <v>6</v>
      </c>
      <c r="F287" s="71" t="s">
        <v>33</v>
      </c>
      <c r="G287" s="71">
        <v>4</v>
      </c>
      <c r="H287" s="71" t="b">
        <v>1</v>
      </c>
      <c r="I287" s="71">
        <v>73.899000000000001</v>
      </c>
      <c r="J287" s="71" t="s">
        <v>30</v>
      </c>
      <c r="K287" s="71" t="s">
        <v>43</v>
      </c>
      <c r="L287" s="71">
        <v>20.2</v>
      </c>
      <c r="M287" s="71">
        <v>45.2</v>
      </c>
      <c r="N287" s="71">
        <v>1</v>
      </c>
      <c r="O287" s="71">
        <v>1</v>
      </c>
      <c r="P287" s="71" t="b">
        <v>0</v>
      </c>
      <c r="Q287" s="71" t="s">
        <v>32</v>
      </c>
    </row>
    <row r="288" spans="2:17" x14ac:dyDescent="0.25">
      <c r="B288" s="71">
        <v>287</v>
      </c>
      <c r="C288" s="78">
        <v>41706</v>
      </c>
      <c r="D288" s="71">
        <v>10</v>
      </c>
      <c r="E288" s="71">
        <v>6</v>
      </c>
      <c r="F288" s="71" t="s">
        <v>36</v>
      </c>
      <c r="G288" s="71">
        <v>3</v>
      </c>
      <c r="H288" s="71" t="b">
        <v>0</v>
      </c>
      <c r="I288" s="71">
        <v>40.97</v>
      </c>
      <c r="J288" s="71" t="s">
        <v>30</v>
      </c>
      <c r="K288" s="71" t="s">
        <v>34</v>
      </c>
      <c r="L288" s="71">
        <v>30.4</v>
      </c>
      <c r="M288" s="71">
        <v>39.5</v>
      </c>
      <c r="N288" s="71">
        <v>0</v>
      </c>
      <c r="O288" s="71">
        <v>0</v>
      </c>
      <c r="P288" s="71" t="b">
        <v>0</v>
      </c>
      <c r="Q288" s="71" t="s">
        <v>38</v>
      </c>
    </row>
    <row r="289" spans="2:17" x14ac:dyDescent="0.25">
      <c r="B289" s="71">
        <v>288</v>
      </c>
      <c r="C289" s="78">
        <v>41706</v>
      </c>
      <c r="D289" s="71">
        <v>10</v>
      </c>
      <c r="E289" s="71">
        <v>6</v>
      </c>
      <c r="F289" s="71" t="s">
        <v>33</v>
      </c>
      <c r="G289" s="71">
        <v>5</v>
      </c>
      <c r="H289" s="71" t="b">
        <v>1</v>
      </c>
      <c r="I289" s="71">
        <v>94.076999999999998</v>
      </c>
      <c r="J289" s="71" t="s">
        <v>30</v>
      </c>
      <c r="K289" s="71" t="s">
        <v>43</v>
      </c>
      <c r="L289" s="71">
        <v>44.8</v>
      </c>
      <c r="M289" s="71">
        <v>38.700000000000003</v>
      </c>
      <c r="N289" s="71">
        <v>1</v>
      </c>
      <c r="O289" s="71">
        <v>1</v>
      </c>
      <c r="P289" s="71" t="b">
        <v>0</v>
      </c>
      <c r="Q289" s="71" t="s">
        <v>38</v>
      </c>
    </row>
    <row r="290" spans="2:17" x14ac:dyDescent="0.25">
      <c r="B290" s="71">
        <v>289</v>
      </c>
      <c r="C290" s="78">
        <v>41706</v>
      </c>
      <c r="D290" s="71">
        <v>10</v>
      </c>
      <c r="E290" s="71">
        <v>6</v>
      </c>
      <c r="F290" s="71" t="s">
        <v>33</v>
      </c>
      <c r="G290" s="71">
        <v>2</v>
      </c>
      <c r="H290" s="71" t="b">
        <v>0</v>
      </c>
      <c r="I290" s="71">
        <v>59.13</v>
      </c>
      <c r="J290" s="71" t="s">
        <v>30</v>
      </c>
      <c r="K290" s="71" t="s">
        <v>43</v>
      </c>
      <c r="L290" s="71">
        <v>36.9</v>
      </c>
      <c r="M290" s="71">
        <v>38.5</v>
      </c>
      <c r="N290" s="71">
        <v>1</v>
      </c>
      <c r="O290" s="71">
        <v>1</v>
      </c>
      <c r="P290" s="71" t="b">
        <v>0</v>
      </c>
      <c r="Q290" s="71" t="s">
        <v>38</v>
      </c>
    </row>
    <row r="291" spans="2:17" x14ac:dyDescent="0.25">
      <c r="B291" s="71">
        <v>290</v>
      </c>
      <c r="C291" s="78">
        <v>41706</v>
      </c>
      <c r="D291" s="71">
        <v>10</v>
      </c>
      <c r="E291" s="71">
        <v>6</v>
      </c>
      <c r="F291" s="71" t="s">
        <v>33</v>
      </c>
      <c r="G291" s="71">
        <v>4</v>
      </c>
      <c r="H291" s="71" t="b">
        <v>1</v>
      </c>
      <c r="I291" s="71">
        <v>51.264000000000003</v>
      </c>
      <c r="J291" s="71" t="s">
        <v>30</v>
      </c>
      <c r="K291" s="71" t="s">
        <v>34</v>
      </c>
      <c r="L291" s="71">
        <v>36.299999999999997</v>
      </c>
      <c r="M291" s="71">
        <v>37.1</v>
      </c>
      <c r="N291" s="71">
        <v>0</v>
      </c>
      <c r="O291" s="71">
        <v>0</v>
      </c>
      <c r="P291" s="71" t="b">
        <v>0</v>
      </c>
      <c r="Q291" s="71" t="s">
        <v>38</v>
      </c>
    </row>
    <row r="292" spans="2:17" x14ac:dyDescent="0.25">
      <c r="B292" s="71">
        <v>291</v>
      </c>
      <c r="C292" s="78">
        <v>41706</v>
      </c>
      <c r="D292" s="71">
        <v>10</v>
      </c>
      <c r="E292" s="71">
        <v>6</v>
      </c>
      <c r="F292" s="71" t="s">
        <v>33</v>
      </c>
      <c r="G292" s="71">
        <v>4</v>
      </c>
      <c r="H292" s="71" t="b">
        <v>1</v>
      </c>
      <c r="I292" s="71">
        <v>87.39</v>
      </c>
      <c r="J292" s="71" t="s">
        <v>30</v>
      </c>
      <c r="K292" s="71" t="s">
        <v>43</v>
      </c>
      <c r="L292" s="71">
        <v>37</v>
      </c>
      <c r="M292" s="71">
        <v>40.700000000000003</v>
      </c>
      <c r="N292" s="71">
        <v>1</v>
      </c>
      <c r="O292" s="71">
        <v>1</v>
      </c>
      <c r="P292" s="71" t="b">
        <v>0</v>
      </c>
      <c r="Q292" s="71" t="s">
        <v>48</v>
      </c>
    </row>
    <row r="293" spans="2:17" x14ac:dyDescent="0.25">
      <c r="B293" s="71">
        <v>292</v>
      </c>
      <c r="C293" s="78">
        <v>41706</v>
      </c>
      <c r="D293" s="71">
        <v>10</v>
      </c>
      <c r="E293" s="71">
        <v>6</v>
      </c>
      <c r="F293" s="71" t="s">
        <v>33</v>
      </c>
      <c r="G293" s="71">
        <v>3</v>
      </c>
      <c r="H293" s="71" t="b">
        <v>0</v>
      </c>
      <c r="I293" s="71">
        <v>40.97</v>
      </c>
      <c r="J293" s="71" t="s">
        <v>30</v>
      </c>
      <c r="K293" s="71" t="s">
        <v>39</v>
      </c>
      <c r="L293" s="71">
        <v>27.7</v>
      </c>
      <c r="M293" s="71">
        <v>43.3</v>
      </c>
      <c r="N293" s="71">
        <v>0</v>
      </c>
      <c r="O293" s="71">
        <v>0</v>
      </c>
      <c r="P293" s="71" t="b">
        <v>0</v>
      </c>
      <c r="Q293" s="71" t="s">
        <v>32</v>
      </c>
    </row>
    <row r="294" spans="2:17" x14ac:dyDescent="0.25">
      <c r="B294" s="71">
        <v>293</v>
      </c>
      <c r="C294" s="78">
        <v>41706</v>
      </c>
      <c r="D294" s="71">
        <v>10</v>
      </c>
      <c r="E294" s="71">
        <v>6</v>
      </c>
      <c r="F294" s="71" t="s">
        <v>36</v>
      </c>
      <c r="G294" s="71">
        <v>5</v>
      </c>
      <c r="H294" s="71" t="b">
        <v>1</v>
      </c>
      <c r="I294" s="71">
        <v>55.755000000000003</v>
      </c>
      <c r="J294" s="71" t="s">
        <v>30</v>
      </c>
      <c r="K294" s="71" t="s">
        <v>34</v>
      </c>
      <c r="L294" s="71">
        <v>22.8</v>
      </c>
      <c r="M294" s="71">
        <v>46.2</v>
      </c>
      <c r="N294" s="71">
        <v>0</v>
      </c>
      <c r="O294" s="71">
        <v>0</v>
      </c>
      <c r="P294" s="71" t="b">
        <v>0</v>
      </c>
      <c r="Q294" s="71" t="s">
        <v>32</v>
      </c>
    </row>
    <row r="295" spans="2:17" x14ac:dyDescent="0.25">
      <c r="B295" s="71">
        <v>294</v>
      </c>
      <c r="C295" s="78">
        <v>41706</v>
      </c>
      <c r="D295" s="71">
        <v>10</v>
      </c>
      <c r="E295" s="71">
        <v>6</v>
      </c>
      <c r="F295" s="71" t="s">
        <v>33</v>
      </c>
      <c r="G295" s="71">
        <v>3</v>
      </c>
      <c r="H295" s="71" t="b">
        <v>0</v>
      </c>
      <c r="I295" s="71">
        <v>46.97</v>
      </c>
      <c r="J295" s="71" t="s">
        <v>30</v>
      </c>
      <c r="K295" s="71" t="s">
        <v>39</v>
      </c>
      <c r="L295" s="71">
        <v>20.6</v>
      </c>
      <c r="M295" s="71">
        <v>44</v>
      </c>
      <c r="N295" s="71">
        <v>0</v>
      </c>
      <c r="O295" s="71">
        <v>0</v>
      </c>
      <c r="P295" s="71" t="b">
        <v>0</v>
      </c>
      <c r="Q295" s="71" t="s">
        <v>32</v>
      </c>
    </row>
    <row r="296" spans="2:17" x14ac:dyDescent="0.25">
      <c r="B296" s="71">
        <v>295</v>
      </c>
      <c r="C296" s="78">
        <v>41706</v>
      </c>
      <c r="D296" s="71">
        <v>10</v>
      </c>
      <c r="E296" s="71">
        <v>6</v>
      </c>
      <c r="F296" s="71" t="s">
        <v>29</v>
      </c>
      <c r="G296" s="71">
        <v>6</v>
      </c>
      <c r="H296" s="71" t="b">
        <v>1</v>
      </c>
      <c r="I296" s="71">
        <v>71.945999999999998</v>
      </c>
      <c r="J296" s="71" t="s">
        <v>49</v>
      </c>
      <c r="K296" s="71" t="s">
        <v>31</v>
      </c>
      <c r="L296" s="71">
        <v>36.9</v>
      </c>
      <c r="M296" s="71">
        <v>47.2</v>
      </c>
      <c r="N296" s="71">
        <v>0</v>
      </c>
      <c r="O296" s="71">
        <v>0</v>
      </c>
      <c r="P296" s="71" t="b">
        <v>0</v>
      </c>
      <c r="Q296" s="71" t="s">
        <v>32</v>
      </c>
    </row>
    <row r="297" spans="2:17" x14ac:dyDescent="0.25">
      <c r="B297" s="71">
        <v>296</v>
      </c>
      <c r="C297" s="78">
        <v>41706</v>
      </c>
      <c r="D297" s="71">
        <v>10</v>
      </c>
      <c r="E297" s="71">
        <v>6</v>
      </c>
      <c r="F297" s="71" t="s">
        <v>29</v>
      </c>
      <c r="G297" s="71">
        <v>7</v>
      </c>
      <c r="H297" s="71" t="b">
        <v>1</v>
      </c>
      <c r="I297" s="71">
        <v>91.736999999999995</v>
      </c>
      <c r="J297" s="71" t="s">
        <v>49</v>
      </c>
      <c r="K297" s="71" t="s">
        <v>31</v>
      </c>
      <c r="L297" s="71">
        <v>23.4</v>
      </c>
      <c r="M297" s="71">
        <v>47.2</v>
      </c>
      <c r="N297" s="71">
        <v>0</v>
      </c>
      <c r="O297" s="71">
        <v>0</v>
      </c>
      <c r="P297" s="71" t="b">
        <v>0</v>
      </c>
      <c r="Q297" s="71" t="s">
        <v>48</v>
      </c>
    </row>
    <row r="298" spans="2:17" x14ac:dyDescent="0.25">
      <c r="B298" s="71">
        <v>297</v>
      </c>
      <c r="C298" s="78">
        <v>41706</v>
      </c>
      <c r="D298" s="71">
        <v>10</v>
      </c>
      <c r="E298" s="71">
        <v>6</v>
      </c>
      <c r="F298" s="71" t="s">
        <v>36</v>
      </c>
      <c r="G298" s="71">
        <v>2</v>
      </c>
      <c r="H298" s="71" t="b">
        <v>0</v>
      </c>
      <c r="I298" s="71">
        <v>28.98</v>
      </c>
      <c r="J298" s="71" t="s">
        <v>49</v>
      </c>
      <c r="K298" s="71" t="s">
        <v>34</v>
      </c>
      <c r="L298" s="71">
        <v>30.9</v>
      </c>
      <c r="M298" s="71">
        <v>40.299999999999997</v>
      </c>
      <c r="N298" s="71">
        <v>0</v>
      </c>
      <c r="O298" s="71">
        <v>0</v>
      </c>
      <c r="P298" s="71" t="b">
        <v>0</v>
      </c>
      <c r="Q298" s="71" t="s">
        <v>32</v>
      </c>
    </row>
    <row r="299" spans="2:17" x14ac:dyDescent="0.25">
      <c r="B299" s="71">
        <v>298</v>
      </c>
      <c r="C299" s="78">
        <v>41706</v>
      </c>
      <c r="D299" s="71">
        <v>10</v>
      </c>
      <c r="E299" s="71">
        <v>6</v>
      </c>
      <c r="F299" s="71" t="s">
        <v>33</v>
      </c>
      <c r="G299" s="71">
        <v>3</v>
      </c>
      <c r="H299" s="71" t="b">
        <v>0</v>
      </c>
      <c r="I299" s="71">
        <v>39.97</v>
      </c>
      <c r="J299" s="71" t="s">
        <v>49</v>
      </c>
      <c r="K299" s="71" t="s">
        <v>43</v>
      </c>
      <c r="L299" s="71">
        <v>49.6</v>
      </c>
      <c r="M299" s="71">
        <v>21.8</v>
      </c>
      <c r="N299" s="71">
        <v>0</v>
      </c>
      <c r="O299" s="71">
        <v>0</v>
      </c>
      <c r="P299" s="71" t="b">
        <v>0</v>
      </c>
      <c r="Q299" s="71" t="s">
        <v>48</v>
      </c>
    </row>
    <row r="300" spans="2:17" x14ac:dyDescent="0.25">
      <c r="B300" s="71">
        <v>299</v>
      </c>
      <c r="C300" s="78">
        <v>41706</v>
      </c>
      <c r="D300" s="71">
        <v>10</v>
      </c>
      <c r="E300" s="71">
        <v>6</v>
      </c>
      <c r="F300" s="71" t="s">
        <v>36</v>
      </c>
      <c r="G300" s="71">
        <v>5</v>
      </c>
      <c r="H300" s="71" t="b">
        <v>1</v>
      </c>
      <c r="I300" s="71">
        <v>70.155000000000001</v>
      </c>
      <c r="J300" s="71" t="s">
        <v>49</v>
      </c>
      <c r="K300" s="71" t="s">
        <v>34</v>
      </c>
      <c r="L300" s="71">
        <v>30</v>
      </c>
      <c r="M300" s="71">
        <v>48.7</v>
      </c>
      <c r="N300" s="71">
        <v>0</v>
      </c>
      <c r="O300" s="71">
        <v>0</v>
      </c>
      <c r="P300" s="71" t="b">
        <v>0</v>
      </c>
      <c r="Q300" s="71" t="s">
        <v>35</v>
      </c>
    </row>
    <row r="301" spans="2:17" x14ac:dyDescent="0.25">
      <c r="B301" s="71">
        <v>300</v>
      </c>
      <c r="C301" s="78">
        <v>41706</v>
      </c>
      <c r="D301" s="71">
        <v>10</v>
      </c>
      <c r="E301" s="71">
        <v>6</v>
      </c>
      <c r="F301" s="71" t="s">
        <v>33</v>
      </c>
      <c r="G301" s="71">
        <v>4</v>
      </c>
      <c r="H301" s="71" t="b">
        <v>1</v>
      </c>
      <c r="I301" s="71">
        <v>53.963999999999999</v>
      </c>
      <c r="J301" s="71" t="s">
        <v>49</v>
      </c>
      <c r="K301" s="71" t="s">
        <v>34</v>
      </c>
      <c r="L301" s="71">
        <v>31.2</v>
      </c>
      <c r="M301" s="71">
        <v>22.2</v>
      </c>
      <c r="N301" s="71">
        <v>0</v>
      </c>
      <c r="O301" s="71">
        <v>0</v>
      </c>
      <c r="P301" s="71" t="b">
        <v>0</v>
      </c>
      <c r="Q301" s="71" t="s">
        <v>38</v>
      </c>
    </row>
    <row r="302" spans="2:17" x14ac:dyDescent="0.25">
      <c r="B302" s="71">
        <v>301</v>
      </c>
      <c r="C302" s="78">
        <v>41706</v>
      </c>
      <c r="D302" s="71">
        <v>10</v>
      </c>
      <c r="E302" s="71">
        <v>6</v>
      </c>
      <c r="F302" s="71" t="s">
        <v>36</v>
      </c>
      <c r="G302" s="71">
        <v>2</v>
      </c>
      <c r="H302" s="71" t="b">
        <v>0</v>
      </c>
      <c r="I302" s="71">
        <v>28.98</v>
      </c>
      <c r="J302" s="71" t="s">
        <v>30</v>
      </c>
      <c r="K302" s="71" t="s">
        <v>34</v>
      </c>
      <c r="L302" s="71">
        <v>14.1</v>
      </c>
      <c r="M302" s="71">
        <v>52.1</v>
      </c>
      <c r="N302" s="71">
        <v>0</v>
      </c>
      <c r="O302" s="71">
        <v>0</v>
      </c>
      <c r="P302" s="71" t="b">
        <v>0</v>
      </c>
      <c r="Q302" s="71" t="s">
        <v>32</v>
      </c>
    </row>
    <row r="303" spans="2:17" x14ac:dyDescent="0.25">
      <c r="B303" s="71">
        <v>302</v>
      </c>
      <c r="C303" s="78">
        <v>41706</v>
      </c>
      <c r="D303" s="71">
        <v>10</v>
      </c>
      <c r="E303" s="71">
        <v>6</v>
      </c>
      <c r="F303" s="71" t="s">
        <v>29</v>
      </c>
      <c r="G303" s="71">
        <v>4</v>
      </c>
      <c r="H303" s="71" t="b">
        <v>1</v>
      </c>
      <c r="I303" s="71">
        <v>76.248000000000005</v>
      </c>
      <c r="J303" s="71" t="s">
        <v>30</v>
      </c>
      <c r="K303" s="71" t="s">
        <v>31</v>
      </c>
      <c r="L303" s="71">
        <v>45.1</v>
      </c>
      <c r="M303" s="71">
        <v>34.9</v>
      </c>
      <c r="N303" s="71">
        <v>1</v>
      </c>
      <c r="O303" s="71">
        <v>1</v>
      </c>
      <c r="P303" s="71" t="b">
        <v>0</v>
      </c>
      <c r="Q303" s="71" t="s">
        <v>38</v>
      </c>
    </row>
    <row r="304" spans="2:17" x14ac:dyDescent="0.25">
      <c r="B304" s="71">
        <v>303</v>
      </c>
      <c r="C304" s="78">
        <v>41706</v>
      </c>
      <c r="D304" s="71">
        <v>10</v>
      </c>
      <c r="E304" s="71">
        <v>6</v>
      </c>
      <c r="F304" s="71" t="s">
        <v>33</v>
      </c>
      <c r="G304" s="71">
        <v>1</v>
      </c>
      <c r="H304" s="71" t="b">
        <v>0</v>
      </c>
      <c r="I304" s="71">
        <v>15.99</v>
      </c>
      <c r="J304" s="71" t="s">
        <v>30</v>
      </c>
      <c r="K304" s="71" t="s">
        <v>34</v>
      </c>
      <c r="L304" s="71">
        <v>29.1</v>
      </c>
      <c r="M304" s="71">
        <v>43.7</v>
      </c>
      <c r="N304" s="71">
        <v>0</v>
      </c>
      <c r="O304" s="71">
        <v>0</v>
      </c>
      <c r="P304" s="71" t="b">
        <v>0</v>
      </c>
      <c r="Q304" s="71" t="s">
        <v>32</v>
      </c>
    </row>
    <row r="305" spans="2:17" x14ac:dyDescent="0.25">
      <c r="B305" s="71">
        <v>304</v>
      </c>
      <c r="C305" s="78">
        <v>41706</v>
      </c>
      <c r="D305" s="71">
        <v>10</v>
      </c>
      <c r="E305" s="71">
        <v>6</v>
      </c>
      <c r="F305" s="71" t="s">
        <v>36</v>
      </c>
      <c r="G305" s="71">
        <v>2</v>
      </c>
      <c r="H305" s="71" t="b">
        <v>0</v>
      </c>
      <c r="I305" s="71">
        <v>29.98</v>
      </c>
      <c r="J305" s="71" t="s">
        <v>49</v>
      </c>
      <c r="K305" s="71" t="s">
        <v>31</v>
      </c>
      <c r="L305" s="71">
        <v>28.6</v>
      </c>
      <c r="M305" s="71">
        <v>42.4</v>
      </c>
      <c r="N305" s="71">
        <v>0</v>
      </c>
      <c r="O305" s="71">
        <v>0</v>
      </c>
      <c r="P305" s="71" t="b">
        <v>0</v>
      </c>
      <c r="Q305" s="71" t="s">
        <v>32</v>
      </c>
    </row>
    <row r="306" spans="2:17" x14ac:dyDescent="0.25">
      <c r="B306" s="71">
        <v>305</v>
      </c>
      <c r="C306" s="78">
        <v>41706</v>
      </c>
      <c r="D306" s="71">
        <v>10</v>
      </c>
      <c r="E306" s="71">
        <v>6</v>
      </c>
      <c r="F306" s="71" t="s">
        <v>33</v>
      </c>
      <c r="G306" s="71">
        <v>3</v>
      </c>
      <c r="H306" s="71" t="b">
        <v>0</v>
      </c>
      <c r="I306" s="71">
        <v>49.97</v>
      </c>
      <c r="J306" s="71" t="s">
        <v>49</v>
      </c>
      <c r="K306" s="71" t="s">
        <v>43</v>
      </c>
      <c r="L306" s="71">
        <v>63.2</v>
      </c>
      <c r="M306" s="71">
        <v>22.5</v>
      </c>
      <c r="N306" s="71">
        <v>0</v>
      </c>
      <c r="O306" s="71">
        <v>0</v>
      </c>
      <c r="P306" s="71" t="b">
        <v>0</v>
      </c>
      <c r="Q306" s="71" t="s">
        <v>38</v>
      </c>
    </row>
    <row r="307" spans="2:17" x14ac:dyDescent="0.25">
      <c r="B307" s="71">
        <v>306</v>
      </c>
      <c r="C307" s="78">
        <v>41706</v>
      </c>
      <c r="D307" s="71">
        <v>10</v>
      </c>
      <c r="E307" s="71">
        <v>6</v>
      </c>
      <c r="F307" s="71" t="s">
        <v>33</v>
      </c>
      <c r="G307" s="71">
        <v>2</v>
      </c>
      <c r="H307" s="71" t="b">
        <v>0</v>
      </c>
      <c r="I307" s="71">
        <v>29.98</v>
      </c>
      <c r="J307" s="71" t="s">
        <v>49</v>
      </c>
      <c r="K307" s="71" t="s">
        <v>39</v>
      </c>
      <c r="L307" s="71">
        <v>36.700000000000003</v>
      </c>
      <c r="M307" s="71">
        <v>20.399999999999999</v>
      </c>
      <c r="N307" s="71">
        <v>0</v>
      </c>
      <c r="O307" s="71">
        <v>0</v>
      </c>
      <c r="P307" s="71" t="b">
        <v>1</v>
      </c>
      <c r="Q307" s="71" t="s">
        <v>48</v>
      </c>
    </row>
    <row r="308" spans="2:17" x14ac:dyDescent="0.25">
      <c r="B308" s="71">
        <v>307</v>
      </c>
      <c r="C308" s="78">
        <v>41706</v>
      </c>
      <c r="D308" s="71">
        <v>10</v>
      </c>
      <c r="E308" s="71">
        <v>6</v>
      </c>
      <c r="F308" s="71" t="s">
        <v>36</v>
      </c>
      <c r="G308" s="71">
        <v>4</v>
      </c>
      <c r="H308" s="71" t="b">
        <v>1</v>
      </c>
      <c r="I308" s="71">
        <v>75.834000000000003</v>
      </c>
      <c r="J308" s="71" t="s">
        <v>49</v>
      </c>
      <c r="K308" s="71" t="s">
        <v>34</v>
      </c>
      <c r="L308" s="71">
        <v>18.100000000000001</v>
      </c>
      <c r="M308" s="71">
        <v>53.4</v>
      </c>
      <c r="N308" s="71">
        <v>1</v>
      </c>
      <c r="O308" s="71">
        <v>1</v>
      </c>
      <c r="P308" s="71" t="b">
        <v>0</v>
      </c>
      <c r="Q308" s="71" t="s">
        <v>35</v>
      </c>
    </row>
    <row r="309" spans="2:17" x14ac:dyDescent="0.25">
      <c r="B309" s="71">
        <v>308</v>
      </c>
      <c r="C309" s="78">
        <v>41706</v>
      </c>
      <c r="D309" s="71">
        <v>10</v>
      </c>
      <c r="E309" s="71">
        <v>6</v>
      </c>
      <c r="F309" s="71" t="s">
        <v>29</v>
      </c>
      <c r="G309" s="71">
        <v>2</v>
      </c>
      <c r="H309" s="71" t="b">
        <v>0</v>
      </c>
      <c r="I309" s="71">
        <v>26.98</v>
      </c>
      <c r="J309" s="71" t="s">
        <v>30</v>
      </c>
      <c r="K309" s="71" t="s">
        <v>31</v>
      </c>
      <c r="L309" s="71">
        <v>41.8</v>
      </c>
      <c r="M309" s="71">
        <v>31.5</v>
      </c>
      <c r="N309" s="71">
        <v>0</v>
      </c>
      <c r="O309" s="71">
        <v>0</v>
      </c>
      <c r="P309" s="71" t="b">
        <v>0</v>
      </c>
      <c r="Q309" s="71" t="s">
        <v>38</v>
      </c>
    </row>
    <row r="310" spans="2:17" x14ac:dyDescent="0.25">
      <c r="B310" s="71">
        <v>309</v>
      </c>
      <c r="C310" s="78">
        <v>41706</v>
      </c>
      <c r="D310" s="71">
        <v>10</v>
      </c>
      <c r="E310" s="71">
        <v>6</v>
      </c>
      <c r="F310" s="71" t="s">
        <v>29</v>
      </c>
      <c r="G310" s="71">
        <v>3</v>
      </c>
      <c r="H310" s="71" t="b">
        <v>0</v>
      </c>
      <c r="I310" s="71">
        <v>45.97</v>
      </c>
      <c r="J310" s="71" t="s">
        <v>49</v>
      </c>
      <c r="K310" s="71" t="s">
        <v>31</v>
      </c>
      <c r="L310" s="71">
        <v>55</v>
      </c>
      <c r="M310" s="71">
        <v>21.9</v>
      </c>
      <c r="N310" s="71">
        <v>0</v>
      </c>
      <c r="O310" s="71">
        <v>0</v>
      </c>
      <c r="P310" s="71" t="b">
        <v>0</v>
      </c>
      <c r="Q310" s="71" t="s">
        <v>38</v>
      </c>
    </row>
    <row r="311" spans="2:17" x14ac:dyDescent="0.25">
      <c r="B311" s="71">
        <v>310</v>
      </c>
      <c r="C311" s="78">
        <v>41707</v>
      </c>
      <c r="D311" s="71">
        <v>10</v>
      </c>
      <c r="E311" s="71">
        <v>7</v>
      </c>
      <c r="F311" s="71" t="s">
        <v>33</v>
      </c>
      <c r="G311" s="71">
        <v>2</v>
      </c>
      <c r="H311" s="71" t="b">
        <v>0</v>
      </c>
      <c r="I311" s="71">
        <v>26.98</v>
      </c>
      <c r="J311" s="71" t="s">
        <v>30</v>
      </c>
      <c r="K311" s="71" t="s">
        <v>43</v>
      </c>
      <c r="L311" s="71">
        <v>36.9</v>
      </c>
      <c r="M311" s="71">
        <v>38.299999999999997</v>
      </c>
      <c r="N311" s="71">
        <v>0</v>
      </c>
      <c r="O311" s="71">
        <v>0</v>
      </c>
      <c r="P311" s="71" t="b">
        <v>0</v>
      </c>
      <c r="Q311" s="71" t="s">
        <v>48</v>
      </c>
    </row>
    <row r="312" spans="2:17" x14ac:dyDescent="0.25">
      <c r="B312" s="71">
        <v>311</v>
      </c>
      <c r="C312" s="78">
        <v>41707</v>
      </c>
      <c r="D312" s="71">
        <v>10</v>
      </c>
      <c r="E312" s="71">
        <v>7</v>
      </c>
      <c r="F312" s="71" t="s">
        <v>36</v>
      </c>
      <c r="G312" s="71">
        <v>5</v>
      </c>
      <c r="H312" s="71" t="b">
        <v>1</v>
      </c>
      <c r="I312" s="71">
        <v>60.255000000000003</v>
      </c>
      <c r="J312" s="71" t="s">
        <v>49</v>
      </c>
      <c r="K312" s="71" t="s">
        <v>43</v>
      </c>
      <c r="L312" s="71">
        <v>17.2</v>
      </c>
      <c r="M312" s="71">
        <v>35.799999999999997</v>
      </c>
      <c r="N312" s="71">
        <v>0</v>
      </c>
      <c r="O312" s="71">
        <v>0</v>
      </c>
      <c r="P312" s="71" t="b">
        <v>0</v>
      </c>
      <c r="Q312" s="71" t="s">
        <v>32</v>
      </c>
    </row>
    <row r="313" spans="2:17" x14ac:dyDescent="0.25">
      <c r="B313" s="71">
        <v>312</v>
      </c>
      <c r="C313" s="78">
        <v>41707</v>
      </c>
      <c r="D313" s="71">
        <v>10</v>
      </c>
      <c r="E313" s="71">
        <v>7</v>
      </c>
      <c r="F313" s="71" t="s">
        <v>36</v>
      </c>
      <c r="G313" s="71">
        <v>1</v>
      </c>
      <c r="H313" s="71" t="b">
        <v>0</v>
      </c>
      <c r="I313" s="71">
        <v>10.99</v>
      </c>
      <c r="J313" s="71" t="s">
        <v>30</v>
      </c>
      <c r="K313" s="71" t="s">
        <v>34</v>
      </c>
      <c r="L313" s="71">
        <v>9.1</v>
      </c>
      <c r="M313" s="71">
        <v>60.5</v>
      </c>
      <c r="N313" s="71">
        <v>0</v>
      </c>
      <c r="O313" s="71">
        <v>0</v>
      </c>
      <c r="P313" s="71" t="b">
        <v>0</v>
      </c>
      <c r="Q313" s="71" t="s">
        <v>35</v>
      </c>
    </row>
    <row r="314" spans="2:17" x14ac:dyDescent="0.25">
      <c r="B314" s="71">
        <v>313</v>
      </c>
      <c r="C314" s="78">
        <v>41707</v>
      </c>
      <c r="D314" s="71">
        <v>10</v>
      </c>
      <c r="E314" s="71">
        <v>7</v>
      </c>
      <c r="F314" s="71" t="s">
        <v>36</v>
      </c>
      <c r="G314" s="71">
        <v>3</v>
      </c>
      <c r="H314" s="71" t="b">
        <v>0</v>
      </c>
      <c r="I314" s="71">
        <v>39.97</v>
      </c>
      <c r="J314" s="71" t="s">
        <v>30</v>
      </c>
      <c r="K314" s="71" t="s">
        <v>34</v>
      </c>
      <c r="L314" s="71">
        <v>11.7</v>
      </c>
      <c r="M314" s="71">
        <v>56.9</v>
      </c>
      <c r="N314" s="71">
        <v>0</v>
      </c>
      <c r="O314" s="71">
        <v>0</v>
      </c>
      <c r="P314" s="71" t="b">
        <v>0</v>
      </c>
      <c r="Q314" s="71" t="s">
        <v>35</v>
      </c>
    </row>
    <row r="315" spans="2:17" x14ac:dyDescent="0.25">
      <c r="B315" s="71">
        <v>314</v>
      </c>
      <c r="C315" s="78">
        <v>41707</v>
      </c>
      <c r="D315" s="71">
        <v>10</v>
      </c>
      <c r="E315" s="71">
        <v>7</v>
      </c>
      <c r="F315" s="71" t="s">
        <v>36</v>
      </c>
      <c r="G315" s="71">
        <v>3</v>
      </c>
      <c r="H315" s="71" t="b">
        <v>0</v>
      </c>
      <c r="I315" s="71">
        <v>39.97</v>
      </c>
      <c r="J315" s="71" t="s">
        <v>30</v>
      </c>
      <c r="K315" s="71" t="s">
        <v>41</v>
      </c>
      <c r="L315" s="71">
        <v>9.6</v>
      </c>
      <c r="M315" s="71">
        <v>59.3</v>
      </c>
      <c r="N315" s="71">
        <v>0</v>
      </c>
      <c r="O315" s="71">
        <v>0</v>
      </c>
      <c r="P315" s="71" t="b">
        <v>0</v>
      </c>
      <c r="Q315" s="71" t="s">
        <v>35</v>
      </c>
    </row>
    <row r="316" spans="2:17" x14ac:dyDescent="0.25">
      <c r="B316" s="71">
        <v>315</v>
      </c>
      <c r="C316" s="78">
        <v>41707</v>
      </c>
      <c r="D316" s="71">
        <v>10</v>
      </c>
      <c r="E316" s="71">
        <v>7</v>
      </c>
      <c r="F316" s="71" t="s">
        <v>36</v>
      </c>
      <c r="G316" s="71">
        <v>5</v>
      </c>
      <c r="H316" s="71" t="b">
        <v>1</v>
      </c>
      <c r="I316" s="71">
        <v>59.354999999999997</v>
      </c>
      <c r="J316" s="71" t="s">
        <v>49</v>
      </c>
      <c r="K316" s="71" t="s">
        <v>41</v>
      </c>
      <c r="L316" s="71">
        <v>16.7</v>
      </c>
      <c r="M316" s="71">
        <v>39.1</v>
      </c>
      <c r="N316" s="71">
        <v>0</v>
      </c>
      <c r="O316" s="71">
        <v>0</v>
      </c>
      <c r="P316" s="71" t="b">
        <v>0</v>
      </c>
      <c r="Q316" s="71" t="s">
        <v>32</v>
      </c>
    </row>
    <row r="317" spans="2:17" x14ac:dyDescent="0.25">
      <c r="B317" s="71">
        <v>316</v>
      </c>
      <c r="C317" s="78">
        <v>41707</v>
      </c>
      <c r="D317" s="71">
        <v>10</v>
      </c>
      <c r="E317" s="71">
        <v>7</v>
      </c>
      <c r="F317" s="71" t="s">
        <v>36</v>
      </c>
      <c r="G317" s="71">
        <v>2</v>
      </c>
      <c r="H317" s="71" t="b">
        <v>0</v>
      </c>
      <c r="I317" s="71">
        <v>25.98</v>
      </c>
      <c r="J317" s="71" t="s">
        <v>49</v>
      </c>
      <c r="K317" s="71" t="s">
        <v>43</v>
      </c>
      <c r="L317" s="71">
        <v>33.700000000000003</v>
      </c>
      <c r="M317" s="71" t="s">
        <v>48</v>
      </c>
      <c r="N317" s="71">
        <v>0</v>
      </c>
      <c r="O317" s="71">
        <v>0</v>
      </c>
      <c r="P317" s="71" t="b">
        <v>0</v>
      </c>
      <c r="Q317" s="71" t="s">
        <v>35</v>
      </c>
    </row>
    <row r="318" spans="2:17" x14ac:dyDescent="0.25">
      <c r="B318" s="71">
        <v>317</v>
      </c>
      <c r="C318" s="78">
        <v>41707</v>
      </c>
      <c r="D318" s="71">
        <v>10</v>
      </c>
      <c r="E318" s="71">
        <v>7</v>
      </c>
      <c r="F318" s="71" t="s">
        <v>36</v>
      </c>
      <c r="G318" s="71">
        <v>1</v>
      </c>
      <c r="H318" s="71" t="b">
        <v>0</v>
      </c>
      <c r="I318" s="71">
        <v>15.99</v>
      </c>
      <c r="J318" s="71" t="s">
        <v>49</v>
      </c>
      <c r="K318" s="71" t="s">
        <v>41</v>
      </c>
      <c r="L318" s="71">
        <v>9.8000000000000007</v>
      </c>
      <c r="M318" s="71">
        <v>58.2</v>
      </c>
      <c r="N318" s="71">
        <v>0</v>
      </c>
      <c r="O318" s="71">
        <v>0</v>
      </c>
      <c r="P318" s="71" t="b">
        <v>0</v>
      </c>
      <c r="Q318" s="71" t="s">
        <v>35</v>
      </c>
    </row>
    <row r="319" spans="2:17" x14ac:dyDescent="0.25">
      <c r="B319" s="71">
        <v>318</v>
      </c>
      <c r="C319" s="78">
        <v>41707</v>
      </c>
      <c r="D319" s="71">
        <v>10</v>
      </c>
      <c r="E319" s="71">
        <v>7</v>
      </c>
      <c r="F319" s="71" t="s">
        <v>33</v>
      </c>
      <c r="G319" s="71">
        <v>3</v>
      </c>
      <c r="H319" s="71" t="b">
        <v>0</v>
      </c>
      <c r="I319" s="71">
        <v>49.97</v>
      </c>
      <c r="J319" s="71" t="s">
        <v>30</v>
      </c>
      <c r="K319" s="71" t="s">
        <v>43</v>
      </c>
      <c r="L319" s="71">
        <v>33.700000000000003</v>
      </c>
      <c r="M319" s="71">
        <v>51.7</v>
      </c>
      <c r="N319" s="71">
        <v>0</v>
      </c>
      <c r="O319" s="71">
        <v>0</v>
      </c>
      <c r="P319" s="71" t="b">
        <v>0</v>
      </c>
      <c r="Q319" s="71" t="s">
        <v>32</v>
      </c>
    </row>
    <row r="320" spans="2:17" x14ac:dyDescent="0.25">
      <c r="B320" s="71">
        <v>319</v>
      </c>
      <c r="C320" s="78">
        <v>41707</v>
      </c>
      <c r="D320" s="71">
        <v>10</v>
      </c>
      <c r="E320" s="71">
        <v>7</v>
      </c>
      <c r="F320" s="71" t="s">
        <v>36</v>
      </c>
      <c r="G320" s="71">
        <v>2</v>
      </c>
      <c r="H320" s="71" t="b">
        <v>0</v>
      </c>
      <c r="I320" s="71">
        <v>27.98</v>
      </c>
      <c r="J320" s="71" t="s">
        <v>30</v>
      </c>
      <c r="K320" s="71" t="s">
        <v>31</v>
      </c>
      <c r="L320" s="71">
        <v>10</v>
      </c>
      <c r="M320" s="71">
        <v>56.9</v>
      </c>
      <c r="N320" s="71">
        <v>0</v>
      </c>
      <c r="O320" s="71">
        <v>0</v>
      </c>
      <c r="P320" s="71" t="b">
        <v>0</v>
      </c>
      <c r="Q320" s="71" t="s">
        <v>35</v>
      </c>
    </row>
    <row r="321" spans="2:17" x14ac:dyDescent="0.25">
      <c r="B321" s="71">
        <v>320</v>
      </c>
      <c r="C321" s="78">
        <v>41707</v>
      </c>
      <c r="D321" s="71">
        <v>10</v>
      </c>
      <c r="E321" s="71">
        <v>7</v>
      </c>
      <c r="F321" s="71" t="s">
        <v>36</v>
      </c>
      <c r="G321" s="71">
        <v>4</v>
      </c>
      <c r="H321" s="71" t="b">
        <v>1</v>
      </c>
      <c r="I321" s="71">
        <v>48.564</v>
      </c>
      <c r="J321" s="71" t="s">
        <v>49</v>
      </c>
      <c r="K321" s="71" t="s">
        <v>34</v>
      </c>
      <c r="L321" s="71">
        <v>17.2</v>
      </c>
      <c r="M321" s="71">
        <v>59.3</v>
      </c>
      <c r="N321" s="71">
        <v>0</v>
      </c>
      <c r="O321" s="71">
        <v>0</v>
      </c>
      <c r="P321" s="71" t="b">
        <v>0</v>
      </c>
      <c r="Q321" s="71" t="s">
        <v>35</v>
      </c>
    </row>
    <row r="322" spans="2:17" x14ac:dyDescent="0.25">
      <c r="B322" s="71">
        <v>321</v>
      </c>
      <c r="C322" s="78">
        <v>41707</v>
      </c>
      <c r="D322" s="71">
        <v>10</v>
      </c>
      <c r="E322" s="71">
        <v>7</v>
      </c>
      <c r="F322" s="71" t="s">
        <v>36</v>
      </c>
      <c r="G322" s="71">
        <v>3</v>
      </c>
      <c r="H322" s="71" t="b">
        <v>0</v>
      </c>
      <c r="I322" s="71">
        <v>41.97</v>
      </c>
      <c r="J322" s="71" t="s">
        <v>49</v>
      </c>
      <c r="K322" s="71" t="s">
        <v>41</v>
      </c>
      <c r="L322" s="71">
        <v>21.2</v>
      </c>
      <c r="M322" s="71">
        <v>54.2</v>
      </c>
      <c r="N322" s="71">
        <v>0</v>
      </c>
      <c r="O322" s="71">
        <v>0</v>
      </c>
      <c r="P322" s="71" t="b">
        <v>0</v>
      </c>
      <c r="Q322" s="71" t="s">
        <v>35</v>
      </c>
    </row>
    <row r="323" spans="2:17" x14ac:dyDescent="0.25">
      <c r="B323" s="71">
        <v>322</v>
      </c>
      <c r="C323" s="78">
        <v>41707</v>
      </c>
      <c r="D323" s="71">
        <v>10</v>
      </c>
      <c r="E323" s="71">
        <v>7</v>
      </c>
      <c r="F323" s="71" t="s">
        <v>29</v>
      </c>
      <c r="G323" s="71">
        <v>2</v>
      </c>
      <c r="H323" s="71" t="b">
        <v>0</v>
      </c>
      <c r="I323" s="71">
        <v>26.98</v>
      </c>
      <c r="J323" s="71" t="s">
        <v>30</v>
      </c>
      <c r="K323" s="71" t="s">
        <v>41</v>
      </c>
      <c r="L323" s="71">
        <v>32.700000000000003</v>
      </c>
      <c r="M323" s="71">
        <v>51</v>
      </c>
      <c r="N323" s="71">
        <v>0</v>
      </c>
      <c r="O323" s="71">
        <v>0</v>
      </c>
      <c r="P323" s="71" t="b">
        <v>0</v>
      </c>
      <c r="Q323" s="71" t="s">
        <v>32</v>
      </c>
    </row>
    <row r="324" spans="2:17" x14ac:dyDescent="0.25">
      <c r="B324" s="71">
        <v>323</v>
      </c>
      <c r="C324" s="78">
        <v>41707</v>
      </c>
      <c r="D324" s="71">
        <v>10</v>
      </c>
      <c r="E324" s="71">
        <v>7</v>
      </c>
      <c r="F324" s="71" t="s">
        <v>36</v>
      </c>
      <c r="G324" s="71">
        <v>4</v>
      </c>
      <c r="H324" s="71" t="b">
        <v>1</v>
      </c>
      <c r="I324" s="71">
        <v>53.064</v>
      </c>
      <c r="J324" s="71" t="s">
        <v>49</v>
      </c>
      <c r="K324" s="71" t="s">
        <v>34</v>
      </c>
      <c r="L324" s="71">
        <v>12.2</v>
      </c>
      <c r="M324" s="71">
        <v>60.1</v>
      </c>
      <c r="N324" s="71">
        <v>0</v>
      </c>
      <c r="O324" s="71">
        <v>0</v>
      </c>
      <c r="P324" s="71" t="b">
        <v>0</v>
      </c>
      <c r="Q324" s="71" t="s">
        <v>35</v>
      </c>
    </row>
    <row r="325" spans="2:17" x14ac:dyDescent="0.25">
      <c r="B325" s="71">
        <v>324</v>
      </c>
      <c r="C325" s="78">
        <v>41707</v>
      </c>
      <c r="D325" s="71">
        <v>10</v>
      </c>
      <c r="E325" s="71">
        <v>7</v>
      </c>
      <c r="F325" s="71" t="s">
        <v>29</v>
      </c>
      <c r="G325" s="71">
        <v>1</v>
      </c>
      <c r="H325" s="71" t="b">
        <v>0</v>
      </c>
      <c r="I325" s="71">
        <v>13.99</v>
      </c>
      <c r="J325" s="71" t="s">
        <v>30</v>
      </c>
      <c r="K325" s="71" t="s">
        <v>31</v>
      </c>
      <c r="L325" s="71">
        <v>21.7</v>
      </c>
      <c r="M325" s="71">
        <v>54.7</v>
      </c>
      <c r="N325" s="71">
        <v>0</v>
      </c>
      <c r="O325" s="71">
        <v>0</v>
      </c>
      <c r="P325" s="71" t="b">
        <v>0</v>
      </c>
      <c r="Q325" s="71" t="s">
        <v>32</v>
      </c>
    </row>
    <row r="326" spans="2:17" x14ac:dyDescent="0.25">
      <c r="B326" s="71">
        <v>325</v>
      </c>
      <c r="C326" s="78">
        <v>41707</v>
      </c>
      <c r="D326" s="71">
        <v>10</v>
      </c>
      <c r="E326" s="71">
        <v>7</v>
      </c>
      <c r="F326" s="71" t="s">
        <v>36</v>
      </c>
      <c r="G326" s="71">
        <v>4</v>
      </c>
      <c r="H326" s="71" t="b">
        <v>1</v>
      </c>
      <c r="I326" s="71">
        <v>48.564</v>
      </c>
      <c r="J326" s="71" t="s">
        <v>30</v>
      </c>
      <c r="K326" s="71" t="s">
        <v>31</v>
      </c>
      <c r="L326" s="71">
        <v>20</v>
      </c>
      <c r="M326" s="71">
        <v>56.2</v>
      </c>
      <c r="N326" s="71">
        <v>0</v>
      </c>
      <c r="O326" s="71">
        <v>0</v>
      </c>
      <c r="P326" s="71" t="b">
        <v>0</v>
      </c>
      <c r="Q326" s="71" t="s">
        <v>35</v>
      </c>
    </row>
    <row r="327" spans="2:17" x14ac:dyDescent="0.25">
      <c r="B327" s="71">
        <v>326</v>
      </c>
      <c r="C327" s="78">
        <v>41707</v>
      </c>
      <c r="D327" s="71">
        <v>10</v>
      </c>
      <c r="E327" s="71">
        <v>7</v>
      </c>
      <c r="F327" s="71" t="s">
        <v>36</v>
      </c>
      <c r="G327" s="71">
        <v>3</v>
      </c>
      <c r="H327" s="71" t="b">
        <v>0</v>
      </c>
      <c r="I327" s="71">
        <v>43.97</v>
      </c>
      <c r="J327" s="71" t="s">
        <v>30</v>
      </c>
      <c r="K327" s="71" t="s">
        <v>34</v>
      </c>
      <c r="L327" s="71">
        <v>11.1</v>
      </c>
      <c r="M327" s="71">
        <v>58</v>
      </c>
      <c r="N327" s="71">
        <v>0</v>
      </c>
      <c r="O327" s="71">
        <v>0</v>
      </c>
      <c r="P327" s="71" t="b">
        <v>0</v>
      </c>
      <c r="Q327" s="71" t="s">
        <v>35</v>
      </c>
    </row>
    <row r="328" spans="2:17" x14ac:dyDescent="0.25">
      <c r="B328" s="71">
        <v>327</v>
      </c>
      <c r="C328" s="78">
        <v>41707</v>
      </c>
      <c r="D328" s="71">
        <v>10</v>
      </c>
      <c r="E328" s="71">
        <v>7</v>
      </c>
      <c r="F328" s="71" t="s">
        <v>33</v>
      </c>
      <c r="G328" s="71">
        <v>1</v>
      </c>
      <c r="H328" s="71" t="b">
        <v>0</v>
      </c>
      <c r="I328" s="71">
        <v>13.99</v>
      </c>
      <c r="J328" s="71" t="s">
        <v>30</v>
      </c>
      <c r="K328" s="71" t="s">
        <v>34</v>
      </c>
      <c r="L328" s="71">
        <v>31.4</v>
      </c>
      <c r="M328" s="71">
        <v>44.6</v>
      </c>
      <c r="N328" s="71">
        <v>0</v>
      </c>
      <c r="O328" s="71">
        <v>0</v>
      </c>
      <c r="P328" s="71" t="b">
        <v>0</v>
      </c>
      <c r="Q328" s="71" t="s">
        <v>32</v>
      </c>
    </row>
    <row r="329" spans="2:17" x14ac:dyDescent="0.25">
      <c r="B329" s="71">
        <v>328</v>
      </c>
      <c r="C329" s="78">
        <v>41707</v>
      </c>
      <c r="D329" s="71">
        <v>10</v>
      </c>
      <c r="E329" s="71">
        <v>7</v>
      </c>
      <c r="F329" s="71" t="s">
        <v>36</v>
      </c>
      <c r="G329" s="71">
        <v>2</v>
      </c>
      <c r="H329" s="71" t="b">
        <v>0</v>
      </c>
      <c r="I329" s="71">
        <v>31.98</v>
      </c>
      <c r="J329" s="71" t="s">
        <v>49</v>
      </c>
      <c r="K329" s="71" t="s">
        <v>41</v>
      </c>
      <c r="L329" s="71">
        <v>21.4</v>
      </c>
      <c r="M329" s="71">
        <v>40.700000000000003</v>
      </c>
      <c r="N329" s="71">
        <v>0</v>
      </c>
      <c r="O329" s="71">
        <v>0</v>
      </c>
      <c r="P329" s="71" t="b">
        <v>0</v>
      </c>
      <c r="Q329" s="71" t="s">
        <v>48</v>
      </c>
    </row>
    <row r="330" spans="2:17" x14ac:dyDescent="0.25">
      <c r="B330" s="71">
        <v>329</v>
      </c>
      <c r="C330" s="78">
        <v>41707</v>
      </c>
      <c r="D330" s="71">
        <v>10</v>
      </c>
      <c r="E330" s="71">
        <v>7</v>
      </c>
      <c r="F330" s="71" t="s">
        <v>29</v>
      </c>
      <c r="G330" s="71">
        <v>5</v>
      </c>
      <c r="H330" s="71" t="b">
        <v>1</v>
      </c>
      <c r="I330" s="71">
        <v>61.155000000000001</v>
      </c>
      <c r="J330" s="71" t="s">
        <v>30</v>
      </c>
      <c r="K330" s="71" t="s">
        <v>43</v>
      </c>
      <c r="L330" s="71">
        <v>22.2</v>
      </c>
      <c r="M330" s="71">
        <v>55.3</v>
      </c>
      <c r="N330" s="71">
        <v>0</v>
      </c>
      <c r="O330" s="71">
        <v>0</v>
      </c>
      <c r="P330" s="71" t="b">
        <v>0</v>
      </c>
      <c r="Q330" s="71" t="s">
        <v>32</v>
      </c>
    </row>
    <row r="331" spans="2:17" x14ac:dyDescent="0.25">
      <c r="B331" s="71">
        <v>330</v>
      </c>
      <c r="C331" s="78">
        <v>41707</v>
      </c>
      <c r="D331" s="71">
        <v>10</v>
      </c>
      <c r="E331" s="71">
        <v>7</v>
      </c>
      <c r="F331" s="71" t="s">
        <v>36</v>
      </c>
      <c r="G331" s="71">
        <v>1</v>
      </c>
      <c r="H331" s="71" t="b">
        <v>0</v>
      </c>
      <c r="I331" s="71">
        <v>11.99</v>
      </c>
      <c r="J331" s="71" t="s">
        <v>30</v>
      </c>
      <c r="K331" s="71" t="s">
        <v>41</v>
      </c>
      <c r="L331" s="71">
        <v>17.399999999999999</v>
      </c>
      <c r="M331" s="71">
        <v>56.7</v>
      </c>
      <c r="N331" s="71">
        <v>0</v>
      </c>
      <c r="O331" s="71">
        <v>0</v>
      </c>
      <c r="P331" s="71" t="b">
        <v>0</v>
      </c>
      <c r="Q331" s="71" t="s">
        <v>48</v>
      </c>
    </row>
    <row r="332" spans="2:17" x14ac:dyDescent="0.25">
      <c r="B332" s="71">
        <v>331</v>
      </c>
      <c r="C332" s="78">
        <v>41707</v>
      </c>
      <c r="D332" s="71">
        <v>10</v>
      </c>
      <c r="E332" s="71">
        <v>7</v>
      </c>
      <c r="F332" s="71" t="s">
        <v>33</v>
      </c>
      <c r="G332" s="71">
        <v>1</v>
      </c>
      <c r="H332" s="71" t="b">
        <v>0</v>
      </c>
      <c r="I332" s="71">
        <v>16.989999999999998</v>
      </c>
      <c r="J332" s="71" t="s">
        <v>30</v>
      </c>
      <c r="K332" s="71" t="s">
        <v>43</v>
      </c>
      <c r="L332" s="71">
        <v>23</v>
      </c>
      <c r="M332" s="71">
        <v>55.2</v>
      </c>
      <c r="N332" s="71">
        <v>0</v>
      </c>
      <c r="O332" s="71">
        <v>0</v>
      </c>
      <c r="P332" s="71" t="b">
        <v>0</v>
      </c>
      <c r="Q332" s="71" t="s">
        <v>32</v>
      </c>
    </row>
    <row r="333" spans="2:17" x14ac:dyDescent="0.25">
      <c r="B333" s="71">
        <v>332</v>
      </c>
      <c r="C333" s="78">
        <v>41707</v>
      </c>
      <c r="D333" s="71">
        <v>10</v>
      </c>
      <c r="E333" s="71">
        <v>7</v>
      </c>
      <c r="F333" s="71" t="s">
        <v>33</v>
      </c>
      <c r="G333" s="71">
        <v>3</v>
      </c>
      <c r="H333" s="71" t="b">
        <v>0</v>
      </c>
      <c r="I333" s="71">
        <v>44.97</v>
      </c>
      <c r="J333" s="71" t="s">
        <v>30</v>
      </c>
      <c r="K333" s="71" t="s">
        <v>31</v>
      </c>
      <c r="L333" s="71">
        <v>39.6</v>
      </c>
      <c r="M333" s="71">
        <v>49.1</v>
      </c>
      <c r="N333" s="71">
        <v>0</v>
      </c>
      <c r="O333" s="71">
        <v>0</v>
      </c>
      <c r="P333" s="71" t="b">
        <v>0</v>
      </c>
      <c r="Q333" s="71" t="s">
        <v>48</v>
      </c>
    </row>
    <row r="334" spans="2:17" x14ac:dyDescent="0.25">
      <c r="B334" s="71">
        <v>333</v>
      </c>
      <c r="C334" s="78">
        <v>41707</v>
      </c>
      <c r="D334" s="71">
        <v>10</v>
      </c>
      <c r="E334" s="71">
        <v>7</v>
      </c>
      <c r="F334" s="71" t="s">
        <v>36</v>
      </c>
      <c r="G334" s="71">
        <v>2</v>
      </c>
      <c r="H334" s="71" t="b">
        <v>0</v>
      </c>
      <c r="I334" s="71">
        <v>25.98</v>
      </c>
      <c r="J334" s="71" t="s">
        <v>49</v>
      </c>
      <c r="K334" s="71" t="s">
        <v>34</v>
      </c>
      <c r="L334" s="71">
        <v>10.7</v>
      </c>
      <c r="M334" s="71">
        <v>60.4</v>
      </c>
      <c r="N334" s="71">
        <v>0</v>
      </c>
      <c r="O334" s="71">
        <v>0</v>
      </c>
      <c r="P334" s="71" t="b">
        <v>0</v>
      </c>
      <c r="Q334" s="71" t="s">
        <v>35</v>
      </c>
    </row>
    <row r="335" spans="2:17" x14ac:dyDescent="0.25">
      <c r="B335" s="71">
        <v>334</v>
      </c>
      <c r="C335" s="78">
        <v>41707</v>
      </c>
      <c r="D335" s="71">
        <v>10</v>
      </c>
      <c r="E335" s="71">
        <v>7</v>
      </c>
      <c r="F335" s="71" t="s">
        <v>33</v>
      </c>
      <c r="G335" s="71">
        <v>5</v>
      </c>
      <c r="H335" s="71" t="b">
        <v>1</v>
      </c>
      <c r="I335" s="71">
        <v>63.854999999999997</v>
      </c>
      <c r="J335" s="71" t="s">
        <v>49</v>
      </c>
      <c r="K335" s="71" t="s">
        <v>43</v>
      </c>
      <c r="L335" s="71">
        <v>14.9</v>
      </c>
      <c r="M335" s="71">
        <v>41.9</v>
      </c>
      <c r="N335" s="71">
        <v>0</v>
      </c>
      <c r="O335" s="71">
        <v>0</v>
      </c>
      <c r="P335" s="71" t="b">
        <v>0</v>
      </c>
      <c r="Q335" s="71" t="s">
        <v>32</v>
      </c>
    </row>
    <row r="336" spans="2:17" x14ac:dyDescent="0.25">
      <c r="B336" s="71">
        <v>335</v>
      </c>
      <c r="C336" s="78">
        <v>41707</v>
      </c>
      <c r="D336" s="71">
        <v>10</v>
      </c>
      <c r="E336" s="71">
        <v>7</v>
      </c>
      <c r="F336" s="71" t="s">
        <v>29</v>
      </c>
      <c r="G336" s="71">
        <v>4</v>
      </c>
      <c r="H336" s="71" t="b">
        <v>1</v>
      </c>
      <c r="I336" s="71">
        <v>92.34</v>
      </c>
      <c r="J336" s="71" t="s">
        <v>30</v>
      </c>
      <c r="K336" s="71" t="s">
        <v>48</v>
      </c>
      <c r="L336" s="71">
        <v>20.8</v>
      </c>
      <c r="M336" s="71">
        <v>58.9</v>
      </c>
      <c r="N336" s="71">
        <v>1</v>
      </c>
      <c r="O336" s="71">
        <v>1</v>
      </c>
      <c r="P336" s="71" t="b">
        <v>0</v>
      </c>
      <c r="Q336" s="71" t="s">
        <v>35</v>
      </c>
    </row>
    <row r="337" spans="2:17" x14ac:dyDescent="0.25">
      <c r="B337" s="71">
        <v>336</v>
      </c>
      <c r="C337" s="78">
        <v>41707</v>
      </c>
      <c r="D337" s="71">
        <v>10</v>
      </c>
      <c r="E337" s="71">
        <v>7</v>
      </c>
      <c r="F337" s="71" t="s">
        <v>33</v>
      </c>
      <c r="G337" s="71">
        <v>3</v>
      </c>
      <c r="H337" s="71" t="b">
        <v>0</v>
      </c>
      <c r="I337" s="71">
        <v>81.45</v>
      </c>
      <c r="J337" s="71" t="s">
        <v>49</v>
      </c>
      <c r="K337" s="71" t="s">
        <v>43</v>
      </c>
      <c r="L337" s="71">
        <v>30</v>
      </c>
      <c r="M337" s="71">
        <v>53.8</v>
      </c>
      <c r="N337" s="71">
        <v>1</v>
      </c>
      <c r="O337" s="71">
        <v>1</v>
      </c>
      <c r="P337" s="71" t="b">
        <v>0</v>
      </c>
      <c r="Q337" s="71" t="s">
        <v>35</v>
      </c>
    </row>
    <row r="338" spans="2:17" x14ac:dyDescent="0.25">
      <c r="B338" s="71">
        <v>337</v>
      </c>
      <c r="C338" s="78">
        <v>41707</v>
      </c>
      <c r="D338" s="71">
        <v>10</v>
      </c>
      <c r="E338" s="71">
        <v>7</v>
      </c>
      <c r="F338" s="71" t="s">
        <v>33</v>
      </c>
      <c r="G338" s="71">
        <v>4</v>
      </c>
      <c r="H338" s="71" t="b">
        <v>1</v>
      </c>
      <c r="I338" s="71">
        <v>66.599999999999994</v>
      </c>
      <c r="J338" s="71" t="s">
        <v>30</v>
      </c>
      <c r="K338" s="71" t="s">
        <v>43</v>
      </c>
      <c r="L338" s="71">
        <v>36.6</v>
      </c>
      <c r="M338" s="71">
        <v>47.3</v>
      </c>
      <c r="N338" s="71">
        <v>1</v>
      </c>
      <c r="O338" s="71">
        <v>1</v>
      </c>
      <c r="P338" s="71" t="b">
        <v>0</v>
      </c>
      <c r="Q338" s="71" t="s">
        <v>32</v>
      </c>
    </row>
    <row r="339" spans="2:17" x14ac:dyDescent="0.25">
      <c r="B339" s="71">
        <v>338</v>
      </c>
      <c r="C339" s="78">
        <v>41707</v>
      </c>
      <c r="D339" s="71">
        <v>10</v>
      </c>
      <c r="E339" s="71">
        <v>7</v>
      </c>
      <c r="F339" s="71" t="s">
        <v>36</v>
      </c>
      <c r="G339" s="71">
        <v>3</v>
      </c>
      <c r="H339" s="71" t="b">
        <v>0</v>
      </c>
      <c r="I339" s="71">
        <v>38.97</v>
      </c>
      <c r="J339" s="71" t="s">
        <v>30</v>
      </c>
      <c r="K339" s="71" t="s">
        <v>41</v>
      </c>
      <c r="L339" s="71">
        <v>11.6</v>
      </c>
      <c r="M339" s="71">
        <v>59.4</v>
      </c>
      <c r="N339" s="71">
        <v>0</v>
      </c>
      <c r="O339" s="71">
        <v>0</v>
      </c>
      <c r="P339" s="71" t="b">
        <v>1</v>
      </c>
      <c r="Q339" s="71" t="s">
        <v>38</v>
      </c>
    </row>
    <row r="340" spans="2:17" x14ac:dyDescent="0.25">
      <c r="B340" s="71">
        <v>339</v>
      </c>
      <c r="C340" s="78">
        <v>41707</v>
      </c>
      <c r="D340" s="71">
        <v>10</v>
      </c>
      <c r="E340" s="71">
        <v>7</v>
      </c>
      <c r="F340" s="71" t="s">
        <v>33</v>
      </c>
      <c r="G340" s="71">
        <v>4</v>
      </c>
      <c r="H340" s="71" t="b">
        <v>1</v>
      </c>
      <c r="I340" s="71">
        <v>46.764000000000003</v>
      </c>
      <c r="J340" s="71" t="s">
        <v>30</v>
      </c>
      <c r="K340" s="71" t="s">
        <v>43</v>
      </c>
      <c r="L340" s="71">
        <v>21.6</v>
      </c>
      <c r="M340" s="71">
        <v>58.2</v>
      </c>
      <c r="N340" s="71">
        <v>0</v>
      </c>
      <c r="O340" s="71">
        <v>0</v>
      </c>
      <c r="P340" s="71" t="b">
        <v>0</v>
      </c>
      <c r="Q340" s="71" t="s">
        <v>35</v>
      </c>
    </row>
    <row r="341" spans="2:17" x14ac:dyDescent="0.25">
      <c r="B341" s="71">
        <v>340</v>
      </c>
      <c r="C341" s="78">
        <v>41707</v>
      </c>
      <c r="D341" s="71">
        <v>10</v>
      </c>
      <c r="E341" s="71">
        <v>7</v>
      </c>
      <c r="F341" s="71" t="s">
        <v>33</v>
      </c>
      <c r="G341" s="71">
        <v>4</v>
      </c>
      <c r="H341" s="71" t="b">
        <v>1</v>
      </c>
      <c r="I341" s="71">
        <v>83.960999999999999</v>
      </c>
      <c r="J341" s="71" t="s">
        <v>49</v>
      </c>
      <c r="K341" s="71" t="s">
        <v>43</v>
      </c>
      <c r="L341" s="71">
        <v>42.5</v>
      </c>
      <c r="M341" s="71" t="s">
        <v>48</v>
      </c>
      <c r="N341" s="71">
        <v>1</v>
      </c>
      <c r="O341" s="71">
        <v>1</v>
      </c>
      <c r="P341" s="71" t="b">
        <v>0</v>
      </c>
      <c r="Q341" s="71" t="s">
        <v>32</v>
      </c>
    </row>
    <row r="342" spans="2:17" x14ac:dyDescent="0.25">
      <c r="B342" s="71">
        <v>341</v>
      </c>
      <c r="C342" s="78">
        <v>41707</v>
      </c>
      <c r="D342" s="71">
        <v>10</v>
      </c>
      <c r="E342" s="71">
        <v>7</v>
      </c>
      <c r="F342" s="71" t="s">
        <v>29</v>
      </c>
      <c r="G342" s="71">
        <v>4</v>
      </c>
      <c r="H342" s="71" t="b">
        <v>1</v>
      </c>
      <c r="I342" s="71">
        <v>43.164000000000001</v>
      </c>
      <c r="J342" s="71" t="s">
        <v>30</v>
      </c>
      <c r="K342" s="71" t="s">
        <v>31</v>
      </c>
      <c r="L342" s="71">
        <v>29.5</v>
      </c>
      <c r="M342" s="71">
        <v>51.3</v>
      </c>
      <c r="N342" s="71">
        <v>0</v>
      </c>
      <c r="O342" s="71">
        <v>0</v>
      </c>
      <c r="P342" s="71" t="b">
        <v>0</v>
      </c>
      <c r="Q342" s="71" t="s">
        <v>32</v>
      </c>
    </row>
    <row r="343" spans="2:17" x14ac:dyDescent="0.25">
      <c r="B343" s="71">
        <v>342</v>
      </c>
      <c r="C343" s="71" t="s">
        <v>48</v>
      </c>
      <c r="D343" s="71" t="s">
        <v>48</v>
      </c>
      <c r="E343" s="71" t="s">
        <v>48</v>
      </c>
      <c r="F343" s="71" t="s">
        <v>36</v>
      </c>
      <c r="G343" s="71">
        <v>4</v>
      </c>
      <c r="H343" s="71" t="b">
        <v>1</v>
      </c>
      <c r="I343" s="71">
        <v>50.363999999999997</v>
      </c>
      <c r="J343" s="71" t="s">
        <v>49</v>
      </c>
      <c r="K343" s="71" t="s">
        <v>34</v>
      </c>
      <c r="L343" s="71">
        <v>9.6</v>
      </c>
      <c r="M343" s="71">
        <v>59.1</v>
      </c>
      <c r="N343" s="71">
        <v>0</v>
      </c>
      <c r="O343" s="71">
        <v>0</v>
      </c>
      <c r="P343" s="71" t="b">
        <v>0</v>
      </c>
      <c r="Q343" s="71" t="s">
        <v>35</v>
      </c>
    </row>
    <row r="344" spans="2:17" x14ac:dyDescent="0.25">
      <c r="B344" s="71">
        <v>343</v>
      </c>
      <c r="C344" s="71" t="s">
        <v>48</v>
      </c>
      <c r="D344" s="71" t="s">
        <v>48</v>
      </c>
      <c r="E344" s="71" t="s">
        <v>48</v>
      </c>
      <c r="F344" s="71" t="s">
        <v>33</v>
      </c>
      <c r="G344" s="71">
        <v>3</v>
      </c>
      <c r="H344" s="71" t="b">
        <v>0</v>
      </c>
      <c r="I344" s="71">
        <v>71.7</v>
      </c>
      <c r="J344" s="71" t="s">
        <v>49</v>
      </c>
      <c r="K344" s="71" t="s">
        <v>43</v>
      </c>
      <c r="L344" s="71">
        <v>62.9</v>
      </c>
      <c r="M344" s="71">
        <v>19.399999999999999</v>
      </c>
      <c r="N344" s="71">
        <v>1</v>
      </c>
      <c r="O344" s="71">
        <v>1</v>
      </c>
      <c r="P344" s="71" t="b">
        <v>0</v>
      </c>
      <c r="Q344" s="71" t="s">
        <v>48</v>
      </c>
    </row>
    <row r="345" spans="2:17" x14ac:dyDescent="0.25">
      <c r="B345" s="71">
        <v>344</v>
      </c>
      <c r="C345" s="78">
        <v>41707</v>
      </c>
      <c r="D345" s="71">
        <v>10</v>
      </c>
      <c r="E345" s="71">
        <v>7</v>
      </c>
      <c r="F345" s="71" t="s">
        <v>33</v>
      </c>
      <c r="G345" s="71">
        <v>1</v>
      </c>
      <c r="H345" s="71" t="b">
        <v>0</v>
      </c>
      <c r="I345" s="71">
        <v>11.99</v>
      </c>
      <c r="J345" s="71" t="s">
        <v>49</v>
      </c>
      <c r="K345" s="71" t="s">
        <v>43</v>
      </c>
      <c r="L345" s="71">
        <v>33.799999999999997</v>
      </c>
      <c r="M345" s="71">
        <v>47.3</v>
      </c>
      <c r="N345" s="71">
        <v>0</v>
      </c>
      <c r="O345" s="71">
        <v>0</v>
      </c>
      <c r="P345" s="71" t="b">
        <v>0</v>
      </c>
      <c r="Q345" s="71" t="s">
        <v>32</v>
      </c>
    </row>
    <row r="346" spans="2:17" x14ac:dyDescent="0.25">
      <c r="B346" s="71">
        <v>345</v>
      </c>
      <c r="C346" s="78">
        <v>41707</v>
      </c>
      <c r="D346" s="71">
        <v>10</v>
      </c>
      <c r="E346" s="71">
        <v>7</v>
      </c>
      <c r="F346" s="71" t="s">
        <v>36</v>
      </c>
      <c r="G346" s="71">
        <v>1</v>
      </c>
      <c r="H346" s="71" t="b">
        <v>0</v>
      </c>
      <c r="I346" s="71">
        <v>10.99</v>
      </c>
      <c r="J346" s="71" t="s">
        <v>49</v>
      </c>
      <c r="K346" s="71" t="s">
        <v>43</v>
      </c>
      <c r="L346" s="71">
        <v>26.2</v>
      </c>
      <c r="M346" s="71">
        <v>33.799999999999997</v>
      </c>
      <c r="N346" s="71">
        <v>0</v>
      </c>
      <c r="O346" s="71">
        <v>0</v>
      </c>
      <c r="P346" s="71" t="b">
        <v>0</v>
      </c>
      <c r="Q346" s="71" t="s">
        <v>48</v>
      </c>
    </row>
    <row r="347" spans="2:17" x14ac:dyDescent="0.25">
      <c r="B347" s="71">
        <v>346</v>
      </c>
      <c r="C347" s="78">
        <v>41707</v>
      </c>
      <c r="D347" s="71">
        <v>10</v>
      </c>
      <c r="E347" s="71">
        <v>7</v>
      </c>
      <c r="F347" s="71" t="s">
        <v>29</v>
      </c>
      <c r="G347" s="71">
        <v>2</v>
      </c>
      <c r="H347" s="71" t="b">
        <v>0</v>
      </c>
      <c r="I347" s="71">
        <v>22.98</v>
      </c>
      <c r="J347" s="71" t="s">
        <v>49</v>
      </c>
      <c r="K347" s="71" t="s">
        <v>31</v>
      </c>
      <c r="L347" s="71">
        <v>28.4</v>
      </c>
      <c r="M347" s="71">
        <v>51.3</v>
      </c>
      <c r="N347" s="71">
        <v>0</v>
      </c>
      <c r="O347" s="71">
        <v>0</v>
      </c>
      <c r="P347" s="71" t="b">
        <v>0</v>
      </c>
      <c r="Q347" s="71" t="s">
        <v>35</v>
      </c>
    </row>
    <row r="348" spans="2:17" x14ac:dyDescent="0.25">
      <c r="B348" s="71">
        <v>347</v>
      </c>
      <c r="C348" s="78">
        <v>41707</v>
      </c>
      <c r="D348" s="71">
        <v>10</v>
      </c>
      <c r="E348" s="71">
        <v>7</v>
      </c>
      <c r="F348" s="71" t="s">
        <v>33</v>
      </c>
      <c r="G348" s="71">
        <v>6</v>
      </c>
      <c r="H348" s="71" t="b">
        <v>1</v>
      </c>
      <c r="I348" s="71">
        <v>78.245999999999995</v>
      </c>
      <c r="J348" s="71" t="s">
        <v>49</v>
      </c>
      <c r="K348" s="71" t="s">
        <v>43</v>
      </c>
      <c r="L348" s="71">
        <v>19.600000000000001</v>
      </c>
      <c r="M348" s="71">
        <v>58.1</v>
      </c>
      <c r="N348" s="71">
        <v>0</v>
      </c>
      <c r="O348" s="71">
        <v>0</v>
      </c>
      <c r="P348" s="71" t="b">
        <v>0</v>
      </c>
      <c r="Q348" s="71" t="s">
        <v>35</v>
      </c>
    </row>
    <row r="349" spans="2:17" x14ac:dyDescent="0.25">
      <c r="B349" s="71">
        <v>348</v>
      </c>
      <c r="C349" s="78">
        <v>41707</v>
      </c>
      <c r="D349" s="71">
        <v>10</v>
      </c>
      <c r="E349" s="71">
        <v>7</v>
      </c>
      <c r="F349" s="71" t="s">
        <v>36</v>
      </c>
      <c r="G349" s="71">
        <v>2</v>
      </c>
      <c r="H349" s="71" t="b">
        <v>0</v>
      </c>
      <c r="I349" s="71">
        <v>48.07</v>
      </c>
      <c r="J349" s="71" t="s">
        <v>30</v>
      </c>
      <c r="K349" s="71" t="s">
        <v>34</v>
      </c>
      <c r="L349" s="71">
        <v>10.4</v>
      </c>
      <c r="M349" s="71">
        <v>59.9</v>
      </c>
      <c r="N349" s="71">
        <v>1</v>
      </c>
      <c r="O349" s="71">
        <v>1</v>
      </c>
      <c r="P349" s="71" t="b">
        <v>0</v>
      </c>
      <c r="Q349" s="71" t="s">
        <v>35</v>
      </c>
    </row>
    <row r="350" spans="2:17" x14ac:dyDescent="0.25">
      <c r="B350" s="71">
        <v>349</v>
      </c>
      <c r="C350" s="78">
        <v>41707</v>
      </c>
      <c r="D350" s="71">
        <v>10</v>
      </c>
      <c r="E350" s="71">
        <v>7</v>
      </c>
      <c r="F350" s="71" t="s">
        <v>36</v>
      </c>
      <c r="G350" s="71">
        <v>2</v>
      </c>
      <c r="H350" s="71" t="b">
        <v>0</v>
      </c>
      <c r="I350" s="71">
        <v>23.98</v>
      </c>
      <c r="J350" s="71" t="s">
        <v>30</v>
      </c>
      <c r="K350" s="71" t="s">
        <v>41</v>
      </c>
      <c r="L350" s="71">
        <v>8.8000000000000007</v>
      </c>
      <c r="M350" s="71">
        <v>60.1</v>
      </c>
      <c r="N350" s="71">
        <v>0</v>
      </c>
      <c r="O350" s="71">
        <v>0</v>
      </c>
      <c r="P350" s="71" t="b">
        <v>0</v>
      </c>
      <c r="Q350" s="71" t="s">
        <v>35</v>
      </c>
    </row>
    <row r="351" spans="2:17" x14ac:dyDescent="0.25">
      <c r="B351" s="71">
        <v>350</v>
      </c>
      <c r="C351" s="78">
        <v>41707</v>
      </c>
      <c r="D351" s="71">
        <v>10</v>
      </c>
      <c r="E351" s="71">
        <v>7</v>
      </c>
      <c r="F351" s="71" t="s">
        <v>36</v>
      </c>
      <c r="G351" s="71">
        <v>2</v>
      </c>
      <c r="H351" s="71" t="b">
        <v>0</v>
      </c>
      <c r="I351" s="71">
        <v>23.98</v>
      </c>
      <c r="J351" s="71" t="s">
        <v>30</v>
      </c>
      <c r="K351" s="71" t="s">
        <v>34</v>
      </c>
      <c r="L351" s="71">
        <v>8.9</v>
      </c>
      <c r="M351" s="71">
        <v>57.6</v>
      </c>
      <c r="N351" s="71">
        <v>0</v>
      </c>
      <c r="O351" s="71">
        <v>0</v>
      </c>
      <c r="P351" s="71" t="b">
        <v>0</v>
      </c>
      <c r="Q351" s="71" t="s">
        <v>48</v>
      </c>
    </row>
    <row r="352" spans="2:17" x14ac:dyDescent="0.25">
      <c r="B352" s="71">
        <v>351</v>
      </c>
      <c r="C352" s="78">
        <v>41707</v>
      </c>
      <c r="D352" s="71">
        <v>10</v>
      </c>
      <c r="E352" s="71">
        <v>7</v>
      </c>
      <c r="F352" s="71" t="s">
        <v>36</v>
      </c>
      <c r="G352" s="71" t="s">
        <v>48</v>
      </c>
      <c r="H352" s="71" t="s">
        <v>48</v>
      </c>
      <c r="I352" s="71">
        <v>14.22</v>
      </c>
      <c r="J352" s="71" t="s">
        <v>49</v>
      </c>
      <c r="K352" s="71" t="s">
        <v>41</v>
      </c>
      <c r="L352" s="71">
        <v>18.899999999999999</v>
      </c>
      <c r="M352" s="71">
        <v>38.700000000000003</v>
      </c>
      <c r="N352" s="71" t="s">
        <v>48</v>
      </c>
      <c r="O352" s="71" t="s">
        <v>48</v>
      </c>
      <c r="P352" s="71" t="b">
        <v>0</v>
      </c>
      <c r="Q352" s="71" t="s">
        <v>32</v>
      </c>
    </row>
    <row r="353" spans="2:17" x14ac:dyDescent="0.25">
      <c r="B353" s="71">
        <v>352</v>
      </c>
      <c r="C353" s="78">
        <v>41707</v>
      </c>
      <c r="D353" s="71">
        <v>10</v>
      </c>
      <c r="E353" s="71">
        <v>7</v>
      </c>
      <c r="F353" s="71" t="s">
        <v>36</v>
      </c>
      <c r="G353" s="71">
        <v>2</v>
      </c>
      <c r="H353" s="71" t="b">
        <v>0</v>
      </c>
      <c r="I353" s="71">
        <v>65.349999999999994</v>
      </c>
      <c r="J353" s="71" t="s">
        <v>30</v>
      </c>
      <c r="K353" s="71" t="s">
        <v>31</v>
      </c>
      <c r="L353" s="71">
        <v>23.5</v>
      </c>
      <c r="M353" s="71">
        <v>57</v>
      </c>
      <c r="N353" s="71">
        <v>1</v>
      </c>
      <c r="O353" s="71">
        <v>1</v>
      </c>
      <c r="P353" s="71" t="b">
        <v>0</v>
      </c>
      <c r="Q353" s="71" t="s">
        <v>35</v>
      </c>
    </row>
    <row r="354" spans="2:17" x14ac:dyDescent="0.25">
      <c r="B354" s="71">
        <v>353</v>
      </c>
      <c r="C354" s="78">
        <v>41707</v>
      </c>
      <c r="D354" s="71">
        <v>10</v>
      </c>
      <c r="E354" s="71">
        <v>7</v>
      </c>
      <c r="F354" s="71" t="s">
        <v>33</v>
      </c>
      <c r="G354" s="71">
        <v>2</v>
      </c>
      <c r="H354" s="71" t="b">
        <v>0</v>
      </c>
      <c r="I354" s="71">
        <v>26.98</v>
      </c>
      <c r="J354" s="71" t="s">
        <v>49</v>
      </c>
      <c r="K354" s="71" t="s">
        <v>43</v>
      </c>
      <c r="L354" s="71">
        <v>25.7</v>
      </c>
      <c r="M354" s="71">
        <v>53.7</v>
      </c>
      <c r="N354" s="71">
        <v>0</v>
      </c>
      <c r="O354" s="71">
        <v>0</v>
      </c>
      <c r="P354" s="71" t="b">
        <v>0</v>
      </c>
      <c r="Q354" s="71" t="s">
        <v>35</v>
      </c>
    </row>
    <row r="355" spans="2:17" x14ac:dyDescent="0.25">
      <c r="B355" s="71">
        <v>354</v>
      </c>
      <c r="C355" s="78">
        <v>41708</v>
      </c>
      <c r="D355" s="71">
        <v>11</v>
      </c>
      <c r="E355" s="71">
        <v>1</v>
      </c>
      <c r="F355" s="71" t="s">
        <v>29</v>
      </c>
      <c r="G355" s="71">
        <v>4</v>
      </c>
      <c r="H355" s="71" t="b">
        <v>1</v>
      </c>
      <c r="I355" s="71">
        <v>52.164000000000001</v>
      </c>
      <c r="J355" s="71" t="s">
        <v>49</v>
      </c>
      <c r="K355" s="71" t="s">
        <v>31</v>
      </c>
      <c r="L355" s="71">
        <v>28.3</v>
      </c>
      <c r="M355" s="71">
        <v>46</v>
      </c>
      <c r="N355" s="71">
        <v>0</v>
      </c>
      <c r="O355" s="71">
        <v>0</v>
      </c>
      <c r="P355" s="71" t="b">
        <v>0</v>
      </c>
      <c r="Q355" s="71" t="s">
        <v>32</v>
      </c>
    </row>
    <row r="356" spans="2:17" x14ac:dyDescent="0.25">
      <c r="B356" s="71">
        <v>355</v>
      </c>
      <c r="C356" s="78">
        <v>41708</v>
      </c>
      <c r="D356" s="71">
        <v>11</v>
      </c>
      <c r="E356" s="71">
        <v>1</v>
      </c>
      <c r="F356" s="71" t="s">
        <v>29</v>
      </c>
      <c r="G356" s="71">
        <v>3</v>
      </c>
      <c r="H356" s="71" t="b">
        <v>0</v>
      </c>
      <c r="I356" s="71">
        <v>40.97</v>
      </c>
      <c r="J356" s="71" t="s">
        <v>49</v>
      </c>
      <c r="K356" s="71" t="s">
        <v>31</v>
      </c>
      <c r="L356" s="71">
        <v>31</v>
      </c>
      <c r="M356" s="71">
        <v>42.4</v>
      </c>
      <c r="N356" s="71">
        <v>0</v>
      </c>
      <c r="O356" s="71">
        <v>0</v>
      </c>
      <c r="P356" s="71" t="b">
        <v>0</v>
      </c>
      <c r="Q356" s="71" t="s">
        <v>32</v>
      </c>
    </row>
    <row r="357" spans="2:17" x14ac:dyDescent="0.25">
      <c r="B357" s="71">
        <v>356</v>
      </c>
      <c r="C357" s="78">
        <v>41708</v>
      </c>
      <c r="D357" s="71">
        <v>11</v>
      </c>
      <c r="E357" s="71">
        <v>1</v>
      </c>
      <c r="F357" s="71" t="s">
        <v>33</v>
      </c>
      <c r="G357" s="71">
        <v>4</v>
      </c>
      <c r="H357" s="71" t="b">
        <v>1</v>
      </c>
      <c r="I357" s="71">
        <v>50.363999999999997</v>
      </c>
      <c r="J357" s="71" t="s">
        <v>49</v>
      </c>
      <c r="K357" s="71" t="s">
        <v>43</v>
      </c>
      <c r="L357" s="71">
        <v>36.9</v>
      </c>
      <c r="M357" s="71">
        <v>45</v>
      </c>
      <c r="N357" s="71">
        <v>0</v>
      </c>
      <c r="O357" s="71">
        <v>0</v>
      </c>
      <c r="P357" s="71" t="b">
        <v>0</v>
      </c>
      <c r="Q357" s="71" t="s">
        <v>48</v>
      </c>
    </row>
    <row r="358" spans="2:17" x14ac:dyDescent="0.25">
      <c r="B358" s="71">
        <v>357</v>
      </c>
      <c r="C358" s="78">
        <v>41708</v>
      </c>
      <c r="D358" s="71">
        <v>11</v>
      </c>
      <c r="E358" s="71">
        <v>1</v>
      </c>
      <c r="F358" s="71" t="s">
        <v>29</v>
      </c>
      <c r="G358" s="71">
        <v>4</v>
      </c>
      <c r="H358" s="71" t="b">
        <v>1</v>
      </c>
      <c r="I358" s="71">
        <v>47.664000000000001</v>
      </c>
      <c r="J358" s="71" t="s">
        <v>49</v>
      </c>
      <c r="K358" s="71" t="s">
        <v>31</v>
      </c>
      <c r="L358" s="71">
        <v>12.4</v>
      </c>
      <c r="M358" s="71">
        <v>35</v>
      </c>
      <c r="N358" s="71">
        <v>0</v>
      </c>
      <c r="O358" s="71">
        <v>0</v>
      </c>
      <c r="P358" s="71" t="b">
        <v>0</v>
      </c>
      <c r="Q358" s="71" t="s">
        <v>32</v>
      </c>
    </row>
    <row r="359" spans="2:17" x14ac:dyDescent="0.25">
      <c r="B359" s="71">
        <v>358</v>
      </c>
      <c r="C359" s="78">
        <v>41708</v>
      </c>
      <c r="D359" s="71">
        <v>11</v>
      </c>
      <c r="E359" s="71">
        <v>1</v>
      </c>
      <c r="F359" s="71" t="s">
        <v>29</v>
      </c>
      <c r="G359" s="71">
        <v>6</v>
      </c>
      <c r="H359" s="71" t="b">
        <v>1</v>
      </c>
      <c r="I359" s="71">
        <v>71.945999999999998</v>
      </c>
      <c r="J359" s="71" t="s">
        <v>49</v>
      </c>
      <c r="K359" s="71" t="s">
        <v>31</v>
      </c>
      <c r="L359" s="71">
        <v>24</v>
      </c>
      <c r="M359" s="71">
        <v>50.1</v>
      </c>
      <c r="N359" s="71">
        <v>0</v>
      </c>
      <c r="O359" s="71">
        <v>0</v>
      </c>
      <c r="P359" s="71" t="b">
        <v>0</v>
      </c>
      <c r="Q359" s="71" t="s">
        <v>48</v>
      </c>
    </row>
    <row r="360" spans="2:17" x14ac:dyDescent="0.25">
      <c r="B360" s="71">
        <v>359</v>
      </c>
      <c r="C360" s="78">
        <v>41708</v>
      </c>
      <c r="D360" s="71">
        <v>11</v>
      </c>
      <c r="E360" s="71">
        <v>1</v>
      </c>
      <c r="F360" s="71" t="s">
        <v>29</v>
      </c>
      <c r="G360" s="71">
        <v>5</v>
      </c>
      <c r="H360" s="71" t="b">
        <v>1</v>
      </c>
      <c r="I360" s="71">
        <v>64.754999999999995</v>
      </c>
      <c r="J360" s="71" t="s">
        <v>49</v>
      </c>
      <c r="K360" s="71" t="s">
        <v>31</v>
      </c>
      <c r="L360" s="71">
        <v>27.6</v>
      </c>
      <c r="M360" s="71">
        <v>26.7</v>
      </c>
      <c r="N360" s="71">
        <v>0</v>
      </c>
      <c r="O360" s="71">
        <v>0</v>
      </c>
      <c r="P360" s="71" t="b">
        <v>0</v>
      </c>
      <c r="Q360" s="71" t="s">
        <v>48</v>
      </c>
    </row>
    <row r="361" spans="2:17" x14ac:dyDescent="0.25">
      <c r="B361" s="71">
        <v>360</v>
      </c>
      <c r="C361" s="78">
        <v>41708</v>
      </c>
      <c r="D361" s="71">
        <v>11</v>
      </c>
      <c r="E361" s="71">
        <v>1</v>
      </c>
      <c r="F361" s="71" t="s">
        <v>33</v>
      </c>
      <c r="G361" s="71">
        <v>2</v>
      </c>
      <c r="H361" s="71" t="b">
        <v>0</v>
      </c>
      <c r="I361" s="71">
        <v>26.98</v>
      </c>
      <c r="J361" s="71" t="s">
        <v>49</v>
      </c>
      <c r="K361" s="71" t="s">
        <v>43</v>
      </c>
      <c r="L361" s="71">
        <v>21.9</v>
      </c>
      <c r="M361" s="71">
        <v>48.8</v>
      </c>
      <c r="N361" s="71">
        <v>0</v>
      </c>
      <c r="O361" s="71">
        <v>0</v>
      </c>
      <c r="P361" s="71" t="b">
        <v>0</v>
      </c>
      <c r="Q361" s="71" t="s">
        <v>35</v>
      </c>
    </row>
    <row r="362" spans="2:17" x14ac:dyDescent="0.25">
      <c r="B362" s="71">
        <v>361</v>
      </c>
      <c r="C362" s="78">
        <v>41708</v>
      </c>
      <c r="D362" s="71">
        <v>11</v>
      </c>
      <c r="E362" s="71">
        <v>1</v>
      </c>
      <c r="F362" s="71" t="s">
        <v>33</v>
      </c>
      <c r="G362" s="71">
        <v>3</v>
      </c>
      <c r="H362" s="71" t="b">
        <v>0</v>
      </c>
      <c r="I362" s="71">
        <v>38.97</v>
      </c>
      <c r="J362" s="71" t="s">
        <v>48</v>
      </c>
      <c r="K362" s="71" t="s">
        <v>43</v>
      </c>
      <c r="L362" s="71">
        <v>24.3</v>
      </c>
      <c r="M362" s="71">
        <v>46.8</v>
      </c>
      <c r="N362" s="71">
        <v>0</v>
      </c>
      <c r="O362" s="71">
        <v>0</v>
      </c>
      <c r="P362" s="71" t="b">
        <v>0</v>
      </c>
      <c r="Q362" s="71" t="s">
        <v>32</v>
      </c>
    </row>
    <row r="363" spans="2:17" x14ac:dyDescent="0.25">
      <c r="B363" s="71">
        <v>362</v>
      </c>
      <c r="C363" s="78">
        <v>41708</v>
      </c>
      <c r="D363" s="71">
        <v>11</v>
      </c>
      <c r="E363" s="71">
        <v>1</v>
      </c>
      <c r="F363" s="71" t="s">
        <v>33</v>
      </c>
      <c r="G363" s="71">
        <v>1</v>
      </c>
      <c r="H363" s="71" t="b">
        <v>0</v>
      </c>
      <c r="I363" s="71">
        <v>12.99</v>
      </c>
      <c r="J363" s="71" t="s">
        <v>49</v>
      </c>
      <c r="K363" s="71" t="s">
        <v>43</v>
      </c>
      <c r="L363" s="71">
        <v>35.299999999999997</v>
      </c>
      <c r="M363" s="71">
        <v>35.799999999999997</v>
      </c>
      <c r="N363" s="71">
        <v>0</v>
      </c>
      <c r="O363" s="71">
        <v>0</v>
      </c>
      <c r="P363" s="71" t="b">
        <v>0</v>
      </c>
      <c r="Q363" s="71" t="s">
        <v>48</v>
      </c>
    </row>
    <row r="364" spans="2:17" x14ac:dyDescent="0.25">
      <c r="B364" s="71">
        <v>363</v>
      </c>
      <c r="C364" s="78">
        <v>41708</v>
      </c>
      <c r="D364" s="71">
        <v>11</v>
      </c>
      <c r="E364" s="71">
        <v>1</v>
      </c>
      <c r="F364" s="71" t="s">
        <v>33</v>
      </c>
      <c r="G364" s="71">
        <v>5</v>
      </c>
      <c r="H364" s="71" t="b">
        <v>1</v>
      </c>
      <c r="I364" s="71">
        <v>58.454999999999998</v>
      </c>
      <c r="J364" s="71" t="s">
        <v>49</v>
      </c>
      <c r="K364" s="71" t="s">
        <v>43</v>
      </c>
      <c r="L364" s="71">
        <v>28.5</v>
      </c>
      <c r="M364" s="71">
        <v>30</v>
      </c>
      <c r="N364" s="71">
        <v>0</v>
      </c>
      <c r="O364" s="71">
        <v>0</v>
      </c>
      <c r="P364" s="71" t="b">
        <v>0</v>
      </c>
      <c r="Q364" s="71" t="s">
        <v>38</v>
      </c>
    </row>
    <row r="365" spans="2:17" x14ac:dyDescent="0.25">
      <c r="B365" s="71">
        <v>364</v>
      </c>
      <c r="C365" s="78">
        <v>41708</v>
      </c>
      <c r="D365" s="71">
        <v>11</v>
      </c>
      <c r="E365" s="71">
        <v>1</v>
      </c>
      <c r="F365" s="71" t="s">
        <v>33</v>
      </c>
      <c r="G365" s="71">
        <v>4</v>
      </c>
      <c r="H365" s="71" t="b">
        <v>1</v>
      </c>
      <c r="I365" s="71">
        <v>55.764000000000003</v>
      </c>
      <c r="J365" s="71" t="s">
        <v>49</v>
      </c>
      <c r="K365" s="71" t="s">
        <v>43</v>
      </c>
      <c r="L365" s="71">
        <v>30.6</v>
      </c>
      <c r="M365" s="71">
        <v>42.9</v>
      </c>
      <c r="N365" s="71">
        <v>0</v>
      </c>
      <c r="O365" s="71">
        <v>0</v>
      </c>
      <c r="P365" s="71" t="b">
        <v>0</v>
      </c>
      <c r="Q365" s="71" t="s">
        <v>32</v>
      </c>
    </row>
    <row r="366" spans="2:17" x14ac:dyDescent="0.25">
      <c r="B366" s="71">
        <v>365</v>
      </c>
      <c r="C366" s="78">
        <v>41708</v>
      </c>
      <c r="D366" s="71">
        <v>11</v>
      </c>
      <c r="E366" s="71">
        <v>1</v>
      </c>
      <c r="F366" s="71" t="s">
        <v>29</v>
      </c>
      <c r="G366" s="71">
        <v>4</v>
      </c>
      <c r="H366" s="71" t="b">
        <v>1</v>
      </c>
      <c r="I366" s="71">
        <v>50.363999999999997</v>
      </c>
      <c r="J366" s="71" t="s">
        <v>49</v>
      </c>
      <c r="K366" s="71" t="s">
        <v>31</v>
      </c>
      <c r="L366" s="71">
        <v>44.7</v>
      </c>
      <c r="M366" s="71">
        <v>38.1</v>
      </c>
      <c r="N366" s="71">
        <v>0</v>
      </c>
      <c r="O366" s="71">
        <v>0</v>
      </c>
      <c r="P366" s="71" t="b">
        <v>0</v>
      </c>
      <c r="Q366" s="71" t="s">
        <v>32</v>
      </c>
    </row>
    <row r="367" spans="2:17" x14ac:dyDescent="0.25">
      <c r="B367" s="71">
        <v>366</v>
      </c>
      <c r="C367" s="78">
        <v>41708</v>
      </c>
      <c r="D367" s="71">
        <v>11</v>
      </c>
      <c r="E367" s="71">
        <v>1</v>
      </c>
      <c r="F367" s="71" t="s">
        <v>29</v>
      </c>
      <c r="G367" s="71">
        <v>2</v>
      </c>
      <c r="H367" s="71" t="b">
        <v>0</v>
      </c>
      <c r="I367" s="71">
        <v>28.98</v>
      </c>
      <c r="J367" s="71" t="s">
        <v>49</v>
      </c>
      <c r="K367" s="71" t="s">
        <v>31</v>
      </c>
      <c r="L367" s="71">
        <v>35.200000000000003</v>
      </c>
      <c r="M367" s="71">
        <v>24.1</v>
      </c>
      <c r="N367" s="71">
        <v>0</v>
      </c>
      <c r="O367" s="71">
        <v>0</v>
      </c>
      <c r="P367" s="71" t="b">
        <v>0</v>
      </c>
      <c r="Q367" s="71" t="s">
        <v>38</v>
      </c>
    </row>
    <row r="368" spans="2:17" x14ac:dyDescent="0.25">
      <c r="B368" s="71">
        <v>367</v>
      </c>
      <c r="C368" s="78">
        <v>41708</v>
      </c>
      <c r="D368" s="71">
        <v>11</v>
      </c>
      <c r="E368" s="71">
        <v>1</v>
      </c>
      <c r="F368" s="71" t="s">
        <v>29</v>
      </c>
      <c r="G368" s="71">
        <v>3</v>
      </c>
      <c r="H368" s="71" t="b">
        <v>0</v>
      </c>
      <c r="I368" s="71">
        <v>41.97</v>
      </c>
      <c r="J368" s="71" t="s">
        <v>49</v>
      </c>
      <c r="K368" s="71" t="s">
        <v>43</v>
      </c>
      <c r="L368" s="71">
        <v>15</v>
      </c>
      <c r="M368" s="71">
        <v>32.9</v>
      </c>
      <c r="N368" s="71">
        <v>0</v>
      </c>
      <c r="O368" s="71">
        <v>0</v>
      </c>
      <c r="P368" s="71" t="b">
        <v>0</v>
      </c>
      <c r="Q368" s="71" t="s">
        <v>38</v>
      </c>
    </row>
    <row r="369" spans="2:17" x14ac:dyDescent="0.25">
      <c r="B369" s="71">
        <v>368</v>
      </c>
      <c r="C369" s="78">
        <v>41708</v>
      </c>
      <c r="D369" s="71">
        <v>11</v>
      </c>
      <c r="E369" s="71">
        <v>1</v>
      </c>
      <c r="F369" s="71" t="s">
        <v>33</v>
      </c>
      <c r="G369" s="71">
        <v>3</v>
      </c>
      <c r="H369" s="71" t="b">
        <v>0</v>
      </c>
      <c r="I369" s="71">
        <v>38.97</v>
      </c>
      <c r="J369" s="71" t="s">
        <v>49</v>
      </c>
      <c r="K369" s="71" t="s">
        <v>43</v>
      </c>
      <c r="L369" s="71">
        <v>34.799999999999997</v>
      </c>
      <c r="M369" s="71">
        <v>45</v>
      </c>
      <c r="N369" s="71">
        <v>0</v>
      </c>
      <c r="O369" s="71">
        <v>0</v>
      </c>
      <c r="P369" s="71" t="b">
        <v>0</v>
      </c>
      <c r="Q369" s="71" t="s">
        <v>32</v>
      </c>
    </row>
    <row r="370" spans="2:17" x14ac:dyDescent="0.25">
      <c r="B370" s="71">
        <v>369</v>
      </c>
      <c r="C370" s="78">
        <v>41708</v>
      </c>
      <c r="D370" s="71">
        <v>11</v>
      </c>
      <c r="E370" s="71">
        <v>1</v>
      </c>
      <c r="F370" s="71" t="s">
        <v>33</v>
      </c>
      <c r="G370" s="71">
        <v>4</v>
      </c>
      <c r="H370" s="71" t="b">
        <v>1</v>
      </c>
      <c r="I370" s="71">
        <v>72.323999999999998</v>
      </c>
      <c r="J370" s="71" t="s">
        <v>49</v>
      </c>
      <c r="K370" s="71" t="s">
        <v>31</v>
      </c>
      <c r="L370" s="71">
        <v>38.200000000000003</v>
      </c>
      <c r="M370" s="71">
        <v>22.9</v>
      </c>
      <c r="N370" s="71">
        <v>1</v>
      </c>
      <c r="O370" s="71">
        <v>1</v>
      </c>
      <c r="P370" s="71" t="b">
        <v>0</v>
      </c>
      <c r="Q370" s="71" t="s">
        <v>38</v>
      </c>
    </row>
    <row r="371" spans="2:17" x14ac:dyDescent="0.25">
      <c r="B371" s="71">
        <v>370</v>
      </c>
      <c r="C371" s="78">
        <v>41708</v>
      </c>
      <c r="D371" s="71">
        <v>11</v>
      </c>
      <c r="E371" s="71">
        <v>1</v>
      </c>
      <c r="F371" s="71" t="s">
        <v>29</v>
      </c>
      <c r="G371" s="71">
        <v>3</v>
      </c>
      <c r="H371" s="71" t="b">
        <v>0</v>
      </c>
      <c r="I371" s="71">
        <v>66.58</v>
      </c>
      <c r="J371" s="71" t="s">
        <v>49</v>
      </c>
      <c r="K371" s="71" t="s">
        <v>31</v>
      </c>
      <c r="L371" s="71">
        <v>40.5</v>
      </c>
      <c r="M371" s="71">
        <v>23.1</v>
      </c>
      <c r="N371" s="71">
        <v>1</v>
      </c>
      <c r="O371" s="71">
        <v>1</v>
      </c>
      <c r="P371" s="71" t="b">
        <v>0</v>
      </c>
      <c r="Q371" s="71" t="s">
        <v>48</v>
      </c>
    </row>
    <row r="372" spans="2:17" x14ac:dyDescent="0.25">
      <c r="B372" s="71">
        <v>371</v>
      </c>
      <c r="C372" s="78">
        <v>41708</v>
      </c>
      <c r="D372" s="71">
        <v>11</v>
      </c>
      <c r="E372" s="71">
        <v>1</v>
      </c>
      <c r="F372" s="71" t="s">
        <v>36</v>
      </c>
      <c r="G372" s="71">
        <v>3</v>
      </c>
      <c r="H372" s="71" t="b">
        <v>0</v>
      </c>
      <c r="I372" s="71">
        <v>46.97</v>
      </c>
      <c r="J372" s="71" t="s">
        <v>49</v>
      </c>
      <c r="K372" s="71" t="s">
        <v>31</v>
      </c>
      <c r="L372" s="71">
        <v>27.4</v>
      </c>
      <c r="M372" s="71">
        <v>30.2</v>
      </c>
      <c r="N372" s="71">
        <v>0</v>
      </c>
      <c r="O372" s="71">
        <v>0</v>
      </c>
      <c r="P372" s="71" t="b">
        <v>0</v>
      </c>
      <c r="Q372" s="71" t="s">
        <v>38</v>
      </c>
    </row>
    <row r="373" spans="2:17" x14ac:dyDescent="0.25">
      <c r="B373" s="71">
        <v>372</v>
      </c>
      <c r="C373" s="78">
        <v>41708</v>
      </c>
      <c r="D373" s="71">
        <v>11</v>
      </c>
      <c r="E373" s="71">
        <v>1</v>
      </c>
      <c r="F373" s="71" t="s">
        <v>33</v>
      </c>
      <c r="G373" s="71">
        <v>5</v>
      </c>
      <c r="H373" s="71" t="b">
        <v>1</v>
      </c>
      <c r="I373" s="71">
        <v>64.754999999999995</v>
      </c>
      <c r="J373" s="71" t="s">
        <v>49</v>
      </c>
      <c r="K373" s="71" t="s">
        <v>43</v>
      </c>
      <c r="L373" s="71">
        <v>17.399999999999999</v>
      </c>
      <c r="M373" s="71">
        <v>49.8</v>
      </c>
      <c r="N373" s="71">
        <v>0</v>
      </c>
      <c r="O373" s="71">
        <v>0</v>
      </c>
      <c r="P373" s="71" t="b">
        <v>0</v>
      </c>
      <c r="Q373" s="71" t="s">
        <v>48</v>
      </c>
    </row>
    <row r="374" spans="2:17" x14ac:dyDescent="0.25">
      <c r="B374" s="71">
        <v>373</v>
      </c>
      <c r="C374" s="78">
        <v>41708</v>
      </c>
      <c r="D374" s="71">
        <v>11</v>
      </c>
      <c r="E374" s="71">
        <v>1</v>
      </c>
      <c r="F374" s="71" t="s">
        <v>36</v>
      </c>
      <c r="G374" s="71">
        <v>1</v>
      </c>
      <c r="H374" s="71" t="b">
        <v>0</v>
      </c>
      <c r="I374" s="71">
        <v>37.770000000000003</v>
      </c>
      <c r="J374" s="71" t="s">
        <v>49</v>
      </c>
      <c r="K374" s="71" t="s">
        <v>31</v>
      </c>
      <c r="L374" s="71">
        <v>21.2</v>
      </c>
      <c r="M374" s="71">
        <v>49.2</v>
      </c>
      <c r="N374" s="71">
        <v>1</v>
      </c>
      <c r="O374" s="71">
        <v>1</v>
      </c>
      <c r="P374" s="71" t="b">
        <v>0</v>
      </c>
      <c r="Q374" s="71" t="s">
        <v>35</v>
      </c>
    </row>
    <row r="375" spans="2:17" x14ac:dyDescent="0.25">
      <c r="B375" s="71">
        <v>374</v>
      </c>
      <c r="C375" s="78">
        <v>41708</v>
      </c>
      <c r="D375" s="71">
        <v>11</v>
      </c>
      <c r="E375" s="71">
        <v>1</v>
      </c>
      <c r="F375" s="71" t="s">
        <v>36</v>
      </c>
      <c r="G375" s="71">
        <v>2</v>
      </c>
      <c r="H375" s="71" t="b">
        <v>0</v>
      </c>
      <c r="I375" s="71">
        <v>22.98</v>
      </c>
      <c r="J375" s="71" t="s">
        <v>49</v>
      </c>
      <c r="K375" s="71" t="s">
        <v>31</v>
      </c>
      <c r="L375" s="71">
        <v>19.899999999999999</v>
      </c>
      <c r="M375" s="71">
        <v>51.3</v>
      </c>
      <c r="N375" s="71">
        <v>0</v>
      </c>
      <c r="O375" s="71">
        <v>0</v>
      </c>
      <c r="P375" s="71" t="b">
        <v>0</v>
      </c>
      <c r="Q375" s="71" t="s">
        <v>35</v>
      </c>
    </row>
    <row r="376" spans="2:17" x14ac:dyDescent="0.25">
      <c r="B376" s="71">
        <v>375</v>
      </c>
      <c r="C376" s="78">
        <v>41708</v>
      </c>
      <c r="D376" s="71">
        <v>11</v>
      </c>
      <c r="E376" s="71">
        <v>1</v>
      </c>
      <c r="F376" s="71" t="s">
        <v>33</v>
      </c>
      <c r="G376" s="71">
        <v>6</v>
      </c>
      <c r="H376" s="71" t="b">
        <v>1</v>
      </c>
      <c r="I376" s="71">
        <v>77.346000000000004</v>
      </c>
      <c r="J376" s="71" t="s">
        <v>49</v>
      </c>
      <c r="K376" s="71" t="s">
        <v>43</v>
      </c>
      <c r="L376" s="71">
        <v>11.1</v>
      </c>
      <c r="M376" s="71">
        <v>35.200000000000003</v>
      </c>
      <c r="N376" s="71">
        <v>0</v>
      </c>
      <c r="O376" s="71">
        <v>0</v>
      </c>
      <c r="P376" s="71" t="b">
        <v>0</v>
      </c>
      <c r="Q376" s="71" t="s">
        <v>32</v>
      </c>
    </row>
    <row r="377" spans="2:17" x14ac:dyDescent="0.25">
      <c r="B377" s="71">
        <v>376</v>
      </c>
      <c r="C377" s="78">
        <v>41708</v>
      </c>
      <c r="D377" s="71">
        <v>11</v>
      </c>
      <c r="E377" s="71">
        <v>1</v>
      </c>
      <c r="F377" s="71" t="s">
        <v>33</v>
      </c>
      <c r="G377" s="71">
        <v>7</v>
      </c>
      <c r="H377" s="71" t="b">
        <v>1</v>
      </c>
      <c r="I377" s="71">
        <v>84.537000000000006</v>
      </c>
      <c r="J377" s="71" t="s">
        <v>49</v>
      </c>
      <c r="K377" s="71" t="s">
        <v>43</v>
      </c>
      <c r="L377" s="71">
        <v>19.399999999999999</v>
      </c>
      <c r="M377" s="71">
        <v>51.2</v>
      </c>
      <c r="N377" s="71">
        <v>0</v>
      </c>
      <c r="O377" s="71">
        <v>0</v>
      </c>
      <c r="P377" s="71" t="b">
        <v>0</v>
      </c>
      <c r="Q377" s="71" t="s">
        <v>35</v>
      </c>
    </row>
    <row r="378" spans="2:17" x14ac:dyDescent="0.25">
      <c r="B378" s="71">
        <v>377</v>
      </c>
      <c r="C378" s="78">
        <v>41708</v>
      </c>
      <c r="D378" s="71">
        <v>11</v>
      </c>
      <c r="E378" s="71">
        <v>1</v>
      </c>
      <c r="F378" s="71" t="s">
        <v>29</v>
      </c>
      <c r="G378" s="71">
        <v>3</v>
      </c>
      <c r="H378" s="71" t="b">
        <v>0</v>
      </c>
      <c r="I378" s="71">
        <v>40.97</v>
      </c>
      <c r="J378" s="71" t="s">
        <v>49</v>
      </c>
      <c r="K378" s="71" t="s">
        <v>31</v>
      </c>
      <c r="L378" s="71">
        <v>24.3</v>
      </c>
      <c r="M378" s="71">
        <v>30.5</v>
      </c>
      <c r="N378" s="71">
        <v>0</v>
      </c>
      <c r="O378" s="71">
        <v>0</v>
      </c>
      <c r="P378" s="71" t="b">
        <v>0</v>
      </c>
      <c r="Q378" s="71" t="s">
        <v>38</v>
      </c>
    </row>
    <row r="379" spans="2:17" x14ac:dyDescent="0.25">
      <c r="B379" s="71">
        <v>378</v>
      </c>
      <c r="C379" s="78">
        <v>41708</v>
      </c>
      <c r="D379" s="71">
        <v>11</v>
      </c>
      <c r="E379" s="71">
        <v>1</v>
      </c>
      <c r="F379" s="71" t="s">
        <v>33</v>
      </c>
      <c r="G379" s="71">
        <v>3</v>
      </c>
      <c r="H379" s="71" t="b">
        <v>0</v>
      </c>
      <c r="I379" s="71">
        <v>44.97</v>
      </c>
      <c r="J379" s="71" t="s">
        <v>49</v>
      </c>
      <c r="K379" s="71" t="s">
        <v>48</v>
      </c>
      <c r="L379" s="71">
        <v>33.9</v>
      </c>
      <c r="M379" s="71" t="s">
        <v>48</v>
      </c>
      <c r="N379" s="71">
        <v>0</v>
      </c>
      <c r="O379" s="71">
        <v>0</v>
      </c>
      <c r="P379" s="71" t="b">
        <v>0</v>
      </c>
      <c r="Q379" s="71" t="s">
        <v>32</v>
      </c>
    </row>
    <row r="380" spans="2:17" x14ac:dyDescent="0.25">
      <c r="B380" s="71">
        <v>379</v>
      </c>
      <c r="C380" s="78">
        <v>41708</v>
      </c>
      <c r="D380" s="71">
        <v>11</v>
      </c>
      <c r="E380" s="71">
        <v>1</v>
      </c>
      <c r="F380" s="71" t="s">
        <v>33</v>
      </c>
      <c r="G380" s="71">
        <v>4</v>
      </c>
      <c r="H380" s="71" t="b">
        <v>1</v>
      </c>
      <c r="I380" s="71">
        <v>46.764000000000003</v>
      </c>
      <c r="J380" s="71" t="s">
        <v>49</v>
      </c>
      <c r="K380" s="71" t="s">
        <v>43</v>
      </c>
      <c r="L380" s="71">
        <v>25.9</v>
      </c>
      <c r="M380" s="71">
        <v>30.1</v>
      </c>
      <c r="N380" s="71">
        <v>0</v>
      </c>
      <c r="O380" s="71">
        <v>0</v>
      </c>
      <c r="P380" s="71" t="b">
        <v>0</v>
      </c>
      <c r="Q380" s="71" t="s">
        <v>38</v>
      </c>
    </row>
    <row r="381" spans="2:17" x14ac:dyDescent="0.25">
      <c r="B381" s="71">
        <v>380</v>
      </c>
      <c r="C381" s="78">
        <v>41709</v>
      </c>
      <c r="D381" s="71">
        <v>11</v>
      </c>
      <c r="E381" s="71">
        <v>2</v>
      </c>
      <c r="F381" s="71" t="s">
        <v>33</v>
      </c>
      <c r="G381" s="71">
        <v>2</v>
      </c>
      <c r="H381" s="71" t="b">
        <v>1</v>
      </c>
      <c r="I381" s="71">
        <v>57.984000000000002</v>
      </c>
      <c r="J381" s="71" t="s">
        <v>42</v>
      </c>
      <c r="K381" s="71" t="s">
        <v>31</v>
      </c>
      <c r="L381" s="71">
        <v>41.5</v>
      </c>
      <c r="M381" s="71">
        <v>38.200000000000003</v>
      </c>
      <c r="N381" s="71">
        <v>1</v>
      </c>
      <c r="O381" s="71">
        <v>0</v>
      </c>
      <c r="P381" s="71" t="b">
        <v>0</v>
      </c>
      <c r="Q381" s="71" t="s">
        <v>48</v>
      </c>
    </row>
    <row r="382" spans="2:17" x14ac:dyDescent="0.25">
      <c r="B382" s="71">
        <v>381</v>
      </c>
      <c r="C382" s="78">
        <v>41709</v>
      </c>
      <c r="D382" s="71">
        <v>11</v>
      </c>
      <c r="E382" s="71">
        <v>2</v>
      </c>
      <c r="F382" s="71" t="s">
        <v>36</v>
      </c>
      <c r="G382" s="71">
        <v>5</v>
      </c>
      <c r="H382" s="71" t="b">
        <v>1</v>
      </c>
      <c r="I382" s="71">
        <v>48.923999999999999</v>
      </c>
      <c r="J382" s="71" t="s">
        <v>49</v>
      </c>
      <c r="K382" s="71" t="s">
        <v>37</v>
      </c>
      <c r="L382" s="71">
        <v>20.100000000000001</v>
      </c>
      <c r="M382" s="71">
        <v>57.8</v>
      </c>
      <c r="N382" s="71">
        <v>0</v>
      </c>
      <c r="O382" s="71">
        <v>0</v>
      </c>
      <c r="P382" s="71" t="b">
        <v>0</v>
      </c>
      <c r="Q382" s="71" t="s">
        <v>48</v>
      </c>
    </row>
    <row r="383" spans="2:17" x14ac:dyDescent="0.25">
      <c r="B383" s="71">
        <v>382</v>
      </c>
      <c r="C383" s="78">
        <v>41709</v>
      </c>
      <c r="D383" s="71">
        <v>11</v>
      </c>
      <c r="E383" s="71">
        <v>2</v>
      </c>
      <c r="F383" s="71" t="s">
        <v>36</v>
      </c>
      <c r="G383" s="71">
        <v>2</v>
      </c>
      <c r="H383" s="71" t="b">
        <v>1</v>
      </c>
      <c r="I383" s="71">
        <v>18.384</v>
      </c>
      <c r="J383" s="71" t="s">
        <v>49</v>
      </c>
      <c r="K383" s="71" t="s">
        <v>37</v>
      </c>
      <c r="L383" s="71">
        <v>19.7</v>
      </c>
      <c r="M383" s="71">
        <v>55.5</v>
      </c>
      <c r="N383" s="71">
        <v>0</v>
      </c>
      <c r="O383" s="71">
        <v>0</v>
      </c>
      <c r="P383" s="71" t="b">
        <v>0</v>
      </c>
      <c r="Q383" s="71" t="s">
        <v>35</v>
      </c>
    </row>
    <row r="384" spans="2:17" x14ac:dyDescent="0.25">
      <c r="B384" s="71">
        <v>383</v>
      </c>
      <c r="C384" s="78">
        <v>41709</v>
      </c>
      <c r="D384" s="71">
        <v>11</v>
      </c>
      <c r="E384" s="71">
        <v>2</v>
      </c>
      <c r="F384" s="71" t="s">
        <v>29</v>
      </c>
      <c r="G384" s="71">
        <v>3</v>
      </c>
      <c r="H384" s="71" t="b">
        <v>1</v>
      </c>
      <c r="I384" s="71">
        <v>30.376000000000001</v>
      </c>
      <c r="J384" s="71" t="s">
        <v>42</v>
      </c>
      <c r="K384" s="71" t="s">
        <v>37</v>
      </c>
      <c r="L384" s="71">
        <v>13.9</v>
      </c>
      <c r="M384" s="71">
        <v>58.7</v>
      </c>
      <c r="N384" s="71">
        <v>0</v>
      </c>
      <c r="O384" s="71">
        <v>0</v>
      </c>
      <c r="P384" s="71" t="b">
        <v>0</v>
      </c>
      <c r="Q384" s="71" t="s">
        <v>35</v>
      </c>
    </row>
    <row r="385" spans="2:17" x14ac:dyDescent="0.25">
      <c r="B385" s="71">
        <v>384</v>
      </c>
      <c r="C385" s="78">
        <v>41709</v>
      </c>
      <c r="D385" s="71">
        <v>11</v>
      </c>
      <c r="E385" s="71">
        <v>2</v>
      </c>
      <c r="F385" s="71" t="s">
        <v>36</v>
      </c>
      <c r="G385" s="71">
        <v>3</v>
      </c>
      <c r="H385" s="71" t="b">
        <v>1</v>
      </c>
      <c r="I385" s="71">
        <v>28.776</v>
      </c>
      <c r="J385" s="71" t="s">
        <v>42</v>
      </c>
      <c r="K385" s="71" t="s">
        <v>31</v>
      </c>
      <c r="L385" s="71">
        <v>9.9</v>
      </c>
      <c r="M385" s="71">
        <v>63.8</v>
      </c>
      <c r="N385" s="71">
        <v>0</v>
      </c>
      <c r="O385" s="71">
        <v>0</v>
      </c>
      <c r="P385" s="71" t="b">
        <v>0</v>
      </c>
      <c r="Q385" s="71" t="s">
        <v>35</v>
      </c>
    </row>
    <row r="386" spans="2:17" x14ac:dyDescent="0.25">
      <c r="B386" s="71">
        <v>385</v>
      </c>
      <c r="C386" s="78">
        <v>41709</v>
      </c>
      <c r="D386" s="71">
        <v>11</v>
      </c>
      <c r="E386" s="71">
        <v>2</v>
      </c>
      <c r="F386" s="71" t="s">
        <v>33</v>
      </c>
      <c r="G386" s="71">
        <v>1</v>
      </c>
      <c r="H386" s="71" t="b">
        <v>1</v>
      </c>
      <c r="I386" s="71">
        <v>12.792</v>
      </c>
      <c r="J386" s="71" t="s">
        <v>49</v>
      </c>
      <c r="K386" s="71" t="s">
        <v>37</v>
      </c>
      <c r="L386" s="71">
        <v>18.600000000000001</v>
      </c>
      <c r="M386" s="71">
        <v>59.5</v>
      </c>
      <c r="N386" s="71">
        <v>0</v>
      </c>
      <c r="O386" s="71">
        <v>0</v>
      </c>
      <c r="P386" s="71" t="b">
        <v>0</v>
      </c>
      <c r="Q386" s="71" t="s">
        <v>35</v>
      </c>
    </row>
    <row r="387" spans="2:17" x14ac:dyDescent="0.25">
      <c r="B387" s="71">
        <v>386</v>
      </c>
      <c r="C387" s="78">
        <v>41709</v>
      </c>
      <c r="D387" s="71">
        <v>11</v>
      </c>
      <c r="E387" s="71">
        <v>2</v>
      </c>
      <c r="F387" s="71" t="s">
        <v>29</v>
      </c>
      <c r="G387" s="71">
        <v>1</v>
      </c>
      <c r="H387" s="71" t="b">
        <v>1</v>
      </c>
      <c r="I387" s="71">
        <v>8.7919999999999998</v>
      </c>
      <c r="J387" s="71" t="s">
        <v>49</v>
      </c>
      <c r="K387" s="71" t="s">
        <v>37</v>
      </c>
      <c r="L387" s="71">
        <v>24.3</v>
      </c>
      <c r="M387" s="71">
        <v>52.7</v>
      </c>
      <c r="N387" s="71">
        <v>0</v>
      </c>
      <c r="O387" s="71">
        <v>0</v>
      </c>
      <c r="P387" s="71" t="b">
        <v>0</v>
      </c>
      <c r="Q387" s="71" t="s">
        <v>35</v>
      </c>
    </row>
    <row r="388" spans="2:17" x14ac:dyDescent="0.25">
      <c r="B388" s="71">
        <v>387</v>
      </c>
      <c r="C388" s="78">
        <v>41709</v>
      </c>
      <c r="D388" s="71">
        <v>11</v>
      </c>
      <c r="E388" s="71">
        <v>2</v>
      </c>
      <c r="F388" s="71" t="s">
        <v>36</v>
      </c>
      <c r="G388" s="71">
        <v>4</v>
      </c>
      <c r="H388" s="71" t="b">
        <v>1</v>
      </c>
      <c r="I388" s="71">
        <v>41.731200000000001</v>
      </c>
      <c r="J388" s="71" t="s">
        <v>49</v>
      </c>
      <c r="K388" s="71" t="s">
        <v>37</v>
      </c>
      <c r="L388" s="71">
        <v>23.6</v>
      </c>
      <c r="M388" s="71">
        <v>57.4</v>
      </c>
      <c r="N388" s="71">
        <v>0</v>
      </c>
      <c r="O388" s="71">
        <v>0</v>
      </c>
      <c r="P388" s="71" t="b">
        <v>0</v>
      </c>
      <c r="Q388" s="71" t="s">
        <v>35</v>
      </c>
    </row>
    <row r="389" spans="2:17" x14ac:dyDescent="0.25">
      <c r="B389" s="71">
        <v>388</v>
      </c>
      <c r="C389" s="78">
        <v>41709</v>
      </c>
      <c r="D389" s="71">
        <v>11</v>
      </c>
      <c r="E389" s="71">
        <v>2</v>
      </c>
      <c r="F389" s="71" t="s">
        <v>29</v>
      </c>
      <c r="G389" s="71">
        <v>2</v>
      </c>
      <c r="H389" s="71" t="b">
        <v>1</v>
      </c>
      <c r="I389" s="71">
        <v>52.368000000000002</v>
      </c>
      <c r="J389" s="71" t="s">
        <v>49</v>
      </c>
      <c r="K389" s="71" t="s">
        <v>37</v>
      </c>
      <c r="L389" s="71">
        <v>23.3</v>
      </c>
      <c r="M389" s="71">
        <v>54.5</v>
      </c>
      <c r="N389" s="71">
        <v>1</v>
      </c>
      <c r="O389" s="71">
        <v>1</v>
      </c>
      <c r="P389" s="71" t="b">
        <v>0</v>
      </c>
      <c r="Q389" s="71" t="s">
        <v>35</v>
      </c>
    </row>
    <row r="390" spans="2:17" x14ac:dyDescent="0.25">
      <c r="B390" s="71">
        <v>389</v>
      </c>
      <c r="C390" s="78">
        <v>41709</v>
      </c>
      <c r="D390" s="71">
        <v>11</v>
      </c>
      <c r="E390" s="71">
        <v>2</v>
      </c>
      <c r="F390" s="71" t="s">
        <v>36</v>
      </c>
      <c r="G390" s="71">
        <v>2</v>
      </c>
      <c r="H390" s="71" t="b">
        <v>1</v>
      </c>
      <c r="I390" s="71">
        <v>51.512</v>
      </c>
      <c r="J390" s="71" t="s">
        <v>42</v>
      </c>
      <c r="K390" s="71" t="s">
        <v>41</v>
      </c>
      <c r="L390" s="71">
        <v>14</v>
      </c>
      <c r="M390" s="71">
        <v>57.8</v>
      </c>
      <c r="N390" s="71">
        <v>1</v>
      </c>
      <c r="O390" s="71">
        <v>1</v>
      </c>
      <c r="P390" s="71" t="b">
        <v>0</v>
      </c>
      <c r="Q390" s="71" t="s">
        <v>35</v>
      </c>
    </row>
    <row r="391" spans="2:17" x14ac:dyDescent="0.25">
      <c r="B391" s="71">
        <v>390</v>
      </c>
      <c r="C391" s="78">
        <v>41709</v>
      </c>
      <c r="D391" s="71">
        <v>11</v>
      </c>
      <c r="E391" s="71">
        <v>2</v>
      </c>
      <c r="F391" s="71" t="s">
        <v>36</v>
      </c>
      <c r="G391" s="71">
        <v>3</v>
      </c>
      <c r="H391" s="71" t="b">
        <v>1</v>
      </c>
      <c r="I391" s="71">
        <v>35.975999999999999</v>
      </c>
      <c r="J391" s="71" t="s">
        <v>49</v>
      </c>
      <c r="K391" s="71" t="s">
        <v>37</v>
      </c>
      <c r="L391" s="71">
        <v>21.9</v>
      </c>
      <c r="M391" s="71">
        <v>37.5</v>
      </c>
      <c r="N391" s="71">
        <v>0</v>
      </c>
      <c r="O391" s="71">
        <v>0</v>
      </c>
      <c r="P391" s="71" t="b">
        <v>0</v>
      </c>
      <c r="Q391" s="71" t="s">
        <v>32</v>
      </c>
    </row>
    <row r="392" spans="2:17" x14ac:dyDescent="0.25">
      <c r="B392" s="71">
        <v>391</v>
      </c>
      <c r="C392" s="78">
        <v>41709</v>
      </c>
      <c r="D392" s="71">
        <v>11</v>
      </c>
      <c r="E392" s="71">
        <v>2</v>
      </c>
      <c r="F392" s="71" t="s">
        <v>36</v>
      </c>
      <c r="G392" s="71">
        <v>4</v>
      </c>
      <c r="H392" s="71" t="b">
        <v>1</v>
      </c>
      <c r="I392" s="71">
        <v>41.731200000000001</v>
      </c>
      <c r="J392" s="71" t="s">
        <v>42</v>
      </c>
      <c r="K392" s="71" t="s">
        <v>41</v>
      </c>
      <c r="L392" s="71">
        <v>9.4</v>
      </c>
      <c r="M392" s="71">
        <v>61.9</v>
      </c>
      <c r="N392" s="71">
        <v>0</v>
      </c>
      <c r="O392" s="71">
        <v>0</v>
      </c>
      <c r="P392" s="71" t="b">
        <v>0</v>
      </c>
      <c r="Q392" s="71" t="s">
        <v>35</v>
      </c>
    </row>
    <row r="393" spans="2:17" x14ac:dyDescent="0.25">
      <c r="B393" s="71">
        <v>392</v>
      </c>
      <c r="C393" s="78">
        <v>41709</v>
      </c>
      <c r="D393" s="71">
        <v>11</v>
      </c>
      <c r="E393" s="71">
        <v>2</v>
      </c>
      <c r="F393" s="71" t="s">
        <v>29</v>
      </c>
      <c r="G393" s="71">
        <v>3</v>
      </c>
      <c r="H393" s="71" t="b">
        <v>1</v>
      </c>
      <c r="I393" s="71">
        <v>35.975999999999999</v>
      </c>
      <c r="J393" s="71" t="s">
        <v>42</v>
      </c>
      <c r="K393" s="71" t="s">
        <v>31</v>
      </c>
      <c r="L393" s="71">
        <v>25.6</v>
      </c>
      <c r="M393" s="71">
        <v>53.4</v>
      </c>
      <c r="N393" s="71">
        <v>0</v>
      </c>
      <c r="O393" s="71">
        <v>0</v>
      </c>
      <c r="P393" s="71" t="b">
        <v>0</v>
      </c>
      <c r="Q393" s="71" t="s">
        <v>35</v>
      </c>
    </row>
    <row r="394" spans="2:17" x14ac:dyDescent="0.25">
      <c r="B394" s="71">
        <v>393</v>
      </c>
      <c r="C394" s="71" t="s">
        <v>48</v>
      </c>
      <c r="D394" s="71" t="s">
        <v>48</v>
      </c>
      <c r="E394" s="71" t="s">
        <v>48</v>
      </c>
      <c r="F394" s="71" t="s">
        <v>29</v>
      </c>
      <c r="G394" s="71">
        <v>2</v>
      </c>
      <c r="H394" s="71" t="b">
        <v>1</v>
      </c>
      <c r="I394" s="71">
        <v>19.984000000000002</v>
      </c>
      <c r="J394" s="71" t="s">
        <v>49</v>
      </c>
      <c r="K394" s="71" t="s">
        <v>37</v>
      </c>
      <c r="L394" s="71">
        <v>30.7</v>
      </c>
      <c r="M394" s="71">
        <v>49.9</v>
      </c>
      <c r="N394" s="71">
        <v>0</v>
      </c>
      <c r="O394" s="71">
        <v>0</v>
      </c>
      <c r="P394" s="71" t="b">
        <v>0</v>
      </c>
      <c r="Q394" s="71" t="s">
        <v>35</v>
      </c>
    </row>
    <row r="395" spans="2:17" x14ac:dyDescent="0.25">
      <c r="B395" s="71">
        <v>394</v>
      </c>
      <c r="C395" s="78">
        <v>41709</v>
      </c>
      <c r="D395" s="71">
        <v>11</v>
      </c>
      <c r="E395" s="71">
        <v>2</v>
      </c>
      <c r="F395" s="71" t="s">
        <v>36</v>
      </c>
      <c r="G395" s="71">
        <v>5</v>
      </c>
      <c r="H395" s="71" t="b">
        <v>1</v>
      </c>
      <c r="I395" s="71">
        <v>47.484000000000002</v>
      </c>
      <c r="J395" s="71" t="s">
        <v>49</v>
      </c>
      <c r="K395" s="71" t="s">
        <v>41</v>
      </c>
      <c r="L395" s="71">
        <v>24.1</v>
      </c>
      <c r="M395" s="71">
        <v>59.4</v>
      </c>
      <c r="N395" s="71">
        <v>0</v>
      </c>
      <c r="O395" s="71">
        <v>0</v>
      </c>
      <c r="P395" s="71" t="b">
        <v>0</v>
      </c>
      <c r="Q395" s="71" t="s">
        <v>35</v>
      </c>
    </row>
    <row r="396" spans="2:17" x14ac:dyDescent="0.25">
      <c r="B396" s="71">
        <v>395</v>
      </c>
      <c r="C396" s="78">
        <v>41709</v>
      </c>
      <c r="D396" s="71">
        <v>11</v>
      </c>
      <c r="E396" s="71">
        <v>2</v>
      </c>
      <c r="F396" s="71" t="s">
        <v>36</v>
      </c>
      <c r="G396" s="71">
        <v>2</v>
      </c>
      <c r="H396" s="71" t="b">
        <v>1</v>
      </c>
      <c r="I396" s="71">
        <v>52.088000000000001</v>
      </c>
      <c r="J396" s="71" t="s">
        <v>49</v>
      </c>
      <c r="K396" s="71" t="s">
        <v>41</v>
      </c>
      <c r="L396" s="71">
        <v>13.9</v>
      </c>
      <c r="M396" s="71">
        <v>57.2</v>
      </c>
      <c r="N396" s="71">
        <v>1</v>
      </c>
      <c r="O396" s="71">
        <v>1</v>
      </c>
      <c r="P396" s="71" t="b">
        <v>0</v>
      </c>
      <c r="Q396" s="71" t="s">
        <v>35</v>
      </c>
    </row>
    <row r="397" spans="2:17" x14ac:dyDescent="0.25">
      <c r="B397" s="71">
        <v>396</v>
      </c>
      <c r="C397" s="78">
        <v>41709</v>
      </c>
      <c r="D397" s="71">
        <v>11</v>
      </c>
      <c r="E397" s="71">
        <v>2</v>
      </c>
      <c r="F397" s="71" t="s">
        <v>36</v>
      </c>
      <c r="G397" s="71">
        <v>4</v>
      </c>
      <c r="H397" s="71" t="b">
        <v>1</v>
      </c>
      <c r="I397" s="71">
        <v>34.531199999999998</v>
      </c>
      <c r="J397" s="71" t="s">
        <v>42</v>
      </c>
      <c r="K397" s="71" t="s">
        <v>37</v>
      </c>
      <c r="L397" s="71">
        <v>36.6</v>
      </c>
      <c r="M397" s="71">
        <v>48.5</v>
      </c>
      <c r="N397" s="71">
        <v>0</v>
      </c>
      <c r="O397" s="71">
        <v>0</v>
      </c>
      <c r="P397" s="71" t="b">
        <v>0</v>
      </c>
      <c r="Q397" s="71" t="s">
        <v>35</v>
      </c>
    </row>
    <row r="398" spans="2:17" x14ac:dyDescent="0.25">
      <c r="B398" s="71">
        <v>397</v>
      </c>
      <c r="C398" s="78">
        <v>41709</v>
      </c>
      <c r="D398" s="71">
        <v>11</v>
      </c>
      <c r="E398" s="71">
        <v>2</v>
      </c>
      <c r="F398" s="71" t="s">
        <v>29</v>
      </c>
      <c r="G398" s="71">
        <v>5</v>
      </c>
      <c r="H398" s="71" t="b">
        <v>1</v>
      </c>
      <c r="I398" s="71">
        <v>73.173599999999993</v>
      </c>
      <c r="J398" s="71" t="s">
        <v>42</v>
      </c>
      <c r="K398" s="71" t="s">
        <v>37</v>
      </c>
      <c r="L398" s="71">
        <v>46.7</v>
      </c>
      <c r="M398" s="71">
        <v>43.1</v>
      </c>
      <c r="N398" s="71">
        <v>1</v>
      </c>
      <c r="O398" s="71">
        <v>1</v>
      </c>
      <c r="P398" s="71" t="b">
        <v>0</v>
      </c>
      <c r="Q398" s="71" t="s">
        <v>35</v>
      </c>
    </row>
    <row r="399" spans="2:17" x14ac:dyDescent="0.25">
      <c r="B399" s="71">
        <v>398</v>
      </c>
      <c r="C399" s="78">
        <v>41709</v>
      </c>
      <c r="D399" s="71">
        <v>11</v>
      </c>
      <c r="E399" s="71">
        <v>2</v>
      </c>
      <c r="F399" s="71" t="s">
        <v>36</v>
      </c>
      <c r="G399" s="71">
        <v>3</v>
      </c>
      <c r="H399" s="71" t="b">
        <v>1</v>
      </c>
      <c r="I399" s="71">
        <v>32.776000000000003</v>
      </c>
      <c r="J399" s="71" t="s">
        <v>49</v>
      </c>
      <c r="K399" s="71" t="s">
        <v>41</v>
      </c>
      <c r="L399" s="71">
        <v>13.5</v>
      </c>
      <c r="M399" s="71">
        <v>59.6</v>
      </c>
      <c r="N399" s="71">
        <v>0</v>
      </c>
      <c r="O399" s="71">
        <v>0</v>
      </c>
      <c r="P399" s="71" t="b">
        <v>0</v>
      </c>
      <c r="Q399" s="71" t="s">
        <v>35</v>
      </c>
    </row>
    <row r="400" spans="2:17" x14ac:dyDescent="0.25">
      <c r="B400" s="71">
        <v>399</v>
      </c>
      <c r="C400" s="78">
        <v>41709</v>
      </c>
      <c r="D400" s="71">
        <v>11</v>
      </c>
      <c r="E400" s="71">
        <v>2</v>
      </c>
      <c r="F400" s="71" t="s">
        <v>36</v>
      </c>
      <c r="G400" s="71">
        <v>5</v>
      </c>
      <c r="H400" s="71" t="b">
        <v>1</v>
      </c>
      <c r="I400" s="71">
        <v>78.321600000000004</v>
      </c>
      <c r="J400" s="71" t="s">
        <v>42</v>
      </c>
      <c r="K400" s="71" t="s">
        <v>31</v>
      </c>
      <c r="L400" s="71">
        <v>20.8</v>
      </c>
      <c r="M400" s="71">
        <v>57.5</v>
      </c>
      <c r="N400" s="71">
        <v>1</v>
      </c>
      <c r="O400" s="71">
        <v>1</v>
      </c>
      <c r="P400" s="71" t="b">
        <v>0</v>
      </c>
      <c r="Q400" s="71" t="s">
        <v>35</v>
      </c>
    </row>
    <row r="401" spans="2:17" x14ac:dyDescent="0.25">
      <c r="B401" s="71">
        <v>400</v>
      </c>
      <c r="C401" s="78">
        <v>41709</v>
      </c>
      <c r="D401" s="71">
        <v>11</v>
      </c>
      <c r="E401" s="71">
        <v>2</v>
      </c>
      <c r="F401" s="71" t="s">
        <v>29</v>
      </c>
      <c r="G401" s="71">
        <v>4</v>
      </c>
      <c r="H401" s="71" t="b">
        <v>1</v>
      </c>
      <c r="I401" s="71">
        <v>40.291200000000003</v>
      </c>
      <c r="J401" s="71" t="s">
        <v>49</v>
      </c>
      <c r="K401" s="71" t="s">
        <v>31</v>
      </c>
      <c r="L401" s="71">
        <v>29.8</v>
      </c>
      <c r="M401" s="71">
        <v>55.8</v>
      </c>
      <c r="N401" s="71">
        <v>0</v>
      </c>
      <c r="O401" s="71">
        <v>0</v>
      </c>
      <c r="P401" s="71" t="b">
        <v>0</v>
      </c>
      <c r="Q401" s="71" t="s">
        <v>48</v>
      </c>
    </row>
    <row r="402" spans="2:17" x14ac:dyDescent="0.25">
      <c r="B402" s="71">
        <v>401</v>
      </c>
      <c r="C402" s="78">
        <v>41709</v>
      </c>
      <c r="D402" s="71">
        <v>11</v>
      </c>
      <c r="E402" s="71">
        <v>2</v>
      </c>
      <c r="F402" s="71" t="s">
        <v>36</v>
      </c>
      <c r="G402" s="71">
        <v>1</v>
      </c>
      <c r="H402" s="71" t="b">
        <v>1</v>
      </c>
      <c r="I402" s="71">
        <v>10.391999999999999</v>
      </c>
      <c r="J402" s="71" t="s">
        <v>42</v>
      </c>
      <c r="K402" s="71" t="s">
        <v>41</v>
      </c>
      <c r="L402" s="71">
        <v>13.4</v>
      </c>
      <c r="M402" s="71">
        <v>59.9</v>
      </c>
      <c r="N402" s="71">
        <v>0</v>
      </c>
      <c r="O402" s="71">
        <v>0</v>
      </c>
      <c r="P402" s="71" t="b">
        <v>0</v>
      </c>
      <c r="Q402" s="71" t="s">
        <v>48</v>
      </c>
    </row>
    <row r="403" spans="2:17" x14ac:dyDescent="0.25">
      <c r="B403" s="71">
        <v>402</v>
      </c>
      <c r="C403" s="78">
        <v>41709</v>
      </c>
      <c r="D403" s="71">
        <v>11</v>
      </c>
      <c r="E403" s="71">
        <v>2</v>
      </c>
      <c r="F403" s="71" t="s">
        <v>36</v>
      </c>
      <c r="G403" s="71">
        <v>6</v>
      </c>
      <c r="H403" s="71" t="b">
        <v>1</v>
      </c>
      <c r="I403" s="71">
        <v>64.756799999999998</v>
      </c>
      <c r="J403" s="71" t="s">
        <v>49</v>
      </c>
      <c r="K403" s="71" t="s">
        <v>37</v>
      </c>
      <c r="L403" s="71">
        <v>18</v>
      </c>
      <c r="M403" s="71">
        <v>42.7</v>
      </c>
      <c r="N403" s="71">
        <v>0</v>
      </c>
      <c r="O403" s="71">
        <v>0</v>
      </c>
      <c r="P403" s="71" t="b">
        <v>0</v>
      </c>
      <c r="Q403" s="71" t="s">
        <v>32</v>
      </c>
    </row>
    <row r="404" spans="2:17" x14ac:dyDescent="0.25">
      <c r="B404" s="71">
        <v>403</v>
      </c>
      <c r="C404" s="78">
        <v>41709</v>
      </c>
      <c r="D404" s="71">
        <v>11</v>
      </c>
      <c r="E404" s="71">
        <v>2</v>
      </c>
      <c r="F404" s="71" t="s">
        <v>29</v>
      </c>
      <c r="G404" s="71">
        <v>4</v>
      </c>
      <c r="H404" s="71" t="b">
        <v>1</v>
      </c>
      <c r="I404" s="71">
        <v>35.251199999999997</v>
      </c>
      <c r="J404" s="71" t="s">
        <v>42</v>
      </c>
      <c r="K404" s="71" t="s">
        <v>37</v>
      </c>
      <c r="L404" s="71">
        <v>25.3</v>
      </c>
      <c r="M404" s="71">
        <v>58.8</v>
      </c>
      <c r="N404" s="71">
        <v>0</v>
      </c>
      <c r="O404" s="71">
        <v>0</v>
      </c>
      <c r="P404" s="71" t="b">
        <v>0</v>
      </c>
      <c r="Q404" s="71" t="s">
        <v>35</v>
      </c>
    </row>
    <row r="405" spans="2:17" x14ac:dyDescent="0.25">
      <c r="B405" s="71">
        <v>404</v>
      </c>
      <c r="C405" s="78">
        <v>41709</v>
      </c>
      <c r="D405" s="71">
        <v>11</v>
      </c>
      <c r="E405" s="71">
        <v>2</v>
      </c>
      <c r="F405" s="71" t="s">
        <v>29</v>
      </c>
      <c r="G405" s="71">
        <v>3</v>
      </c>
      <c r="H405" s="71" t="b">
        <v>1</v>
      </c>
      <c r="I405" s="71">
        <v>31.175999999999998</v>
      </c>
      <c r="J405" s="71" t="s">
        <v>49</v>
      </c>
      <c r="K405" s="71" t="s">
        <v>31</v>
      </c>
      <c r="L405" s="71">
        <v>28.3</v>
      </c>
      <c r="M405" s="71">
        <v>35.5</v>
      </c>
      <c r="N405" s="71">
        <v>0</v>
      </c>
      <c r="O405" s="71">
        <v>0</v>
      </c>
      <c r="P405" s="71" t="b">
        <v>0</v>
      </c>
      <c r="Q405" s="71" t="s">
        <v>32</v>
      </c>
    </row>
    <row r="406" spans="2:17" x14ac:dyDescent="0.25">
      <c r="B406" s="71">
        <v>405</v>
      </c>
      <c r="C406" s="78">
        <v>41709</v>
      </c>
      <c r="D406" s="71">
        <v>11</v>
      </c>
      <c r="E406" s="71">
        <v>2</v>
      </c>
      <c r="F406" s="71" t="s">
        <v>36</v>
      </c>
      <c r="G406" s="71">
        <v>1</v>
      </c>
      <c r="H406" s="71" t="b">
        <v>1</v>
      </c>
      <c r="I406" s="71">
        <v>8.7919999999999998</v>
      </c>
      <c r="J406" s="71" t="s">
        <v>49</v>
      </c>
      <c r="K406" s="71" t="s">
        <v>37</v>
      </c>
      <c r="L406" s="71">
        <v>20.5</v>
      </c>
      <c r="M406" s="71">
        <v>55.4</v>
      </c>
      <c r="N406" s="71">
        <v>0</v>
      </c>
      <c r="O406" s="71">
        <v>0</v>
      </c>
      <c r="P406" s="71" t="b">
        <v>0</v>
      </c>
      <c r="Q406" s="71" t="s">
        <v>35</v>
      </c>
    </row>
    <row r="407" spans="2:17" x14ac:dyDescent="0.25">
      <c r="B407" s="71">
        <v>406</v>
      </c>
      <c r="C407" s="78">
        <v>41709</v>
      </c>
      <c r="D407" s="71">
        <v>11</v>
      </c>
      <c r="E407" s="71">
        <v>2</v>
      </c>
      <c r="F407" s="71" t="s">
        <v>33</v>
      </c>
      <c r="G407" s="71">
        <v>6</v>
      </c>
      <c r="H407" s="71" t="b">
        <v>1</v>
      </c>
      <c r="I407" s="71">
        <v>65.476799999999997</v>
      </c>
      <c r="J407" s="71" t="s">
        <v>49</v>
      </c>
      <c r="K407" s="71" t="s">
        <v>41</v>
      </c>
      <c r="L407" s="71">
        <v>14.6</v>
      </c>
      <c r="M407" s="71">
        <v>38.1</v>
      </c>
      <c r="N407" s="71">
        <v>0</v>
      </c>
      <c r="O407" s="71">
        <v>0</v>
      </c>
      <c r="P407" s="71" t="b">
        <v>0</v>
      </c>
      <c r="Q407" s="71" t="s">
        <v>32</v>
      </c>
    </row>
    <row r="408" spans="2:17" x14ac:dyDescent="0.25">
      <c r="B408" s="71">
        <v>407</v>
      </c>
      <c r="C408" s="78">
        <v>41709</v>
      </c>
      <c r="D408" s="71">
        <v>11</v>
      </c>
      <c r="E408" s="71">
        <v>2</v>
      </c>
      <c r="F408" s="71" t="s">
        <v>36</v>
      </c>
      <c r="G408" s="71">
        <v>3</v>
      </c>
      <c r="H408" s="71" t="b">
        <v>1</v>
      </c>
      <c r="I408" s="71">
        <v>29.576000000000001</v>
      </c>
      <c r="J408" s="71" t="s">
        <v>42</v>
      </c>
      <c r="K408" s="71" t="s">
        <v>37</v>
      </c>
      <c r="L408" s="71">
        <v>19.8</v>
      </c>
      <c r="M408" s="71">
        <v>57.9</v>
      </c>
      <c r="N408" s="71">
        <v>0</v>
      </c>
      <c r="O408" s="71">
        <v>0</v>
      </c>
      <c r="P408" s="71" t="b">
        <v>0</v>
      </c>
      <c r="Q408" s="71" t="s">
        <v>35</v>
      </c>
    </row>
    <row r="409" spans="2:17" x14ac:dyDescent="0.25">
      <c r="B409" s="71">
        <v>408</v>
      </c>
      <c r="C409" s="78">
        <v>41709</v>
      </c>
      <c r="D409" s="71">
        <v>11</v>
      </c>
      <c r="E409" s="71">
        <v>2</v>
      </c>
      <c r="F409" s="71" t="s">
        <v>36</v>
      </c>
      <c r="G409" s="71">
        <v>2</v>
      </c>
      <c r="H409" s="71" t="b">
        <v>1</v>
      </c>
      <c r="I409" s="71">
        <v>23.984000000000002</v>
      </c>
      <c r="J409" s="71" t="s">
        <v>49</v>
      </c>
      <c r="K409" s="71" t="s">
        <v>41</v>
      </c>
      <c r="L409" s="71">
        <v>8.8000000000000007</v>
      </c>
      <c r="M409" s="71">
        <v>58.8</v>
      </c>
      <c r="N409" s="71">
        <v>0</v>
      </c>
      <c r="O409" s="71">
        <v>0</v>
      </c>
      <c r="P409" s="71" t="b">
        <v>0</v>
      </c>
      <c r="Q409" s="71" t="s">
        <v>35</v>
      </c>
    </row>
    <row r="410" spans="2:17" x14ac:dyDescent="0.25">
      <c r="B410" s="71">
        <v>409</v>
      </c>
      <c r="C410" s="78">
        <v>41709</v>
      </c>
      <c r="D410" s="71">
        <v>11</v>
      </c>
      <c r="E410" s="71">
        <v>2</v>
      </c>
      <c r="F410" s="71" t="s">
        <v>36</v>
      </c>
      <c r="G410" s="71">
        <v>1</v>
      </c>
      <c r="H410" s="71" t="b">
        <v>1</v>
      </c>
      <c r="I410" s="71">
        <v>8.7919999999999998</v>
      </c>
      <c r="J410" s="71" t="s">
        <v>42</v>
      </c>
      <c r="K410" s="71" t="s">
        <v>37</v>
      </c>
      <c r="L410" s="71">
        <v>15.6</v>
      </c>
      <c r="M410" s="71">
        <v>55.6</v>
      </c>
      <c r="N410" s="71">
        <v>0</v>
      </c>
      <c r="O410" s="71">
        <v>0</v>
      </c>
      <c r="P410" s="71" t="b">
        <v>0</v>
      </c>
      <c r="Q410" s="71" t="s">
        <v>35</v>
      </c>
    </row>
    <row r="411" spans="2:17" x14ac:dyDescent="0.25">
      <c r="B411" s="71">
        <v>410</v>
      </c>
      <c r="C411" s="78">
        <v>41709</v>
      </c>
      <c r="D411" s="71">
        <v>11</v>
      </c>
      <c r="E411" s="71">
        <v>2</v>
      </c>
      <c r="F411" s="71" t="s">
        <v>29</v>
      </c>
      <c r="G411" s="71">
        <v>8</v>
      </c>
      <c r="H411" s="71" t="b">
        <v>1</v>
      </c>
      <c r="I411" s="71">
        <v>77.702399999999997</v>
      </c>
      <c r="J411" s="71" t="s">
        <v>42</v>
      </c>
      <c r="K411" s="71" t="s">
        <v>31</v>
      </c>
      <c r="L411" s="71">
        <v>12.7</v>
      </c>
      <c r="M411" s="71">
        <v>60.7</v>
      </c>
      <c r="N411" s="71">
        <v>0</v>
      </c>
      <c r="O411" s="71">
        <v>0</v>
      </c>
      <c r="P411" s="71" t="b">
        <v>1</v>
      </c>
      <c r="Q411" s="71" t="s">
        <v>35</v>
      </c>
    </row>
    <row r="412" spans="2:17" x14ac:dyDescent="0.25">
      <c r="B412" s="71">
        <v>411</v>
      </c>
      <c r="C412" s="78">
        <v>41709</v>
      </c>
      <c r="D412" s="71">
        <v>11</v>
      </c>
      <c r="E412" s="71">
        <v>2</v>
      </c>
      <c r="F412" s="71" t="s">
        <v>36</v>
      </c>
      <c r="G412" s="71">
        <v>2</v>
      </c>
      <c r="H412" s="71" t="b">
        <v>1</v>
      </c>
      <c r="I412" s="71">
        <v>49.072000000000003</v>
      </c>
      <c r="J412" s="71" t="s">
        <v>49</v>
      </c>
      <c r="K412" s="71" t="s">
        <v>37</v>
      </c>
      <c r="L412" s="71">
        <v>12.1</v>
      </c>
      <c r="M412" s="71">
        <v>45.4</v>
      </c>
      <c r="N412" s="71">
        <v>1</v>
      </c>
      <c r="O412" s="71">
        <v>1</v>
      </c>
      <c r="P412" s="71" t="b">
        <v>0</v>
      </c>
      <c r="Q412" s="71" t="s">
        <v>32</v>
      </c>
    </row>
    <row r="413" spans="2:17" x14ac:dyDescent="0.25">
      <c r="B413" s="71">
        <v>412</v>
      </c>
      <c r="C413" s="78">
        <v>41709</v>
      </c>
      <c r="D413" s="71">
        <v>11</v>
      </c>
      <c r="E413" s="71">
        <v>2</v>
      </c>
      <c r="F413" s="71" t="s">
        <v>29</v>
      </c>
      <c r="G413" s="71">
        <v>4</v>
      </c>
      <c r="H413" s="71" t="b">
        <v>1</v>
      </c>
      <c r="I413" s="71">
        <v>39.571199999999997</v>
      </c>
      <c r="J413" s="71" t="s">
        <v>49</v>
      </c>
      <c r="K413" s="71" t="s">
        <v>31</v>
      </c>
      <c r="L413" s="71">
        <v>21.5</v>
      </c>
      <c r="M413" s="71">
        <v>55.9</v>
      </c>
      <c r="N413" s="71">
        <v>0</v>
      </c>
      <c r="O413" s="71">
        <v>0</v>
      </c>
      <c r="P413" s="71" t="b">
        <v>0</v>
      </c>
      <c r="Q413" s="71" t="s">
        <v>48</v>
      </c>
    </row>
    <row r="414" spans="2:17" x14ac:dyDescent="0.25">
      <c r="B414" s="71">
        <v>413</v>
      </c>
      <c r="C414" s="78">
        <v>41709</v>
      </c>
      <c r="D414" s="71">
        <v>11</v>
      </c>
      <c r="E414" s="71">
        <v>2</v>
      </c>
      <c r="F414" s="71" t="s">
        <v>29</v>
      </c>
      <c r="G414" s="71">
        <v>2</v>
      </c>
      <c r="H414" s="71" t="b">
        <v>1</v>
      </c>
      <c r="I414" s="71">
        <v>41.728000000000002</v>
      </c>
      <c r="J414" s="71" t="s">
        <v>42</v>
      </c>
      <c r="K414" s="71" t="s">
        <v>31</v>
      </c>
      <c r="L414" s="71">
        <v>18</v>
      </c>
      <c r="M414" s="71">
        <v>58.5</v>
      </c>
      <c r="N414" s="71">
        <v>1</v>
      </c>
      <c r="O414" s="71">
        <v>1</v>
      </c>
      <c r="P414" s="71" t="b">
        <v>0</v>
      </c>
      <c r="Q414" s="71" t="s">
        <v>35</v>
      </c>
    </row>
    <row r="415" spans="2:17" x14ac:dyDescent="0.25">
      <c r="B415" s="71">
        <v>414</v>
      </c>
      <c r="C415" s="78">
        <v>41709</v>
      </c>
      <c r="D415" s="71">
        <v>11</v>
      </c>
      <c r="E415" s="71">
        <v>2</v>
      </c>
      <c r="F415" s="71" t="s">
        <v>29</v>
      </c>
      <c r="G415" s="71">
        <v>5</v>
      </c>
      <c r="H415" s="71" t="b">
        <v>1</v>
      </c>
      <c r="I415" s="71">
        <v>48.204000000000001</v>
      </c>
      <c r="J415" s="71" t="s">
        <v>42</v>
      </c>
      <c r="K415" s="71" t="s">
        <v>31</v>
      </c>
      <c r="L415" s="71">
        <v>52.8</v>
      </c>
      <c r="M415" s="71">
        <v>40.1</v>
      </c>
      <c r="N415" s="71">
        <v>0</v>
      </c>
      <c r="O415" s="71">
        <v>0</v>
      </c>
      <c r="P415" s="71" t="b">
        <v>1</v>
      </c>
      <c r="Q415" s="71" t="s">
        <v>32</v>
      </c>
    </row>
    <row r="416" spans="2:17" x14ac:dyDescent="0.25">
      <c r="B416" s="71">
        <v>415</v>
      </c>
      <c r="C416" s="71" t="s">
        <v>48</v>
      </c>
      <c r="D416" s="71" t="s">
        <v>48</v>
      </c>
      <c r="E416" s="71" t="s">
        <v>48</v>
      </c>
      <c r="F416" s="71" t="s">
        <v>36</v>
      </c>
      <c r="G416" s="71">
        <v>4</v>
      </c>
      <c r="H416" s="71" t="b">
        <v>1</v>
      </c>
      <c r="I416" s="71">
        <v>37.411200000000001</v>
      </c>
      <c r="J416" s="71" t="s">
        <v>42</v>
      </c>
      <c r="K416" s="71" t="s">
        <v>31</v>
      </c>
      <c r="L416" s="71">
        <v>27.8</v>
      </c>
      <c r="M416" s="71">
        <v>55.3</v>
      </c>
      <c r="N416" s="71">
        <v>0</v>
      </c>
      <c r="O416" s="71">
        <v>0</v>
      </c>
      <c r="P416" s="71" t="b">
        <v>0</v>
      </c>
      <c r="Q416" s="71" t="s">
        <v>35</v>
      </c>
    </row>
    <row r="417" spans="2:17" x14ac:dyDescent="0.25">
      <c r="B417" s="71">
        <v>416</v>
      </c>
      <c r="C417" s="78">
        <v>41710</v>
      </c>
      <c r="D417" s="71">
        <v>11</v>
      </c>
      <c r="E417" s="71">
        <v>3</v>
      </c>
      <c r="F417" s="71" t="s">
        <v>36</v>
      </c>
      <c r="G417" s="71">
        <v>3</v>
      </c>
      <c r="H417" s="71" t="b">
        <v>0</v>
      </c>
      <c r="I417" s="71">
        <v>33.97</v>
      </c>
      <c r="J417" s="71" t="s">
        <v>42</v>
      </c>
      <c r="K417" s="71" t="s">
        <v>41</v>
      </c>
      <c r="L417" s="71">
        <v>20.2</v>
      </c>
      <c r="M417" s="71">
        <v>60.8</v>
      </c>
      <c r="N417" s="71">
        <v>0</v>
      </c>
      <c r="O417" s="71">
        <v>0</v>
      </c>
      <c r="P417" s="71" t="b">
        <v>0</v>
      </c>
      <c r="Q417" s="71" t="s">
        <v>35</v>
      </c>
    </row>
    <row r="418" spans="2:17" x14ac:dyDescent="0.25">
      <c r="B418" s="71">
        <v>417</v>
      </c>
      <c r="C418" s="78">
        <v>41710</v>
      </c>
      <c r="D418" s="71">
        <v>11</v>
      </c>
      <c r="E418" s="71">
        <v>3</v>
      </c>
      <c r="F418" s="71" t="s">
        <v>29</v>
      </c>
      <c r="G418" s="71">
        <v>3</v>
      </c>
      <c r="H418" s="71" t="b">
        <v>0</v>
      </c>
      <c r="I418" s="71">
        <v>34.97</v>
      </c>
      <c r="J418" s="71" t="s">
        <v>49</v>
      </c>
      <c r="K418" s="71" t="s">
        <v>31</v>
      </c>
      <c r="L418" s="71">
        <v>26.5</v>
      </c>
      <c r="M418" s="71">
        <v>54.4</v>
      </c>
      <c r="N418" s="71">
        <v>0</v>
      </c>
      <c r="O418" s="71">
        <v>0</v>
      </c>
      <c r="P418" s="71" t="b">
        <v>0</v>
      </c>
      <c r="Q418" s="71" t="s">
        <v>35</v>
      </c>
    </row>
    <row r="419" spans="2:17" x14ac:dyDescent="0.25">
      <c r="B419" s="71">
        <v>418</v>
      </c>
      <c r="C419" s="78">
        <v>41710</v>
      </c>
      <c r="D419" s="71">
        <v>11</v>
      </c>
      <c r="E419" s="71">
        <v>3</v>
      </c>
      <c r="F419" s="71" t="s">
        <v>36</v>
      </c>
      <c r="G419" s="71">
        <v>3</v>
      </c>
      <c r="H419" s="71" t="b">
        <v>0</v>
      </c>
      <c r="I419" s="71">
        <v>59.66</v>
      </c>
      <c r="J419" s="71" t="s">
        <v>49</v>
      </c>
      <c r="K419" s="71" t="s">
        <v>37</v>
      </c>
      <c r="L419" s="71">
        <v>11.2</v>
      </c>
      <c r="M419" s="71">
        <v>58.3</v>
      </c>
      <c r="N419" s="71">
        <v>1</v>
      </c>
      <c r="O419" s="71">
        <v>1</v>
      </c>
      <c r="P419" s="71" t="b">
        <v>0</v>
      </c>
      <c r="Q419" s="71" t="s">
        <v>35</v>
      </c>
    </row>
    <row r="420" spans="2:17" x14ac:dyDescent="0.25">
      <c r="B420" s="71">
        <v>419</v>
      </c>
      <c r="C420" s="78">
        <v>41710</v>
      </c>
      <c r="D420" s="71">
        <v>11</v>
      </c>
      <c r="E420" s="71">
        <v>3</v>
      </c>
      <c r="F420" s="71" t="s">
        <v>33</v>
      </c>
      <c r="G420" s="71">
        <v>5</v>
      </c>
      <c r="H420" s="71" t="b">
        <v>1</v>
      </c>
      <c r="I420" s="71">
        <v>88.947000000000003</v>
      </c>
      <c r="J420" s="71" t="s">
        <v>49</v>
      </c>
      <c r="K420" s="71" t="s">
        <v>41</v>
      </c>
      <c r="L420" s="71">
        <v>32.799999999999997</v>
      </c>
      <c r="M420" s="71">
        <v>38.799999999999997</v>
      </c>
      <c r="N420" s="71">
        <v>1</v>
      </c>
      <c r="O420" s="71">
        <v>1</v>
      </c>
      <c r="P420" s="71" t="b">
        <v>0</v>
      </c>
      <c r="Q420" s="71" t="s">
        <v>32</v>
      </c>
    </row>
    <row r="421" spans="2:17" x14ac:dyDescent="0.25">
      <c r="B421" s="71">
        <v>420</v>
      </c>
      <c r="C421" s="78">
        <v>41710</v>
      </c>
      <c r="D421" s="71">
        <v>11</v>
      </c>
      <c r="E421" s="71">
        <v>3</v>
      </c>
      <c r="F421" s="71" t="s">
        <v>36</v>
      </c>
      <c r="G421" s="71">
        <v>1</v>
      </c>
      <c r="H421" s="71" t="b">
        <v>0</v>
      </c>
      <c r="I421" s="71">
        <v>10.99</v>
      </c>
      <c r="J421" s="71" t="s">
        <v>42</v>
      </c>
      <c r="K421" s="71" t="s">
        <v>41</v>
      </c>
      <c r="L421" s="71">
        <v>10.3</v>
      </c>
      <c r="M421" s="71">
        <v>59.5</v>
      </c>
      <c r="N421" s="71">
        <v>0</v>
      </c>
      <c r="O421" s="71">
        <v>0</v>
      </c>
      <c r="P421" s="71" t="b">
        <v>0</v>
      </c>
      <c r="Q421" s="71" t="s">
        <v>48</v>
      </c>
    </row>
    <row r="422" spans="2:17" x14ac:dyDescent="0.25">
      <c r="B422" s="71">
        <v>421</v>
      </c>
      <c r="C422" s="78">
        <v>41710</v>
      </c>
      <c r="D422" s="71">
        <v>11</v>
      </c>
      <c r="E422" s="71">
        <v>3</v>
      </c>
      <c r="F422" s="71" t="s">
        <v>36</v>
      </c>
      <c r="G422" s="71">
        <v>4</v>
      </c>
      <c r="H422" s="71" t="b">
        <v>1</v>
      </c>
      <c r="I422" s="71">
        <v>46.764000000000003</v>
      </c>
      <c r="J422" s="71" t="s">
        <v>42</v>
      </c>
      <c r="K422" s="71" t="s">
        <v>37</v>
      </c>
      <c r="L422" s="71">
        <v>38.700000000000003</v>
      </c>
      <c r="M422" s="71" t="s">
        <v>48</v>
      </c>
      <c r="N422" s="71">
        <v>0</v>
      </c>
      <c r="O422" s="71">
        <v>0</v>
      </c>
      <c r="P422" s="71" t="b">
        <v>0</v>
      </c>
      <c r="Q422" s="71" t="s">
        <v>35</v>
      </c>
    </row>
    <row r="423" spans="2:17" x14ac:dyDescent="0.25">
      <c r="B423" s="71">
        <v>422</v>
      </c>
      <c r="C423" s="78">
        <v>41710</v>
      </c>
      <c r="D423" s="71">
        <v>11</v>
      </c>
      <c r="E423" s="71">
        <v>3</v>
      </c>
      <c r="F423" s="71" t="s">
        <v>29</v>
      </c>
      <c r="G423" s="71">
        <v>4</v>
      </c>
      <c r="H423" s="71" t="b">
        <v>1</v>
      </c>
      <c r="I423" s="71">
        <v>48.564</v>
      </c>
      <c r="J423" s="71" t="s">
        <v>49</v>
      </c>
      <c r="K423" s="71" t="s">
        <v>31</v>
      </c>
      <c r="L423" s="71">
        <v>33.6</v>
      </c>
      <c r="M423" s="71" t="s">
        <v>48</v>
      </c>
      <c r="N423" s="71">
        <v>0</v>
      </c>
      <c r="O423" s="71">
        <v>0</v>
      </c>
      <c r="P423" s="71" t="b">
        <v>0</v>
      </c>
      <c r="Q423" s="71" t="s">
        <v>35</v>
      </c>
    </row>
    <row r="424" spans="2:17" x14ac:dyDescent="0.25">
      <c r="B424" s="71">
        <v>423</v>
      </c>
      <c r="C424" s="78">
        <v>41710</v>
      </c>
      <c r="D424" s="71">
        <v>11</v>
      </c>
      <c r="E424" s="71">
        <v>3</v>
      </c>
      <c r="F424" s="71" t="s">
        <v>36</v>
      </c>
      <c r="G424" s="71">
        <v>2</v>
      </c>
      <c r="H424" s="71" t="b">
        <v>0</v>
      </c>
      <c r="I424" s="71">
        <v>21.98</v>
      </c>
      <c r="J424" s="71" t="s">
        <v>42</v>
      </c>
      <c r="K424" s="71" t="s">
        <v>37</v>
      </c>
      <c r="L424" s="71">
        <v>28.8</v>
      </c>
      <c r="M424" s="71">
        <v>53.8</v>
      </c>
      <c r="N424" s="71">
        <v>0</v>
      </c>
      <c r="O424" s="71">
        <v>0</v>
      </c>
      <c r="P424" s="71" t="b">
        <v>0</v>
      </c>
      <c r="Q424" s="71" t="s">
        <v>48</v>
      </c>
    </row>
    <row r="425" spans="2:17" x14ac:dyDescent="0.25">
      <c r="B425" s="71">
        <v>424</v>
      </c>
      <c r="C425" s="78">
        <v>41710</v>
      </c>
      <c r="D425" s="71">
        <v>11</v>
      </c>
      <c r="E425" s="71">
        <v>3</v>
      </c>
      <c r="F425" s="71" t="s">
        <v>36</v>
      </c>
      <c r="G425" s="71">
        <v>3</v>
      </c>
      <c r="H425" s="71" t="b">
        <v>0</v>
      </c>
      <c r="I425" s="71">
        <v>38.97</v>
      </c>
      <c r="J425" s="71" t="s">
        <v>42</v>
      </c>
      <c r="K425" s="71" t="s">
        <v>41</v>
      </c>
      <c r="L425" s="71">
        <v>11.5</v>
      </c>
      <c r="M425" s="71">
        <v>60.2</v>
      </c>
      <c r="N425" s="71">
        <v>0</v>
      </c>
      <c r="O425" s="71">
        <v>0</v>
      </c>
      <c r="P425" s="71" t="b">
        <v>0</v>
      </c>
      <c r="Q425" s="71" t="s">
        <v>35</v>
      </c>
    </row>
    <row r="426" spans="2:17" x14ac:dyDescent="0.25">
      <c r="B426" s="71">
        <v>425</v>
      </c>
      <c r="C426" s="78">
        <v>41710</v>
      </c>
      <c r="D426" s="71">
        <v>11</v>
      </c>
      <c r="E426" s="71">
        <v>3</v>
      </c>
      <c r="F426" s="71" t="s">
        <v>36</v>
      </c>
      <c r="G426" s="71">
        <v>3</v>
      </c>
      <c r="H426" s="71" t="b">
        <v>0</v>
      </c>
      <c r="I426" s="71">
        <v>71.03</v>
      </c>
      <c r="J426" s="71" t="s">
        <v>42</v>
      </c>
      <c r="K426" s="71" t="s">
        <v>41</v>
      </c>
      <c r="L426" s="71">
        <v>16.600000000000001</v>
      </c>
      <c r="M426" s="71">
        <v>60.7</v>
      </c>
      <c r="N426" s="71">
        <v>1</v>
      </c>
      <c r="O426" s="71">
        <v>0</v>
      </c>
      <c r="P426" s="71" t="b">
        <v>1</v>
      </c>
      <c r="Q426" s="71" t="s">
        <v>35</v>
      </c>
    </row>
    <row r="427" spans="2:17" x14ac:dyDescent="0.25">
      <c r="B427" s="71">
        <v>426</v>
      </c>
      <c r="C427" s="78">
        <v>41710</v>
      </c>
      <c r="D427" s="71">
        <v>11</v>
      </c>
      <c r="E427" s="71">
        <v>3</v>
      </c>
      <c r="F427" s="71" t="s">
        <v>36</v>
      </c>
      <c r="G427" s="71">
        <v>1</v>
      </c>
      <c r="H427" s="71" t="b">
        <v>0</v>
      </c>
      <c r="I427" s="71">
        <v>13.99</v>
      </c>
      <c r="J427" s="71" t="s">
        <v>42</v>
      </c>
      <c r="K427" s="71" t="s">
        <v>37</v>
      </c>
      <c r="L427" s="71">
        <v>16.8</v>
      </c>
      <c r="M427" s="71">
        <v>57.7</v>
      </c>
      <c r="N427" s="71">
        <v>0</v>
      </c>
      <c r="O427" s="71">
        <v>0</v>
      </c>
      <c r="P427" s="71" t="b">
        <v>0</v>
      </c>
      <c r="Q427" s="71" t="s">
        <v>48</v>
      </c>
    </row>
    <row r="428" spans="2:17" x14ac:dyDescent="0.25">
      <c r="B428" s="71">
        <v>427</v>
      </c>
      <c r="C428" s="78">
        <v>41710</v>
      </c>
      <c r="D428" s="71">
        <v>11</v>
      </c>
      <c r="E428" s="71">
        <v>3</v>
      </c>
      <c r="F428" s="71" t="s">
        <v>33</v>
      </c>
      <c r="G428" s="71">
        <v>3</v>
      </c>
      <c r="H428" s="71" t="b">
        <v>0</v>
      </c>
      <c r="I428" s="71">
        <v>44.97</v>
      </c>
      <c r="J428" s="71" t="s">
        <v>42</v>
      </c>
      <c r="K428" s="71" t="s">
        <v>41</v>
      </c>
      <c r="L428" s="71">
        <v>17.8</v>
      </c>
      <c r="M428" s="71">
        <v>60.2</v>
      </c>
      <c r="N428" s="71">
        <v>0</v>
      </c>
      <c r="O428" s="71">
        <v>0</v>
      </c>
      <c r="P428" s="71" t="b">
        <v>0</v>
      </c>
      <c r="Q428" s="71" t="s">
        <v>35</v>
      </c>
    </row>
    <row r="429" spans="2:17" x14ac:dyDescent="0.25">
      <c r="B429" s="71">
        <v>428</v>
      </c>
      <c r="C429" s="78">
        <v>41710</v>
      </c>
      <c r="D429" s="71">
        <v>11</v>
      </c>
      <c r="E429" s="71">
        <v>3</v>
      </c>
      <c r="F429" s="71" t="s">
        <v>36</v>
      </c>
      <c r="G429" s="71">
        <v>5</v>
      </c>
      <c r="H429" s="71" t="b">
        <v>1</v>
      </c>
      <c r="I429" s="71">
        <v>102.78</v>
      </c>
      <c r="J429" s="71" t="s">
        <v>49</v>
      </c>
      <c r="K429" s="71" t="s">
        <v>41</v>
      </c>
      <c r="L429" s="71">
        <v>25.8</v>
      </c>
      <c r="M429" s="71">
        <v>33.799999999999997</v>
      </c>
      <c r="N429" s="71">
        <v>1</v>
      </c>
      <c r="O429" s="71">
        <v>1</v>
      </c>
      <c r="P429" s="71" t="b">
        <v>0</v>
      </c>
      <c r="Q429" s="71" t="s">
        <v>38</v>
      </c>
    </row>
    <row r="430" spans="2:17" x14ac:dyDescent="0.25">
      <c r="B430" s="71">
        <v>429</v>
      </c>
      <c r="C430" s="78">
        <v>41710</v>
      </c>
      <c r="D430" s="71">
        <v>11</v>
      </c>
      <c r="E430" s="71">
        <v>3</v>
      </c>
      <c r="F430" s="71" t="s">
        <v>33</v>
      </c>
      <c r="G430" s="71">
        <v>2</v>
      </c>
      <c r="H430" s="71" t="b">
        <v>0</v>
      </c>
      <c r="I430" s="71">
        <v>27.98</v>
      </c>
      <c r="J430" s="71" t="s">
        <v>49</v>
      </c>
      <c r="K430" s="71" t="s">
        <v>41</v>
      </c>
      <c r="L430" s="71">
        <v>22</v>
      </c>
      <c r="M430" s="71">
        <v>55.3</v>
      </c>
      <c r="N430" s="71">
        <v>0</v>
      </c>
      <c r="O430" s="71">
        <v>0</v>
      </c>
      <c r="P430" s="71" t="b">
        <v>0</v>
      </c>
      <c r="Q430" s="71" t="s">
        <v>35</v>
      </c>
    </row>
    <row r="431" spans="2:17" x14ac:dyDescent="0.25">
      <c r="B431" s="71">
        <v>430</v>
      </c>
      <c r="C431" s="78">
        <v>41710</v>
      </c>
      <c r="D431" s="71">
        <v>11</v>
      </c>
      <c r="E431" s="71">
        <v>3</v>
      </c>
      <c r="F431" s="71" t="s">
        <v>36</v>
      </c>
      <c r="G431" s="71">
        <v>6</v>
      </c>
      <c r="H431" s="71" t="b">
        <v>1</v>
      </c>
      <c r="I431" s="71">
        <v>71.945999999999998</v>
      </c>
      <c r="J431" s="71" t="s">
        <v>42</v>
      </c>
      <c r="K431" s="71" t="s">
        <v>37</v>
      </c>
      <c r="L431" s="71">
        <v>21.6</v>
      </c>
      <c r="M431" s="71">
        <v>58.2</v>
      </c>
      <c r="N431" s="71">
        <v>0</v>
      </c>
      <c r="O431" s="71">
        <v>0</v>
      </c>
      <c r="P431" s="71" t="b">
        <v>1</v>
      </c>
      <c r="Q431" s="71" t="s">
        <v>35</v>
      </c>
    </row>
    <row r="432" spans="2:17" x14ac:dyDescent="0.25">
      <c r="B432" s="71">
        <v>431</v>
      </c>
      <c r="C432" s="78">
        <v>41710</v>
      </c>
      <c r="D432" s="71">
        <v>11</v>
      </c>
      <c r="E432" s="71">
        <v>3</v>
      </c>
      <c r="F432" s="71" t="s">
        <v>36</v>
      </c>
      <c r="G432" s="71">
        <v>2</v>
      </c>
      <c r="H432" s="71" t="b">
        <v>0</v>
      </c>
      <c r="I432" s="71">
        <v>26.98</v>
      </c>
      <c r="J432" s="71" t="s">
        <v>49</v>
      </c>
      <c r="K432" s="71" t="s">
        <v>41</v>
      </c>
      <c r="L432" s="71">
        <v>15.1</v>
      </c>
      <c r="M432" s="71">
        <v>58</v>
      </c>
      <c r="N432" s="71">
        <v>0</v>
      </c>
      <c r="O432" s="71">
        <v>0</v>
      </c>
      <c r="P432" s="71" t="b">
        <v>0</v>
      </c>
      <c r="Q432" s="71" t="s">
        <v>35</v>
      </c>
    </row>
    <row r="433" spans="2:17" x14ac:dyDescent="0.25">
      <c r="B433" s="71">
        <v>432</v>
      </c>
      <c r="C433" s="78">
        <v>41710</v>
      </c>
      <c r="D433" s="71">
        <v>11</v>
      </c>
      <c r="E433" s="71">
        <v>3</v>
      </c>
      <c r="F433" s="71" t="s">
        <v>36</v>
      </c>
      <c r="G433" s="71">
        <v>3</v>
      </c>
      <c r="H433" s="71" t="b">
        <v>0</v>
      </c>
      <c r="I433" s="71">
        <v>40.97</v>
      </c>
      <c r="J433" s="71" t="s">
        <v>49</v>
      </c>
      <c r="K433" s="71" t="s">
        <v>41</v>
      </c>
      <c r="L433" s="71">
        <v>11.6</v>
      </c>
      <c r="M433" s="71">
        <v>59.3</v>
      </c>
      <c r="N433" s="71">
        <v>0</v>
      </c>
      <c r="O433" s="71">
        <v>0</v>
      </c>
      <c r="P433" s="71" t="b">
        <v>0</v>
      </c>
      <c r="Q433" s="71" t="s">
        <v>35</v>
      </c>
    </row>
    <row r="434" spans="2:17" x14ac:dyDescent="0.25">
      <c r="B434" s="71">
        <v>433</v>
      </c>
      <c r="C434" s="78">
        <v>41710</v>
      </c>
      <c r="D434" s="71">
        <v>11</v>
      </c>
      <c r="E434" s="71">
        <v>3</v>
      </c>
      <c r="F434" s="71" t="s">
        <v>36</v>
      </c>
      <c r="G434" s="71">
        <v>8</v>
      </c>
      <c r="H434" s="71" t="b">
        <v>1</v>
      </c>
      <c r="I434" s="71">
        <v>107.02800000000001</v>
      </c>
      <c r="J434" s="71" t="s">
        <v>42</v>
      </c>
      <c r="K434" s="71" t="s">
        <v>31</v>
      </c>
      <c r="L434" s="71">
        <v>11.6</v>
      </c>
      <c r="M434" s="71">
        <v>57.4</v>
      </c>
      <c r="N434" s="71">
        <v>0</v>
      </c>
      <c r="O434" s="71">
        <v>0</v>
      </c>
      <c r="P434" s="71" t="b">
        <v>0</v>
      </c>
      <c r="Q434" s="71" t="s">
        <v>35</v>
      </c>
    </row>
    <row r="435" spans="2:17" x14ac:dyDescent="0.25">
      <c r="B435" s="71">
        <v>434</v>
      </c>
      <c r="C435" s="78">
        <v>41710</v>
      </c>
      <c r="D435" s="71">
        <v>11</v>
      </c>
      <c r="E435" s="71">
        <v>3</v>
      </c>
      <c r="F435" s="71" t="s">
        <v>36</v>
      </c>
      <c r="G435" s="71">
        <v>3</v>
      </c>
      <c r="H435" s="71" t="b">
        <v>0</v>
      </c>
      <c r="I435" s="71">
        <v>37.97</v>
      </c>
      <c r="J435" s="71" t="s">
        <v>49</v>
      </c>
      <c r="K435" s="71" t="s">
        <v>41</v>
      </c>
      <c r="L435" s="71">
        <v>11.5</v>
      </c>
      <c r="M435" s="71">
        <v>41.9</v>
      </c>
      <c r="N435" s="71">
        <v>0</v>
      </c>
      <c r="O435" s="71">
        <v>0</v>
      </c>
      <c r="P435" s="71" t="b">
        <v>0</v>
      </c>
      <c r="Q435" s="71" t="s">
        <v>32</v>
      </c>
    </row>
    <row r="436" spans="2:17" x14ac:dyDescent="0.25">
      <c r="B436" s="71">
        <v>435</v>
      </c>
      <c r="C436" s="78">
        <v>41710</v>
      </c>
      <c r="D436" s="71">
        <v>11</v>
      </c>
      <c r="E436" s="71">
        <v>3</v>
      </c>
      <c r="F436" s="71" t="s">
        <v>36</v>
      </c>
      <c r="G436" s="71">
        <v>2</v>
      </c>
      <c r="H436" s="71" t="b">
        <v>0</v>
      </c>
      <c r="I436" s="71">
        <v>23.98</v>
      </c>
      <c r="J436" s="71" t="s">
        <v>49</v>
      </c>
      <c r="K436" s="71" t="s">
        <v>37</v>
      </c>
      <c r="L436" s="71">
        <v>21.2</v>
      </c>
      <c r="M436" s="71">
        <v>56.4</v>
      </c>
      <c r="N436" s="71">
        <v>0</v>
      </c>
      <c r="O436" s="71">
        <v>0</v>
      </c>
      <c r="P436" s="71" t="b">
        <v>0</v>
      </c>
      <c r="Q436" s="71" t="s">
        <v>35</v>
      </c>
    </row>
    <row r="437" spans="2:17" x14ac:dyDescent="0.25">
      <c r="B437" s="71">
        <v>436</v>
      </c>
      <c r="C437" s="78">
        <v>41710</v>
      </c>
      <c r="D437" s="71">
        <v>11</v>
      </c>
      <c r="E437" s="71">
        <v>3</v>
      </c>
      <c r="F437" s="71" t="s">
        <v>29</v>
      </c>
      <c r="G437" s="71">
        <v>2</v>
      </c>
      <c r="H437" s="71" t="b">
        <v>0</v>
      </c>
      <c r="I437" s="71">
        <v>29.98</v>
      </c>
      <c r="J437" s="71" t="s">
        <v>42</v>
      </c>
      <c r="K437" s="71" t="s">
        <v>31</v>
      </c>
      <c r="L437" s="71">
        <v>37</v>
      </c>
      <c r="M437" s="71">
        <v>48.4</v>
      </c>
      <c r="N437" s="71">
        <v>0</v>
      </c>
      <c r="O437" s="71">
        <v>0</v>
      </c>
      <c r="P437" s="71" t="b">
        <v>0</v>
      </c>
      <c r="Q437" s="71" t="s">
        <v>35</v>
      </c>
    </row>
    <row r="438" spans="2:17" x14ac:dyDescent="0.25">
      <c r="B438" s="71">
        <v>437</v>
      </c>
      <c r="C438" s="78">
        <v>41710</v>
      </c>
      <c r="D438" s="71">
        <v>11</v>
      </c>
      <c r="E438" s="71">
        <v>3</v>
      </c>
      <c r="F438" s="71" t="s">
        <v>36</v>
      </c>
      <c r="G438" s="71">
        <v>4</v>
      </c>
      <c r="H438" s="71" t="b">
        <v>1</v>
      </c>
      <c r="I438" s="71">
        <v>49.463999999999999</v>
      </c>
      <c r="J438" s="71" t="s">
        <v>42</v>
      </c>
      <c r="K438" s="71" t="s">
        <v>37</v>
      </c>
      <c r="L438" s="71">
        <v>15.6</v>
      </c>
      <c r="M438" s="71">
        <v>61.2</v>
      </c>
      <c r="N438" s="71">
        <v>0</v>
      </c>
      <c r="O438" s="71">
        <v>0</v>
      </c>
      <c r="P438" s="71" t="b">
        <v>0</v>
      </c>
      <c r="Q438" s="71" t="s">
        <v>35</v>
      </c>
    </row>
    <row r="439" spans="2:17" x14ac:dyDescent="0.25">
      <c r="B439" s="71">
        <v>438</v>
      </c>
      <c r="C439" s="78">
        <v>41710</v>
      </c>
      <c r="D439" s="71">
        <v>11</v>
      </c>
      <c r="E439" s="71">
        <v>3</v>
      </c>
      <c r="F439" s="71" t="s">
        <v>29</v>
      </c>
      <c r="G439" s="71">
        <v>2</v>
      </c>
      <c r="H439" s="71" t="b">
        <v>0</v>
      </c>
      <c r="I439" s="71">
        <v>29.98</v>
      </c>
      <c r="J439" s="71" t="s">
        <v>49</v>
      </c>
      <c r="K439" s="71" t="s">
        <v>31</v>
      </c>
      <c r="L439" s="71">
        <v>33.4</v>
      </c>
      <c r="M439" s="71">
        <v>52.8</v>
      </c>
      <c r="N439" s="71">
        <v>0</v>
      </c>
      <c r="O439" s="71">
        <v>0</v>
      </c>
      <c r="P439" s="71" t="b">
        <v>0</v>
      </c>
      <c r="Q439" s="71" t="s">
        <v>35</v>
      </c>
    </row>
    <row r="440" spans="2:17" x14ac:dyDescent="0.25">
      <c r="B440" s="71">
        <v>439</v>
      </c>
      <c r="C440" s="78">
        <v>41710</v>
      </c>
      <c r="D440" s="71">
        <v>11</v>
      </c>
      <c r="E440" s="71">
        <v>3</v>
      </c>
      <c r="F440" s="71" t="s">
        <v>33</v>
      </c>
      <c r="G440" s="71">
        <v>5</v>
      </c>
      <c r="H440" s="71" t="b">
        <v>1</v>
      </c>
      <c r="I440" s="71">
        <v>66.555000000000007</v>
      </c>
      <c r="J440" s="71" t="s">
        <v>49</v>
      </c>
      <c r="K440" s="71" t="s">
        <v>41</v>
      </c>
      <c r="L440" s="71">
        <v>47.5</v>
      </c>
      <c r="M440" s="71">
        <v>26.7</v>
      </c>
      <c r="N440" s="71">
        <v>0</v>
      </c>
      <c r="O440" s="71">
        <v>0</v>
      </c>
      <c r="P440" s="71" t="b">
        <v>0</v>
      </c>
      <c r="Q440" s="71" t="s">
        <v>38</v>
      </c>
    </row>
    <row r="441" spans="2:17" x14ac:dyDescent="0.25">
      <c r="B441" s="71">
        <v>440</v>
      </c>
      <c r="C441" s="78">
        <v>41710</v>
      </c>
      <c r="D441" s="71">
        <v>11</v>
      </c>
      <c r="E441" s="71">
        <v>3</v>
      </c>
      <c r="F441" s="71" t="s">
        <v>29</v>
      </c>
      <c r="G441" s="71">
        <v>5</v>
      </c>
      <c r="H441" s="71" t="b">
        <v>1</v>
      </c>
      <c r="I441" s="71">
        <v>63.854999999999997</v>
      </c>
      <c r="J441" s="71" t="s">
        <v>49</v>
      </c>
      <c r="K441" s="71" t="s">
        <v>31</v>
      </c>
      <c r="L441" s="71">
        <v>33.4</v>
      </c>
      <c r="M441" s="71">
        <v>37.5</v>
      </c>
      <c r="N441" s="71">
        <v>0</v>
      </c>
      <c r="O441" s="71">
        <v>0</v>
      </c>
      <c r="P441" s="71" t="b">
        <v>0</v>
      </c>
      <c r="Q441" s="71" t="s">
        <v>32</v>
      </c>
    </row>
    <row r="442" spans="2:17" x14ac:dyDescent="0.25">
      <c r="B442" s="71">
        <v>441</v>
      </c>
      <c r="C442" s="78">
        <v>41710</v>
      </c>
      <c r="D442" s="71">
        <v>11</v>
      </c>
      <c r="E442" s="71">
        <v>3</v>
      </c>
      <c r="F442" s="71" t="s">
        <v>29</v>
      </c>
      <c r="G442" s="71">
        <v>2</v>
      </c>
      <c r="H442" s="71" t="b">
        <v>0</v>
      </c>
      <c r="I442" s="71">
        <v>29.98</v>
      </c>
      <c r="J442" s="71" t="s">
        <v>42</v>
      </c>
      <c r="K442" s="71" t="s">
        <v>31</v>
      </c>
      <c r="L442" s="71">
        <v>57.7</v>
      </c>
      <c r="M442" s="71">
        <v>26.3</v>
      </c>
      <c r="N442" s="71">
        <v>0</v>
      </c>
      <c r="O442" s="71">
        <v>0</v>
      </c>
      <c r="P442" s="71" t="b">
        <v>0</v>
      </c>
      <c r="Q442" s="71" t="s">
        <v>32</v>
      </c>
    </row>
    <row r="443" spans="2:17" x14ac:dyDescent="0.25">
      <c r="B443" s="71">
        <v>442</v>
      </c>
      <c r="C443" s="78">
        <v>41710</v>
      </c>
      <c r="D443" s="71">
        <v>11</v>
      </c>
      <c r="E443" s="71">
        <v>3</v>
      </c>
      <c r="F443" s="71" t="s">
        <v>29</v>
      </c>
      <c r="G443" s="71">
        <v>2</v>
      </c>
      <c r="H443" s="71" t="b">
        <v>0</v>
      </c>
      <c r="I443" s="71">
        <v>24.98</v>
      </c>
      <c r="J443" s="71" t="s">
        <v>49</v>
      </c>
      <c r="K443" s="71" t="s">
        <v>31</v>
      </c>
      <c r="L443" s="71">
        <v>28.1</v>
      </c>
      <c r="M443" s="71">
        <v>51.6</v>
      </c>
      <c r="N443" s="71">
        <v>0</v>
      </c>
      <c r="O443" s="71">
        <v>0</v>
      </c>
      <c r="P443" s="71" t="b">
        <v>0</v>
      </c>
      <c r="Q443" s="71" t="s">
        <v>35</v>
      </c>
    </row>
    <row r="444" spans="2:17" x14ac:dyDescent="0.25">
      <c r="B444" s="71">
        <v>443</v>
      </c>
      <c r="C444" s="78">
        <v>41710</v>
      </c>
      <c r="D444" s="71">
        <v>11</v>
      </c>
      <c r="E444" s="71">
        <v>3</v>
      </c>
      <c r="F444" s="71" t="s">
        <v>36</v>
      </c>
      <c r="G444" s="71">
        <v>2</v>
      </c>
      <c r="H444" s="71" t="b">
        <v>0</v>
      </c>
      <c r="I444" s="71">
        <v>29.98</v>
      </c>
      <c r="J444" s="71" t="s">
        <v>42</v>
      </c>
      <c r="K444" s="71" t="s">
        <v>37</v>
      </c>
      <c r="L444" s="71">
        <v>19.8</v>
      </c>
      <c r="M444" s="71">
        <v>57.3</v>
      </c>
      <c r="N444" s="71">
        <v>0</v>
      </c>
      <c r="O444" s="71">
        <v>0</v>
      </c>
      <c r="P444" s="71" t="b">
        <v>0</v>
      </c>
      <c r="Q444" s="71" t="s">
        <v>48</v>
      </c>
    </row>
    <row r="445" spans="2:17" x14ac:dyDescent="0.25">
      <c r="B445" s="71">
        <v>444</v>
      </c>
      <c r="C445" s="78">
        <v>41710</v>
      </c>
      <c r="D445" s="71">
        <v>11</v>
      </c>
      <c r="E445" s="71">
        <v>3</v>
      </c>
      <c r="F445" s="71" t="s">
        <v>29</v>
      </c>
      <c r="G445" s="71">
        <v>1</v>
      </c>
      <c r="H445" s="71" t="b">
        <v>0</v>
      </c>
      <c r="I445" s="71">
        <v>13.99</v>
      </c>
      <c r="J445" s="71" t="s">
        <v>49</v>
      </c>
      <c r="K445" s="71" t="s">
        <v>37</v>
      </c>
      <c r="L445" s="71">
        <v>13.6</v>
      </c>
      <c r="M445" s="71">
        <v>59</v>
      </c>
      <c r="N445" s="71">
        <v>0</v>
      </c>
      <c r="O445" s="71">
        <v>0</v>
      </c>
      <c r="P445" s="71" t="b">
        <v>0</v>
      </c>
      <c r="Q445" s="71" t="s">
        <v>35</v>
      </c>
    </row>
    <row r="446" spans="2:17" x14ac:dyDescent="0.25">
      <c r="B446" s="71">
        <v>445</v>
      </c>
      <c r="C446" s="78">
        <v>41710</v>
      </c>
      <c r="D446" s="71">
        <v>11</v>
      </c>
      <c r="E446" s="71">
        <v>3</v>
      </c>
      <c r="F446" s="71" t="s">
        <v>48</v>
      </c>
      <c r="G446" s="71">
        <v>3</v>
      </c>
      <c r="H446" s="71" t="b">
        <v>0</v>
      </c>
      <c r="I446" s="71">
        <v>39.97</v>
      </c>
      <c r="J446" s="71" t="s">
        <v>49</v>
      </c>
      <c r="K446" s="71" t="s">
        <v>37</v>
      </c>
      <c r="L446" s="71">
        <v>21.8</v>
      </c>
      <c r="M446" s="71">
        <v>55.8</v>
      </c>
      <c r="N446" s="71">
        <v>0</v>
      </c>
      <c r="O446" s="71">
        <v>0</v>
      </c>
      <c r="P446" s="71" t="b">
        <v>0</v>
      </c>
      <c r="Q446" s="71" t="s">
        <v>35</v>
      </c>
    </row>
    <row r="447" spans="2:17" x14ac:dyDescent="0.25">
      <c r="B447" s="71">
        <v>446</v>
      </c>
      <c r="C447" s="78">
        <v>41710</v>
      </c>
      <c r="D447" s="71">
        <v>11</v>
      </c>
      <c r="E447" s="71">
        <v>3</v>
      </c>
      <c r="F447" s="71" t="s">
        <v>33</v>
      </c>
      <c r="G447" s="71">
        <v>3</v>
      </c>
      <c r="H447" s="71" t="b">
        <v>0</v>
      </c>
      <c r="I447" s="71">
        <v>72.31</v>
      </c>
      <c r="J447" s="71" t="s">
        <v>42</v>
      </c>
      <c r="K447" s="71" t="s">
        <v>31</v>
      </c>
      <c r="L447" s="71">
        <v>21.8</v>
      </c>
      <c r="M447" s="71">
        <v>56</v>
      </c>
      <c r="N447" s="71">
        <v>1</v>
      </c>
      <c r="O447" s="71">
        <v>1</v>
      </c>
      <c r="P447" s="71" t="b">
        <v>0</v>
      </c>
      <c r="Q447" s="71" t="s">
        <v>35</v>
      </c>
    </row>
    <row r="448" spans="2:17" x14ac:dyDescent="0.25">
      <c r="B448" s="71">
        <v>447</v>
      </c>
      <c r="C448" s="78">
        <v>41710</v>
      </c>
      <c r="D448" s="71">
        <v>11</v>
      </c>
      <c r="E448" s="71">
        <v>3</v>
      </c>
      <c r="F448" s="71" t="s">
        <v>36</v>
      </c>
      <c r="G448" s="71">
        <v>1</v>
      </c>
      <c r="H448" s="71" t="b">
        <v>0</v>
      </c>
      <c r="I448" s="71">
        <v>10.99</v>
      </c>
      <c r="J448" s="71" t="s">
        <v>42</v>
      </c>
      <c r="K448" s="71" t="s">
        <v>37</v>
      </c>
      <c r="L448" s="71">
        <v>24.9</v>
      </c>
      <c r="M448" s="71">
        <v>51.7</v>
      </c>
      <c r="N448" s="71">
        <v>0</v>
      </c>
      <c r="O448" s="71">
        <v>0</v>
      </c>
      <c r="P448" s="71" t="b">
        <v>0</v>
      </c>
      <c r="Q448" s="71" t="s">
        <v>35</v>
      </c>
    </row>
    <row r="449" spans="2:17" x14ac:dyDescent="0.25">
      <c r="B449" s="71">
        <v>448</v>
      </c>
      <c r="C449" s="78">
        <v>41710</v>
      </c>
      <c r="D449" s="71">
        <v>11</v>
      </c>
      <c r="E449" s="71">
        <v>3</v>
      </c>
      <c r="F449" s="71" t="s">
        <v>29</v>
      </c>
      <c r="G449" s="71">
        <v>3</v>
      </c>
      <c r="H449" s="71" t="b">
        <v>0</v>
      </c>
      <c r="I449" s="71">
        <v>42.97</v>
      </c>
      <c r="J449" s="71" t="s">
        <v>49</v>
      </c>
      <c r="K449" s="71" t="s">
        <v>31</v>
      </c>
      <c r="L449" s="71">
        <v>29.1</v>
      </c>
      <c r="M449" s="71">
        <v>50</v>
      </c>
      <c r="N449" s="71">
        <v>0</v>
      </c>
      <c r="O449" s="71">
        <v>0</v>
      </c>
      <c r="P449" s="71" t="b">
        <v>0</v>
      </c>
      <c r="Q449" s="71" t="s">
        <v>35</v>
      </c>
    </row>
    <row r="450" spans="2:17" x14ac:dyDescent="0.25">
      <c r="B450" s="71">
        <v>449</v>
      </c>
      <c r="C450" s="78">
        <v>41710</v>
      </c>
      <c r="D450" s="71">
        <v>11</v>
      </c>
      <c r="E450" s="71">
        <v>3</v>
      </c>
      <c r="F450" s="71" t="s">
        <v>36</v>
      </c>
      <c r="G450" s="71">
        <v>3</v>
      </c>
      <c r="H450" s="71" t="b">
        <v>0</v>
      </c>
      <c r="I450" s="71">
        <v>81.73</v>
      </c>
      <c r="J450" s="71" t="s">
        <v>49</v>
      </c>
      <c r="K450" s="71" t="s">
        <v>37</v>
      </c>
      <c r="L450" s="71">
        <v>26.8</v>
      </c>
      <c r="M450" s="71">
        <v>37.299999999999997</v>
      </c>
      <c r="N450" s="71">
        <v>1</v>
      </c>
      <c r="O450" s="71">
        <v>1</v>
      </c>
      <c r="P450" s="71" t="b">
        <v>0</v>
      </c>
      <c r="Q450" s="71" t="s">
        <v>32</v>
      </c>
    </row>
    <row r="451" spans="2:17" x14ac:dyDescent="0.25">
      <c r="B451" s="71">
        <v>450</v>
      </c>
      <c r="C451" s="78">
        <v>41710</v>
      </c>
      <c r="D451" s="71">
        <v>11</v>
      </c>
      <c r="E451" s="71">
        <v>3</v>
      </c>
      <c r="F451" s="71" t="s">
        <v>36</v>
      </c>
      <c r="G451" s="71">
        <v>1</v>
      </c>
      <c r="H451" s="71" t="b">
        <v>0</v>
      </c>
      <c r="I451" s="71">
        <v>15.99</v>
      </c>
      <c r="J451" s="71" t="s">
        <v>49</v>
      </c>
      <c r="K451" s="71" t="s">
        <v>37</v>
      </c>
      <c r="L451" s="71">
        <v>21.6</v>
      </c>
      <c r="M451" s="71">
        <v>38.700000000000003</v>
      </c>
      <c r="N451" s="71">
        <v>0</v>
      </c>
      <c r="O451" s="71">
        <v>0</v>
      </c>
      <c r="P451" s="71" t="b">
        <v>0</v>
      </c>
      <c r="Q451" s="71" t="s">
        <v>32</v>
      </c>
    </row>
    <row r="452" spans="2:17" x14ac:dyDescent="0.25">
      <c r="B452" s="71">
        <v>451</v>
      </c>
      <c r="C452" s="78">
        <v>41710</v>
      </c>
      <c r="D452" s="71">
        <v>11</v>
      </c>
      <c r="E452" s="71">
        <v>3</v>
      </c>
      <c r="F452" s="71" t="s">
        <v>36</v>
      </c>
      <c r="G452" s="71">
        <v>2</v>
      </c>
      <c r="H452" s="71" t="b">
        <v>0</v>
      </c>
      <c r="I452" s="71">
        <v>29.98</v>
      </c>
      <c r="J452" s="71" t="s">
        <v>49</v>
      </c>
      <c r="K452" s="71" t="s">
        <v>37</v>
      </c>
      <c r="L452" s="71">
        <v>12.9</v>
      </c>
      <c r="M452" s="71">
        <v>41.1</v>
      </c>
      <c r="N452" s="71">
        <v>0</v>
      </c>
      <c r="O452" s="71">
        <v>0</v>
      </c>
      <c r="P452" s="71" t="b">
        <v>0</v>
      </c>
      <c r="Q452" s="71" t="s">
        <v>32</v>
      </c>
    </row>
    <row r="453" spans="2:17" x14ac:dyDescent="0.25">
      <c r="B453" s="71">
        <v>452</v>
      </c>
      <c r="C453" s="71" t="s">
        <v>48</v>
      </c>
      <c r="D453" s="71" t="s">
        <v>48</v>
      </c>
      <c r="E453" s="71" t="s">
        <v>48</v>
      </c>
      <c r="F453" s="71" t="s">
        <v>36</v>
      </c>
      <c r="G453" s="71">
        <v>6</v>
      </c>
      <c r="H453" s="71" t="b">
        <v>1</v>
      </c>
      <c r="I453" s="71">
        <v>74.646000000000001</v>
      </c>
      <c r="J453" s="71" t="s">
        <v>30</v>
      </c>
      <c r="K453" s="71" t="s">
        <v>37</v>
      </c>
      <c r="L453" s="71">
        <v>21.2</v>
      </c>
      <c r="M453" s="71">
        <v>59.1</v>
      </c>
      <c r="N453" s="71">
        <v>0</v>
      </c>
      <c r="O453" s="71">
        <v>0</v>
      </c>
      <c r="P453" s="71" t="b">
        <v>0</v>
      </c>
      <c r="Q453" s="71" t="s">
        <v>35</v>
      </c>
    </row>
    <row r="454" spans="2:17" x14ac:dyDescent="0.25">
      <c r="B454" s="71">
        <v>453</v>
      </c>
      <c r="C454" s="78">
        <v>41711</v>
      </c>
      <c r="D454" s="71">
        <v>11</v>
      </c>
      <c r="E454" s="71">
        <v>4</v>
      </c>
      <c r="F454" s="71" t="s">
        <v>33</v>
      </c>
      <c r="G454" s="71">
        <v>3</v>
      </c>
      <c r="H454" s="71" t="b">
        <v>0</v>
      </c>
      <c r="I454" s="71">
        <v>45.97</v>
      </c>
      <c r="J454" s="71" t="s">
        <v>30</v>
      </c>
      <c r="K454" s="71" t="s">
        <v>40</v>
      </c>
      <c r="L454" s="71">
        <v>26.7</v>
      </c>
      <c r="M454" s="71">
        <v>54.3</v>
      </c>
      <c r="N454" s="71">
        <v>0</v>
      </c>
      <c r="O454" s="71">
        <v>0</v>
      </c>
      <c r="P454" s="71" t="b">
        <v>0</v>
      </c>
      <c r="Q454" s="71" t="s">
        <v>32</v>
      </c>
    </row>
    <row r="455" spans="2:17" x14ac:dyDescent="0.25">
      <c r="B455" s="71">
        <v>454</v>
      </c>
      <c r="C455" s="78">
        <v>41711</v>
      </c>
      <c r="D455" s="71">
        <v>11</v>
      </c>
      <c r="E455" s="71">
        <v>4</v>
      </c>
      <c r="F455" s="71" t="s">
        <v>29</v>
      </c>
      <c r="G455" s="71">
        <v>5</v>
      </c>
      <c r="H455" s="71" t="b">
        <v>1</v>
      </c>
      <c r="I455" s="71">
        <v>54.854999999999997</v>
      </c>
      <c r="J455" s="71" t="s">
        <v>42</v>
      </c>
      <c r="K455" s="71" t="s">
        <v>40</v>
      </c>
      <c r="L455" s="71">
        <v>11</v>
      </c>
      <c r="M455" s="71">
        <v>59.4</v>
      </c>
      <c r="N455" s="71">
        <v>0</v>
      </c>
      <c r="O455" s="71">
        <v>0</v>
      </c>
      <c r="P455" s="71" t="b">
        <v>1</v>
      </c>
      <c r="Q455" s="71" t="s">
        <v>48</v>
      </c>
    </row>
    <row r="456" spans="2:17" x14ac:dyDescent="0.25">
      <c r="B456" s="71">
        <v>455</v>
      </c>
      <c r="C456" s="78">
        <v>41711</v>
      </c>
      <c r="D456" s="71">
        <v>11</v>
      </c>
      <c r="E456" s="71">
        <v>4</v>
      </c>
      <c r="F456" s="71" t="s">
        <v>33</v>
      </c>
      <c r="G456" s="71">
        <v>2</v>
      </c>
      <c r="H456" s="71" t="b">
        <v>0</v>
      </c>
      <c r="I456" s="71">
        <v>27.98</v>
      </c>
      <c r="J456" s="71" t="s">
        <v>30</v>
      </c>
      <c r="K456" s="71" t="s">
        <v>43</v>
      </c>
      <c r="L456" s="71">
        <v>45.2</v>
      </c>
      <c r="M456" s="71">
        <v>41.6</v>
      </c>
      <c r="N456" s="71">
        <v>0</v>
      </c>
      <c r="O456" s="71">
        <v>0</v>
      </c>
      <c r="P456" s="71" t="b">
        <v>0</v>
      </c>
      <c r="Q456" s="71" t="s">
        <v>48</v>
      </c>
    </row>
    <row r="457" spans="2:17" x14ac:dyDescent="0.25">
      <c r="B457" s="71">
        <v>456</v>
      </c>
      <c r="C457" s="78">
        <v>41711</v>
      </c>
      <c r="D457" s="71">
        <v>11</v>
      </c>
      <c r="E457" s="71">
        <v>4</v>
      </c>
      <c r="F457" s="71" t="s">
        <v>36</v>
      </c>
      <c r="G457" s="71">
        <v>3</v>
      </c>
      <c r="H457" s="71" t="b">
        <v>0</v>
      </c>
      <c r="I457" s="71">
        <v>41.97</v>
      </c>
      <c r="J457" s="71" t="s">
        <v>42</v>
      </c>
      <c r="K457" s="71" t="s">
        <v>37</v>
      </c>
      <c r="L457" s="71">
        <v>33.4</v>
      </c>
      <c r="M457" s="71">
        <v>52.8</v>
      </c>
      <c r="N457" s="71">
        <v>0</v>
      </c>
      <c r="O457" s="71">
        <v>0</v>
      </c>
      <c r="P457" s="71" t="b">
        <v>0</v>
      </c>
      <c r="Q457" s="71" t="s">
        <v>48</v>
      </c>
    </row>
    <row r="458" spans="2:17" x14ac:dyDescent="0.25">
      <c r="B458" s="71">
        <v>457</v>
      </c>
      <c r="C458" s="78">
        <v>41711</v>
      </c>
      <c r="D458" s="71">
        <v>11</v>
      </c>
      <c r="E458" s="71">
        <v>4</v>
      </c>
      <c r="F458" s="71" t="s">
        <v>33</v>
      </c>
      <c r="G458" s="71">
        <v>2</v>
      </c>
      <c r="H458" s="71" t="b">
        <v>0</v>
      </c>
      <c r="I458" s="71">
        <v>33.979999999999997</v>
      </c>
      <c r="J458" s="71" t="s">
        <v>30</v>
      </c>
      <c r="K458" s="71" t="s">
        <v>43</v>
      </c>
      <c r="L458" s="71">
        <v>17.5</v>
      </c>
      <c r="M458" s="71">
        <v>56.4</v>
      </c>
      <c r="N458" s="71">
        <v>0</v>
      </c>
      <c r="O458" s="71">
        <v>0</v>
      </c>
      <c r="P458" s="71" t="b">
        <v>0</v>
      </c>
      <c r="Q458" s="71" t="s">
        <v>35</v>
      </c>
    </row>
    <row r="459" spans="2:17" x14ac:dyDescent="0.25">
      <c r="B459" s="71">
        <v>458</v>
      </c>
      <c r="C459" s="78">
        <v>41711</v>
      </c>
      <c r="D459" s="71">
        <v>11</v>
      </c>
      <c r="E459" s="71">
        <v>4</v>
      </c>
      <c r="F459" s="71" t="s">
        <v>36</v>
      </c>
      <c r="G459" s="71">
        <v>2</v>
      </c>
      <c r="H459" s="71" t="b">
        <v>0</v>
      </c>
      <c r="I459" s="71">
        <v>31.98</v>
      </c>
      <c r="J459" s="71" t="s">
        <v>30</v>
      </c>
      <c r="K459" s="71" t="s">
        <v>37</v>
      </c>
      <c r="L459" s="71">
        <v>24</v>
      </c>
      <c r="M459" s="71">
        <v>57.6</v>
      </c>
      <c r="N459" s="71">
        <v>0</v>
      </c>
      <c r="O459" s="71">
        <v>0</v>
      </c>
      <c r="P459" s="71" t="b">
        <v>0</v>
      </c>
      <c r="Q459" s="71" t="s">
        <v>35</v>
      </c>
    </row>
    <row r="460" spans="2:17" x14ac:dyDescent="0.25">
      <c r="B460" s="71">
        <v>459</v>
      </c>
      <c r="C460" s="78">
        <v>41711</v>
      </c>
      <c r="D460" s="71">
        <v>11</v>
      </c>
      <c r="E460" s="71">
        <v>4</v>
      </c>
      <c r="F460" s="71" t="s">
        <v>36</v>
      </c>
      <c r="G460" s="71">
        <v>3</v>
      </c>
      <c r="H460" s="71" t="b">
        <v>0</v>
      </c>
      <c r="I460" s="71">
        <v>44.97</v>
      </c>
      <c r="J460" s="71" t="s">
        <v>42</v>
      </c>
      <c r="K460" s="71" t="s">
        <v>37</v>
      </c>
      <c r="L460" s="71">
        <v>33</v>
      </c>
      <c r="M460" s="71">
        <v>53.9</v>
      </c>
      <c r="N460" s="71">
        <v>0</v>
      </c>
      <c r="O460" s="71">
        <v>0</v>
      </c>
      <c r="P460" s="71" t="b">
        <v>0</v>
      </c>
      <c r="Q460" s="71" t="s">
        <v>48</v>
      </c>
    </row>
    <row r="461" spans="2:17" x14ac:dyDescent="0.25">
      <c r="B461" s="71">
        <v>460</v>
      </c>
      <c r="C461" s="78">
        <v>41711</v>
      </c>
      <c r="D461" s="71">
        <v>11</v>
      </c>
      <c r="E461" s="71">
        <v>4</v>
      </c>
      <c r="F461" s="71" t="s">
        <v>36</v>
      </c>
      <c r="G461" s="71">
        <v>3</v>
      </c>
      <c r="H461" s="71" t="b">
        <v>0</v>
      </c>
      <c r="I461" s="71">
        <v>44.97</v>
      </c>
      <c r="J461" s="71" t="s">
        <v>42</v>
      </c>
      <c r="K461" s="71" t="s">
        <v>40</v>
      </c>
      <c r="L461" s="71">
        <v>15.2</v>
      </c>
      <c r="M461" s="71">
        <v>55.3</v>
      </c>
      <c r="N461" s="71">
        <v>0</v>
      </c>
      <c r="O461" s="71">
        <v>0</v>
      </c>
      <c r="P461" s="71" t="b">
        <v>0</v>
      </c>
      <c r="Q461" s="71" t="s">
        <v>35</v>
      </c>
    </row>
    <row r="462" spans="2:17" x14ac:dyDescent="0.25">
      <c r="B462" s="71">
        <v>461</v>
      </c>
      <c r="C462" s="78">
        <v>41711</v>
      </c>
      <c r="D462" s="71">
        <v>11</v>
      </c>
      <c r="E462" s="71">
        <v>4</v>
      </c>
      <c r="F462" s="71" t="s">
        <v>29</v>
      </c>
      <c r="G462" s="71">
        <v>2</v>
      </c>
      <c r="H462" s="71" t="b">
        <v>0</v>
      </c>
      <c r="I462" s="71">
        <v>23.98</v>
      </c>
      <c r="J462" s="71" t="s">
        <v>42</v>
      </c>
      <c r="K462" s="71" t="s">
        <v>40</v>
      </c>
      <c r="L462" s="71">
        <v>18.8</v>
      </c>
      <c r="M462" s="71">
        <v>58.4</v>
      </c>
      <c r="N462" s="71">
        <v>0</v>
      </c>
      <c r="O462" s="71">
        <v>0</v>
      </c>
      <c r="P462" s="71" t="b">
        <v>0</v>
      </c>
      <c r="Q462" s="71" t="s">
        <v>35</v>
      </c>
    </row>
    <row r="463" spans="2:17" x14ac:dyDescent="0.25">
      <c r="B463" s="71">
        <v>462</v>
      </c>
      <c r="C463" s="78">
        <v>41711</v>
      </c>
      <c r="D463" s="71">
        <v>11</v>
      </c>
      <c r="E463" s="71">
        <v>4</v>
      </c>
      <c r="F463" s="71" t="s">
        <v>33</v>
      </c>
      <c r="G463" s="71">
        <v>4</v>
      </c>
      <c r="H463" s="71" t="b">
        <v>1</v>
      </c>
      <c r="I463" s="71">
        <v>52.164000000000001</v>
      </c>
      <c r="J463" s="71" t="s">
        <v>30</v>
      </c>
      <c r="K463" s="71" t="s">
        <v>43</v>
      </c>
      <c r="L463" s="71">
        <v>28.2</v>
      </c>
      <c r="M463" s="71">
        <v>52.2</v>
      </c>
      <c r="N463" s="71">
        <v>0</v>
      </c>
      <c r="O463" s="71">
        <v>0</v>
      </c>
      <c r="P463" s="71" t="b">
        <v>0</v>
      </c>
      <c r="Q463" s="71" t="s">
        <v>48</v>
      </c>
    </row>
    <row r="464" spans="2:17" x14ac:dyDescent="0.25">
      <c r="B464" s="71">
        <v>463</v>
      </c>
      <c r="C464" s="78">
        <v>41711</v>
      </c>
      <c r="D464" s="71">
        <v>11</v>
      </c>
      <c r="E464" s="71">
        <v>4</v>
      </c>
      <c r="F464" s="71" t="s">
        <v>36</v>
      </c>
      <c r="G464" s="71">
        <v>6</v>
      </c>
      <c r="H464" s="71" t="b">
        <v>1</v>
      </c>
      <c r="I464" s="71">
        <v>73.745999999999995</v>
      </c>
      <c r="J464" s="71" t="s">
        <v>30</v>
      </c>
      <c r="K464" s="71" t="s">
        <v>40</v>
      </c>
      <c r="L464" s="71">
        <v>20.6</v>
      </c>
      <c r="M464" s="71">
        <v>56.3</v>
      </c>
      <c r="N464" s="71">
        <v>0</v>
      </c>
      <c r="O464" s="71">
        <v>0</v>
      </c>
      <c r="P464" s="71" t="b">
        <v>0</v>
      </c>
      <c r="Q464" s="71" t="s">
        <v>35</v>
      </c>
    </row>
    <row r="465" spans="2:17" x14ac:dyDescent="0.25">
      <c r="B465" s="71">
        <v>464</v>
      </c>
      <c r="C465" s="78">
        <v>41711</v>
      </c>
      <c r="D465" s="71">
        <v>11</v>
      </c>
      <c r="E465" s="71">
        <v>4</v>
      </c>
      <c r="F465" s="71" t="s">
        <v>36</v>
      </c>
      <c r="G465" s="71">
        <v>4</v>
      </c>
      <c r="H465" s="71" t="b">
        <v>1</v>
      </c>
      <c r="I465" s="71">
        <v>50.363999999999997</v>
      </c>
      <c r="J465" s="71" t="s">
        <v>30</v>
      </c>
      <c r="K465" s="71" t="s">
        <v>37</v>
      </c>
      <c r="L465" s="71">
        <v>24.3</v>
      </c>
      <c r="M465" s="71">
        <v>59.7</v>
      </c>
      <c r="N465" s="71">
        <v>0</v>
      </c>
      <c r="O465" s="71">
        <v>0</v>
      </c>
      <c r="P465" s="71" t="b">
        <v>0</v>
      </c>
      <c r="Q465" s="71" t="s">
        <v>48</v>
      </c>
    </row>
    <row r="466" spans="2:17" x14ac:dyDescent="0.25">
      <c r="B466" s="71">
        <v>465</v>
      </c>
      <c r="C466" s="78">
        <v>41711</v>
      </c>
      <c r="D466" s="71">
        <v>11</v>
      </c>
      <c r="E466" s="71">
        <v>4</v>
      </c>
      <c r="F466" s="71" t="s">
        <v>29</v>
      </c>
      <c r="G466" s="71">
        <v>2</v>
      </c>
      <c r="H466" s="71" t="b">
        <v>0</v>
      </c>
      <c r="I466" s="71">
        <v>29.98</v>
      </c>
      <c r="J466" s="71" t="s">
        <v>42</v>
      </c>
      <c r="K466" s="71" t="s">
        <v>40</v>
      </c>
      <c r="L466" s="71">
        <v>15.9</v>
      </c>
      <c r="M466" s="71">
        <v>54.1</v>
      </c>
      <c r="N466" s="71">
        <v>0</v>
      </c>
      <c r="O466" s="71">
        <v>0</v>
      </c>
      <c r="P466" s="71" t="b">
        <v>1</v>
      </c>
      <c r="Q466" s="71" t="s">
        <v>35</v>
      </c>
    </row>
    <row r="467" spans="2:17" x14ac:dyDescent="0.25">
      <c r="B467" s="71">
        <v>466</v>
      </c>
      <c r="C467" s="78">
        <v>41711</v>
      </c>
      <c r="D467" s="71">
        <v>11</v>
      </c>
      <c r="E467" s="71">
        <v>4</v>
      </c>
      <c r="F467" s="71" t="s">
        <v>36</v>
      </c>
      <c r="G467" s="71">
        <v>1</v>
      </c>
      <c r="H467" s="71" t="b">
        <v>0</v>
      </c>
      <c r="I467" s="71">
        <v>10.99</v>
      </c>
      <c r="J467" s="71" t="s">
        <v>42</v>
      </c>
      <c r="K467" s="71" t="s">
        <v>37</v>
      </c>
      <c r="L467" s="71">
        <v>24.6</v>
      </c>
      <c r="M467" s="71">
        <v>52.9</v>
      </c>
      <c r="N467" s="71">
        <v>0</v>
      </c>
      <c r="O467" s="71">
        <v>0</v>
      </c>
      <c r="P467" s="71" t="b">
        <v>1</v>
      </c>
      <c r="Q467" s="71" t="s">
        <v>35</v>
      </c>
    </row>
    <row r="468" spans="2:17" x14ac:dyDescent="0.25">
      <c r="B468" s="71">
        <v>467</v>
      </c>
      <c r="C468" s="78">
        <v>41711</v>
      </c>
      <c r="D468" s="71">
        <v>11</v>
      </c>
      <c r="E468" s="71">
        <v>4</v>
      </c>
      <c r="F468" s="71" t="s">
        <v>33</v>
      </c>
      <c r="G468" s="71">
        <v>4</v>
      </c>
      <c r="H468" s="71" t="b">
        <v>1</v>
      </c>
      <c r="I468" s="71">
        <v>48.564</v>
      </c>
      <c r="J468" s="71" t="s">
        <v>42</v>
      </c>
      <c r="K468" s="71" t="s">
        <v>43</v>
      </c>
      <c r="L468" s="71">
        <v>53</v>
      </c>
      <c r="M468" s="71">
        <v>33</v>
      </c>
      <c r="N468" s="71">
        <v>0</v>
      </c>
      <c r="O468" s="71">
        <v>0</v>
      </c>
      <c r="P468" s="71" t="b">
        <v>0</v>
      </c>
      <c r="Q468" s="71" t="s">
        <v>35</v>
      </c>
    </row>
    <row r="469" spans="2:17" x14ac:dyDescent="0.25">
      <c r="B469" s="71">
        <v>468</v>
      </c>
      <c r="C469" s="78">
        <v>41711</v>
      </c>
      <c r="D469" s="71">
        <v>11</v>
      </c>
      <c r="E469" s="71">
        <v>4</v>
      </c>
      <c r="F469" s="71" t="s">
        <v>29</v>
      </c>
      <c r="G469" s="71">
        <v>6</v>
      </c>
      <c r="H469" s="71" t="b">
        <v>1</v>
      </c>
      <c r="I469" s="71">
        <v>82.745999999999995</v>
      </c>
      <c r="J469" s="71" t="s">
        <v>42</v>
      </c>
      <c r="K469" s="71" t="s">
        <v>40</v>
      </c>
      <c r="L469" s="71">
        <v>37.4</v>
      </c>
      <c r="M469" s="71">
        <v>45.5</v>
      </c>
      <c r="N469" s="71">
        <v>0</v>
      </c>
      <c r="O469" s="71">
        <v>0</v>
      </c>
      <c r="P469" s="71" t="b">
        <v>1</v>
      </c>
      <c r="Q469" s="71" t="s">
        <v>32</v>
      </c>
    </row>
    <row r="470" spans="2:17" x14ac:dyDescent="0.25">
      <c r="B470" s="71">
        <v>469</v>
      </c>
      <c r="C470" s="78">
        <v>41711</v>
      </c>
      <c r="D470" s="71">
        <v>11</v>
      </c>
      <c r="E470" s="71">
        <v>4</v>
      </c>
      <c r="F470" s="71" t="s">
        <v>29</v>
      </c>
      <c r="G470" s="71">
        <v>3</v>
      </c>
      <c r="H470" s="71" t="b">
        <v>0</v>
      </c>
      <c r="I470" s="71">
        <v>36.97</v>
      </c>
      <c r="J470" s="71" t="s">
        <v>30</v>
      </c>
      <c r="K470" s="71" t="s">
        <v>40</v>
      </c>
      <c r="L470" s="71">
        <v>20.100000000000001</v>
      </c>
      <c r="M470" s="71">
        <v>60.5</v>
      </c>
      <c r="N470" s="71">
        <v>0</v>
      </c>
      <c r="O470" s="71">
        <v>0</v>
      </c>
      <c r="P470" s="71" t="b">
        <v>0</v>
      </c>
      <c r="Q470" s="71" t="s">
        <v>35</v>
      </c>
    </row>
    <row r="471" spans="2:17" x14ac:dyDescent="0.25">
      <c r="B471" s="71">
        <v>470</v>
      </c>
      <c r="C471" s="78">
        <v>41711</v>
      </c>
      <c r="D471" s="71">
        <v>11</v>
      </c>
      <c r="E471" s="71">
        <v>4</v>
      </c>
      <c r="F471" s="71" t="s">
        <v>33</v>
      </c>
      <c r="G471" s="71">
        <v>3</v>
      </c>
      <c r="H471" s="71" t="b">
        <v>0</v>
      </c>
      <c r="I471" s="71">
        <v>40.97</v>
      </c>
      <c r="J471" s="71" t="s">
        <v>30</v>
      </c>
      <c r="K471" s="71" t="s">
        <v>40</v>
      </c>
      <c r="L471" s="71">
        <v>16.5</v>
      </c>
      <c r="M471" s="71">
        <v>56.7</v>
      </c>
      <c r="N471" s="71">
        <v>0</v>
      </c>
      <c r="O471" s="71">
        <v>0</v>
      </c>
      <c r="P471" s="71" t="b">
        <v>0</v>
      </c>
      <c r="Q471" s="71" t="s">
        <v>35</v>
      </c>
    </row>
    <row r="472" spans="2:17" x14ac:dyDescent="0.25">
      <c r="B472" s="71">
        <v>471</v>
      </c>
      <c r="C472" s="78">
        <v>41711</v>
      </c>
      <c r="D472" s="71">
        <v>11</v>
      </c>
      <c r="E472" s="71">
        <v>4</v>
      </c>
      <c r="F472" s="71" t="s">
        <v>36</v>
      </c>
      <c r="G472" s="71">
        <v>4</v>
      </c>
      <c r="H472" s="71" t="b">
        <v>1</v>
      </c>
      <c r="I472" s="71">
        <v>49.463999999999999</v>
      </c>
      <c r="J472" s="71" t="s">
        <v>42</v>
      </c>
      <c r="K472" s="71" t="s">
        <v>43</v>
      </c>
      <c r="L472" s="71">
        <v>20.100000000000001</v>
      </c>
      <c r="M472" s="71">
        <v>57.3</v>
      </c>
      <c r="N472" s="71">
        <v>0</v>
      </c>
      <c r="O472" s="71">
        <v>0</v>
      </c>
      <c r="P472" s="71" t="b">
        <v>0</v>
      </c>
      <c r="Q472" s="71" t="s">
        <v>35</v>
      </c>
    </row>
    <row r="473" spans="2:17" x14ac:dyDescent="0.25">
      <c r="B473" s="71">
        <v>472</v>
      </c>
      <c r="C473" s="78">
        <v>41711</v>
      </c>
      <c r="D473" s="71">
        <v>11</v>
      </c>
      <c r="E473" s="71">
        <v>4</v>
      </c>
      <c r="F473" s="71" t="s">
        <v>36</v>
      </c>
      <c r="G473" s="71">
        <v>3</v>
      </c>
      <c r="H473" s="71" t="b">
        <v>0</v>
      </c>
      <c r="I473" s="71">
        <v>44.97</v>
      </c>
      <c r="J473" s="71" t="s">
        <v>30</v>
      </c>
      <c r="K473" s="71" t="s">
        <v>43</v>
      </c>
      <c r="L473" s="71">
        <v>33</v>
      </c>
      <c r="M473" s="71">
        <v>47</v>
      </c>
      <c r="N473" s="71">
        <v>0</v>
      </c>
      <c r="O473" s="71">
        <v>0</v>
      </c>
      <c r="P473" s="71" t="b">
        <v>0</v>
      </c>
      <c r="Q473" s="71" t="s">
        <v>32</v>
      </c>
    </row>
    <row r="474" spans="2:17" x14ac:dyDescent="0.25">
      <c r="B474" s="71">
        <v>473</v>
      </c>
      <c r="C474" s="78">
        <v>41711</v>
      </c>
      <c r="D474" s="71">
        <v>11</v>
      </c>
      <c r="E474" s="71">
        <v>4</v>
      </c>
      <c r="F474" s="71" t="s">
        <v>36</v>
      </c>
      <c r="G474" s="71">
        <v>3</v>
      </c>
      <c r="H474" s="71" t="b">
        <v>0</v>
      </c>
      <c r="I474" s="71">
        <v>38.97</v>
      </c>
      <c r="J474" s="71" t="s">
        <v>42</v>
      </c>
      <c r="K474" s="71" t="s">
        <v>37</v>
      </c>
      <c r="L474" s="71">
        <v>29.9</v>
      </c>
      <c r="M474" s="71">
        <v>54.9</v>
      </c>
      <c r="N474" s="71">
        <v>0</v>
      </c>
      <c r="O474" s="71">
        <v>0</v>
      </c>
      <c r="P474" s="71" t="b">
        <v>0</v>
      </c>
      <c r="Q474" s="71" t="s">
        <v>35</v>
      </c>
    </row>
    <row r="475" spans="2:17" x14ac:dyDescent="0.25">
      <c r="B475" s="71">
        <v>474</v>
      </c>
      <c r="C475" s="78">
        <v>41711</v>
      </c>
      <c r="D475" s="71">
        <v>11</v>
      </c>
      <c r="E475" s="71">
        <v>4</v>
      </c>
      <c r="F475" s="71" t="s">
        <v>36</v>
      </c>
      <c r="G475" s="71">
        <v>3</v>
      </c>
      <c r="H475" s="71" t="b">
        <v>0</v>
      </c>
      <c r="I475" s="71">
        <v>77.73</v>
      </c>
      <c r="J475" s="71" t="s">
        <v>42</v>
      </c>
      <c r="K475" s="71" t="s">
        <v>43</v>
      </c>
      <c r="L475" s="71">
        <v>10.4</v>
      </c>
      <c r="M475" s="71">
        <v>61.1</v>
      </c>
      <c r="N475" s="71">
        <v>1</v>
      </c>
      <c r="O475" s="71">
        <v>1</v>
      </c>
      <c r="P475" s="71" t="b">
        <v>0</v>
      </c>
      <c r="Q475" s="71" t="s">
        <v>35</v>
      </c>
    </row>
    <row r="476" spans="2:17" x14ac:dyDescent="0.25">
      <c r="B476" s="71">
        <v>475</v>
      </c>
      <c r="C476" s="78">
        <v>41711</v>
      </c>
      <c r="D476" s="71">
        <v>11</v>
      </c>
      <c r="E476" s="71">
        <v>4</v>
      </c>
      <c r="F476" s="71" t="s">
        <v>36</v>
      </c>
      <c r="G476" s="71">
        <v>4</v>
      </c>
      <c r="H476" s="71" t="b">
        <v>1</v>
      </c>
      <c r="I476" s="71">
        <v>47.664000000000001</v>
      </c>
      <c r="J476" s="71" t="s">
        <v>30</v>
      </c>
      <c r="K476" s="71" t="s">
        <v>40</v>
      </c>
      <c r="L476" s="71">
        <v>15.2</v>
      </c>
      <c r="M476" s="71">
        <v>59.4</v>
      </c>
      <c r="N476" s="71">
        <v>0</v>
      </c>
      <c r="O476" s="71">
        <v>0</v>
      </c>
      <c r="P476" s="71" t="b">
        <v>0</v>
      </c>
      <c r="Q476" s="71" t="s">
        <v>35</v>
      </c>
    </row>
    <row r="477" spans="2:17" x14ac:dyDescent="0.25">
      <c r="B477" s="71">
        <v>476</v>
      </c>
      <c r="C477" s="78">
        <v>41711</v>
      </c>
      <c r="D477" s="71">
        <v>11</v>
      </c>
      <c r="E477" s="71">
        <v>4</v>
      </c>
      <c r="F477" s="71" t="s">
        <v>29</v>
      </c>
      <c r="G477" s="71">
        <v>4</v>
      </c>
      <c r="H477" s="71" t="b">
        <v>1</v>
      </c>
      <c r="I477" s="71">
        <v>53.064</v>
      </c>
      <c r="J477" s="71" t="s">
        <v>42</v>
      </c>
      <c r="K477" s="71" t="s">
        <v>40</v>
      </c>
      <c r="L477" s="71">
        <v>22.8</v>
      </c>
      <c r="M477" s="71">
        <v>56.8</v>
      </c>
      <c r="N477" s="71">
        <v>0</v>
      </c>
      <c r="O477" s="71">
        <v>0</v>
      </c>
      <c r="P477" s="71" t="b">
        <v>0</v>
      </c>
      <c r="Q477" s="71" t="s">
        <v>35</v>
      </c>
    </row>
    <row r="478" spans="2:17" x14ac:dyDescent="0.25">
      <c r="B478" s="71">
        <v>477</v>
      </c>
      <c r="C478" s="78">
        <v>41711</v>
      </c>
      <c r="D478" s="71">
        <v>11</v>
      </c>
      <c r="E478" s="71">
        <v>4</v>
      </c>
      <c r="F478" s="71" t="s">
        <v>33</v>
      </c>
      <c r="G478" s="71">
        <v>4</v>
      </c>
      <c r="H478" s="71" t="b">
        <v>1</v>
      </c>
      <c r="I478" s="71">
        <v>48.564</v>
      </c>
      <c r="J478" s="71" t="s">
        <v>30</v>
      </c>
      <c r="K478" s="71" t="s">
        <v>43</v>
      </c>
      <c r="L478" s="71">
        <v>37.9</v>
      </c>
      <c r="M478" s="71">
        <v>43.4</v>
      </c>
      <c r="N478" s="71">
        <v>0</v>
      </c>
      <c r="O478" s="71">
        <v>0</v>
      </c>
      <c r="P478" s="71" t="b">
        <v>0</v>
      </c>
      <c r="Q478" s="71" t="s">
        <v>32</v>
      </c>
    </row>
    <row r="479" spans="2:17" x14ac:dyDescent="0.25">
      <c r="B479" s="71">
        <v>478</v>
      </c>
      <c r="C479" s="78">
        <v>41711</v>
      </c>
      <c r="D479" s="71">
        <v>11</v>
      </c>
      <c r="E479" s="71">
        <v>4</v>
      </c>
      <c r="F479" s="71" t="s">
        <v>29</v>
      </c>
      <c r="G479" s="71">
        <v>2</v>
      </c>
      <c r="H479" s="71" t="b">
        <v>0</v>
      </c>
      <c r="I479" s="71">
        <v>28.98</v>
      </c>
      <c r="J479" s="71" t="s">
        <v>30</v>
      </c>
      <c r="K479" s="71" t="s">
        <v>37</v>
      </c>
      <c r="L479" s="71">
        <v>23.7</v>
      </c>
      <c r="M479" s="71">
        <v>54.5</v>
      </c>
      <c r="N479" s="71">
        <v>0</v>
      </c>
      <c r="O479" s="71">
        <v>0</v>
      </c>
      <c r="P479" s="71" t="b">
        <v>0</v>
      </c>
      <c r="Q479" s="71" t="s">
        <v>32</v>
      </c>
    </row>
    <row r="480" spans="2:17" x14ac:dyDescent="0.25">
      <c r="B480" s="71">
        <v>479</v>
      </c>
      <c r="C480" s="78">
        <v>41711</v>
      </c>
      <c r="D480" s="71">
        <v>11</v>
      </c>
      <c r="E480" s="71">
        <v>4</v>
      </c>
      <c r="F480" s="71" t="s">
        <v>36</v>
      </c>
      <c r="G480" s="71">
        <v>3</v>
      </c>
      <c r="H480" s="71" t="b">
        <v>0</v>
      </c>
      <c r="I480" s="71">
        <v>38.97</v>
      </c>
      <c r="J480" s="71" t="s">
        <v>30</v>
      </c>
      <c r="K480" s="71" t="s">
        <v>37</v>
      </c>
      <c r="L480" s="71">
        <v>29.1</v>
      </c>
      <c r="M480" s="71">
        <v>55.3</v>
      </c>
      <c r="N480" s="71">
        <v>0</v>
      </c>
      <c r="O480" s="71">
        <v>0</v>
      </c>
      <c r="P480" s="71" t="b">
        <v>0</v>
      </c>
      <c r="Q480" s="71" t="s">
        <v>48</v>
      </c>
    </row>
    <row r="481" spans="2:17" x14ac:dyDescent="0.25">
      <c r="B481" s="71">
        <v>480</v>
      </c>
      <c r="C481" s="78">
        <v>41711</v>
      </c>
      <c r="D481" s="71">
        <v>11</v>
      </c>
      <c r="E481" s="71">
        <v>4</v>
      </c>
      <c r="F481" s="71" t="s">
        <v>29</v>
      </c>
      <c r="G481" s="71">
        <v>3</v>
      </c>
      <c r="H481" s="71" t="b">
        <v>0</v>
      </c>
      <c r="I481" s="71">
        <v>38.97</v>
      </c>
      <c r="J481" s="71" t="s">
        <v>42</v>
      </c>
      <c r="K481" s="71" t="s">
        <v>40</v>
      </c>
      <c r="L481" s="71">
        <v>23.4</v>
      </c>
      <c r="M481" s="71">
        <v>55.8</v>
      </c>
      <c r="N481" s="71">
        <v>0</v>
      </c>
      <c r="O481" s="71">
        <v>0</v>
      </c>
      <c r="P481" s="71" t="b">
        <v>0</v>
      </c>
      <c r="Q481" s="71" t="s">
        <v>48</v>
      </c>
    </row>
    <row r="482" spans="2:17" x14ac:dyDescent="0.25">
      <c r="B482" s="71">
        <v>481</v>
      </c>
      <c r="C482" s="78">
        <v>41711</v>
      </c>
      <c r="D482" s="71">
        <v>11</v>
      </c>
      <c r="E482" s="71">
        <v>4</v>
      </c>
      <c r="F482" s="71" t="s">
        <v>29</v>
      </c>
      <c r="G482" s="71">
        <v>3</v>
      </c>
      <c r="H482" s="71" t="b">
        <v>0</v>
      </c>
      <c r="I482" s="71">
        <v>40.97</v>
      </c>
      <c r="J482" s="71" t="s">
        <v>30</v>
      </c>
      <c r="K482" s="71" t="s">
        <v>40</v>
      </c>
      <c r="L482" s="71">
        <v>32.299999999999997</v>
      </c>
      <c r="M482" s="71">
        <v>53.1</v>
      </c>
      <c r="N482" s="71">
        <v>0</v>
      </c>
      <c r="O482" s="71">
        <v>0</v>
      </c>
      <c r="P482" s="71" t="b">
        <v>0</v>
      </c>
      <c r="Q482" s="71" t="s">
        <v>32</v>
      </c>
    </row>
    <row r="483" spans="2:17" x14ac:dyDescent="0.25">
      <c r="B483" s="71">
        <v>482</v>
      </c>
      <c r="C483" s="78">
        <v>41711</v>
      </c>
      <c r="D483" s="71">
        <v>11</v>
      </c>
      <c r="E483" s="71">
        <v>4</v>
      </c>
      <c r="F483" s="71" t="s">
        <v>33</v>
      </c>
      <c r="G483" s="71">
        <v>2</v>
      </c>
      <c r="H483" s="71" t="b">
        <v>0</v>
      </c>
      <c r="I483" s="71">
        <v>29.98</v>
      </c>
      <c r="J483" s="71" t="s">
        <v>30</v>
      </c>
      <c r="K483" s="71" t="s">
        <v>43</v>
      </c>
      <c r="L483" s="71">
        <v>56.3</v>
      </c>
      <c r="M483" s="71">
        <v>33</v>
      </c>
      <c r="N483" s="71">
        <v>0</v>
      </c>
      <c r="O483" s="71">
        <v>0</v>
      </c>
      <c r="P483" s="71" t="b">
        <v>0</v>
      </c>
      <c r="Q483" s="71" t="s">
        <v>48</v>
      </c>
    </row>
    <row r="484" spans="2:17" x14ac:dyDescent="0.25">
      <c r="B484" s="71">
        <v>483</v>
      </c>
      <c r="C484" s="78">
        <v>41711</v>
      </c>
      <c r="D484" s="71">
        <v>11</v>
      </c>
      <c r="E484" s="71">
        <v>4</v>
      </c>
      <c r="F484" s="71" t="s">
        <v>33</v>
      </c>
      <c r="G484" s="71">
        <v>2</v>
      </c>
      <c r="H484" s="71" t="b">
        <v>0</v>
      </c>
      <c r="I484" s="71">
        <v>24.98</v>
      </c>
      <c r="J484" s="71" t="s">
        <v>42</v>
      </c>
      <c r="K484" s="71" t="s">
        <v>43</v>
      </c>
      <c r="L484" s="71">
        <v>37.5</v>
      </c>
      <c r="M484" s="71">
        <v>44.5</v>
      </c>
      <c r="N484" s="71">
        <v>0</v>
      </c>
      <c r="O484" s="71">
        <v>0</v>
      </c>
      <c r="P484" s="71" t="b">
        <v>0</v>
      </c>
      <c r="Q484" s="71" t="s">
        <v>48</v>
      </c>
    </row>
    <row r="485" spans="2:17" x14ac:dyDescent="0.25">
      <c r="B485" s="71">
        <v>484</v>
      </c>
      <c r="C485" s="78">
        <v>41711</v>
      </c>
      <c r="D485" s="71">
        <v>11</v>
      </c>
      <c r="E485" s="71">
        <v>4</v>
      </c>
      <c r="F485" s="71" t="s">
        <v>33</v>
      </c>
      <c r="G485" s="71">
        <v>5</v>
      </c>
      <c r="H485" s="71" t="b">
        <v>1</v>
      </c>
      <c r="I485" s="71">
        <v>61.155000000000001</v>
      </c>
      <c r="J485" s="71" t="s">
        <v>30</v>
      </c>
      <c r="K485" s="71" t="s">
        <v>43</v>
      </c>
      <c r="L485" s="71">
        <v>41</v>
      </c>
      <c r="M485" s="71">
        <v>44.7</v>
      </c>
      <c r="N485" s="71">
        <v>0</v>
      </c>
      <c r="O485" s="71">
        <v>0</v>
      </c>
      <c r="P485" s="71" t="b">
        <v>0</v>
      </c>
      <c r="Q485" s="71" t="s">
        <v>32</v>
      </c>
    </row>
    <row r="486" spans="2:17" x14ac:dyDescent="0.25">
      <c r="B486" s="71">
        <v>485</v>
      </c>
      <c r="C486" s="78">
        <v>41711</v>
      </c>
      <c r="D486" s="71">
        <v>11</v>
      </c>
      <c r="E486" s="71">
        <v>4</v>
      </c>
      <c r="F486" s="71" t="s">
        <v>33</v>
      </c>
      <c r="G486" s="71">
        <v>3</v>
      </c>
      <c r="H486" s="71" t="b">
        <v>0</v>
      </c>
      <c r="I486" s="71">
        <v>39.97</v>
      </c>
      <c r="J486" s="71" t="s">
        <v>30</v>
      </c>
      <c r="K486" s="71" t="s">
        <v>43</v>
      </c>
      <c r="L486" s="71">
        <v>12.7</v>
      </c>
      <c r="M486" s="71">
        <v>58.9</v>
      </c>
      <c r="N486" s="71">
        <v>0</v>
      </c>
      <c r="O486" s="71">
        <v>0</v>
      </c>
      <c r="P486" s="71" t="b">
        <v>0</v>
      </c>
      <c r="Q486" s="71" t="s">
        <v>35</v>
      </c>
    </row>
    <row r="487" spans="2:17" x14ac:dyDescent="0.25">
      <c r="B487" s="71">
        <v>486</v>
      </c>
      <c r="C487" s="78">
        <v>41711</v>
      </c>
      <c r="D487" s="71">
        <v>11</v>
      </c>
      <c r="E487" s="71">
        <v>4</v>
      </c>
      <c r="F487" s="71" t="s">
        <v>36</v>
      </c>
      <c r="G487" s="71">
        <v>3</v>
      </c>
      <c r="H487" s="71" t="b">
        <v>0</v>
      </c>
      <c r="I487" s="71">
        <v>43.97</v>
      </c>
      <c r="J487" s="71" t="s">
        <v>30</v>
      </c>
      <c r="K487" s="71" t="s">
        <v>40</v>
      </c>
      <c r="L487" s="71">
        <v>11.8</v>
      </c>
      <c r="M487" s="71">
        <v>56.8</v>
      </c>
      <c r="N487" s="71">
        <v>0</v>
      </c>
      <c r="O487" s="71">
        <v>0</v>
      </c>
      <c r="P487" s="71" t="b">
        <v>0</v>
      </c>
      <c r="Q487" s="71" t="s">
        <v>35</v>
      </c>
    </row>
    <row r="488" spans="2:17" x14ac:dyDescent="0.25">
      <c r="B488" s="71">
        <v>487</v>
      </c>
      <c r="C488" s="78">
        <v>41711</v>
      </c>
      <c r="D488" s="71">
        <v>11</v>
      </c>
      <c r="E488" s="71">
        <v>4</v>
      </c>
      <c r="F488" s="71" t="s">
        <v>33</v>
      </c>
      <c r="G488" s="71">
        <v>2</v>
      </c>
      <c r="H488" s="71" t="b">
        <v>0</v>
      </c>
      <c r="I488" s="71">
        <v>30.98</v>
      </c>
      <c r="J488" s="71" t="s">
        <v>42</v>
      </c>
      <c r="K488" s="71" t="s">
        <v>43</v>
      </c>
      <c r="L488" s="71">
        <v>50.9</v>
      </c>
      <c r="M488" s="71">
        <v>38.200000000000003</v>
      </c>
      <c r="N488" s="71">
        <v>0</v>
      </c>
      <c r="O488" s="71">
        <v>0</v>
      </c>
      <c r="P488" s="71" t="b">
        <v>0</v>
      </c>
      <c r="Q488" s="71" t="s">
        <v>35</v>
      </c>
    </row>
    <row r="489" spans="2:17" x14ac:dyDescent="0.25">
      <c r="B489" s="71">
        <v>488</v>
      </c>
      <c r="C489" s="78">
        <v>41712</v>
      </c>
      <c r="D489" s="71">
        <v>11</v>
      </c>
      <c r="E489" s="71">
        <v>5</v>
      </c>
      <c r="F489" s="71" t="s">
        <v>29</v>
      </c>
      <c r="G489" s="71">
        <v>3</v>
      </c>
      <c r="H489" s="71" t="b">
        <v>0</v>
      </c>
      <c r="I489" s="71">
        <v>35.97</v>
      </c>
      <c r="J489" s="71" t="s">
        <v>30</v>
      </c>
      <c r="K489" s="71" t="s">
        <v>40</v>
      </c>
      <c r="L489" s="71">
        <v>10.6</v>
      </c>
      <c r="M489" s="71">
        <v>58.9</v>
      </c>
      <c r="N489" s="71">
        <v>0</v>
      </c>
      <c r="O489" s="71">
        <v>0</v>
      </c>
      <c r="P489" s="71" t="b">
        <v>0</v>
      </c>
      <c r="Q489" s="71" t="s">
        <v>35</v>
      </c>
    </row>
    <row r="490" spans="2:17" x14ac:dyDescent="0.25">
      <c r="B490" s="71">
        <v>489</v>
      </c>
      <c r="C490" s="78">
        <v>41712</v>
      </c>
      <c r="D490" s="71">
        <v>11</v>
      </c>
      <c r="E490" s="71">
        <v>5</v>
      </c>
      <c r="F490" s="71" t="s">
        <v>29</v>
      </c>
      <c r="G490" s="71">
        <v>5</v>
      </c>
      <c r="H490" s="71" t="b">
        <v>1</v>
      </c>
      <c r="I490" s="71">
        <v>59.354999999999997</v>
      </c>
      <c r="J490" s="71" t="s">
        <v>42</v>
      </c>
      <c r="K490" s="71" t="s">
        <v>40</v>
      </c>
      <c r="L490" s="71">
        <v>29</v>
      </c>
      <c r="M490" s="71">
        <v>53.6</v>
      </c>
      <c r="N490" s="71">
        <v>0</v>
      </c>
      <c r="O490" s="71">
        <v>0</v>
      </c>
      <c r="P490" s="71" t="b">
        <v>0</v>
      </c>
      <c r="Q490" s="71" t="s">
        <v>35</v>
      </c>
    </row>
    <row r="491" spans="2:17" x14ac:dyDescent="0.25">
      <c r="B491" s="71">
        <v>490</v>
      </c>
      <c r="C491" s="78">
        <v>41712</v>
      </c>
      <c r="D491" s="71">
        <v>11</v>
      </c>
      <c r="E491" s="71">
        <v>5</v>
      </c>
      <c r="F491" s="71" t="s">
        <v>36</v>
      </c>
      <c r="G491" s="71">
        <v>3</v>
      </c>
      <c r="H491" s="71" t="b">
        <v>0</v>
      </c>
      <c r="I491" s="71">
        <v>42.97</v>
      </c>
      <c r="J491" s="71" t="s">
        <v>42</v>
      </c>
      <c r="K491" s="71" t="s">
        <v>40</v>
      </c>
      <c r="L491" s="71">
        <v>20.6</v>
      </c>
      <c r="M491" s="71">
        <v>53</v>
      </c>
      <c r="N491" s="71">
        <v>0</v>
      </c>
      <c r="O491" s="71">
        <v>0</v>
      </c>
      <c r="P491" s="71" t="b">
        <v>0</v>
      </c>
      <c r="Q491" s="71" t="s">
        <v>35</v>
      </c>
    </row>
    <row r="492" spans="2:17" x14ac:dyDescent="0.25">
      <c r="B492" s="71">
        <v>491</v>
      </c>
      <c r="C492" s="78">
        <v>41712</v>
      </c>
      <c r="D492" s="71">
        <v>11</v>
      </c>
      <c r="E492" s="71">
        <v>5</v>
      </c>
      <c r="F492" s="71" t="s">
        <v>33</v>
      </c>
      <c r="G492" s="71" t="s">
        <v>48</v>
      </c>
      <c r="H492" s="71" t="s">
        <v>48</v>
      </c>
      <c r="I492" s="71">
        <v>14.22</v>
      </c>
      <c r="J492" s="71" t="s">
        <v>42</v>
      </c>
      <c r="K492" s="71" t="s">
        <v>43</v>
      </c>
      <c r="L492" s="71">
        <v>43.6</v>
      </c>
      <c r="M492" s="71">
        <v>37.299999999999997</v>
      </c>
      <c r="N492" s="71" t="s">
        <v>48</v>
      </c>
      <c r="O492" s="71" t="s">
        <v>48</v>
      </c>
      <c r="P492" s="71" t="b">
        <v>0</v>
      </c>
      <c r="Q492" s="71" t="s">
        <v>35</v>
      </c>
    </row>
    <row r="493" spans="2:17" x14ac:dyDescent="0.25">
      <c r="B493" s="71">
        <v>492</v>
      </c>
      <c r="C493" s="78">
        <v>41712</v>
      </c>
      <c r="D493" s="71">
        <v>11</v>
      </c>
      <c r="E493" s="71">
        <v>5</v>
      </c>
      <c r="F493" s="71" t="s">
        <v>36</v>
      </c>
      <c r="G493" s="71">
        <v>4</v>
      </c>
      <c r="H493" s="71" t="b">
        <v>1</v>
      </c>
      <c r="I493" s="71">
        <v>53.064</v>
      </c>
      <c r="J493" s="71" t="s">
        <v>30</v>
      </c>
      <c r="K493" s="71" t="s">
        <v>40</v>
      </c>
      <c r="L493" s="71">
        <v>16.399999999999999</v>
      </c>
      <c r="M493" s="71">
        <v>58.8</v>
      </c>
      <c r="N493" s="71">
        <v>0</v>
      </c>
      <c r="O493" s="71">
        <v>0</v>
      </c>
      <c r="P493" s="71" t="b">
        <v>0</v>
      </c>
      <c r="Q493" s="71" t="s">
        <v>35</v>
      </c>
    </row>
    <row r="494" spans="2:17" x14ac:dyDescent="0.25">
      <c r="B494" s="71">
        <v>493</v>
      </c>
      <c r="C494" s="78">
        <v>41712</v>
      </c>
      <c r="D494" s="71">
        <v>11</v>
      </c>
      <c r="E494" s="71">
        <v>5</v>
      </c>
      <c r="F494" s="71" t="s">
        <v>33</v>
      </c>
      <c r="G494" s="71">
        <v>5</v>
      </c>
      <c r="H494" s="71" t="b">
        <v>1</v>
      </c>
      <c r="I494" s="71">
        <v>110.45699999999999</v>
      </c>
      <c r="J494" s="71" t="s">
        <v>30</v>
      </c>
      <c r="K494" s="71" t="s">
        <v>43</v>
      </c>
      <c r="L494" s="71">
        <v>33.4</v>
      </c>
      <c r="M494" s="71">
        <v>48.7</v>
      </c>
      <c r="N494" s="71">
        <v>1</v>
      </c>
      <c r="O494" s="71">
        <v>1</v>
      </c>
      <c r="P494" s="71" t="b">
        <v>0</v>
      </c>
      <c r="Q494" s="71" t="s">
        <v>32</v>
      </c>
    </row>
    <row r="495" spans="2:17" x14ac:dyDescent="0.25">
      <c r="B495" s="71">
        <v>494</v>
      </c>
      <c r="C495" s="78">
        <v>41712</v>
      </c>
      <c r="D495" s="71">
        <v>11</v>
      </c>
      <c r="E495" s="71">
        <v>5</v>
      </c>
      <c r="F495" s="71" t="s">
        <v>36</v>
      </c>
      <c r="G495" s="71">
        <v>2</v>
      </c>
      <c r="H495" s="71" t="b">
        <v>0</v>
      </c>
      <c r="I495" s="71">
        <v>27.98</v>
      </c>
      <c r="J495" s="71" t="s">
        <v>30</v>
      </c>
      <c r="K495" s="71" t="s">
        <v>37</v>
      </c>
      <c r="L495" s="71">
        <v>17.2</v>
      </c>
      <c r="M495" s="71">
        <v>55.7</v>
      </c>
      <c r="N495" s="71">
        <v>0</v>
      </c>
      <c r="O495" s="71">
        <v>0</v>
      </c>
      <c r="P495" s="71" t="b">
        <v>0</v>
      </c>
      <c r="Q495" s="71" t="s">
        <v>32</v>
      </c>
    </row>
    <row r="496" spans="2:17" x14ac:dyDescent="0.25">
      <c r="B496" s="71">
        <v>495</v>
      </c>
      <c r="C496" s="78">
        <v>41712</v>
      </c>
      <c r="D496" s="71">
        <v>11</v>
      </c>
      <c r="E496" s="71">
        <v>5</v>
      </c>
      <c r="F496" s="71" t="s">
        <v>33</v>
      </c>
      <c r="G496" s="71">
        <v>6</v>
      </c>
      <c r="H496" s="71" t="b">
        <v>1</v>
      </c>
      <c r="I496" s="71">
        <v>73.745999999999995</v>
      </c>
      <c r="J496" s="71" t="s">
        <v>30</v>
      </c>
      <c r="K496" s="71" t="s">
        <v>43</v>
      </c>
      <c r="L496" s="71">
        <v>31.3</v>
      </c>
      <c r="M496" s="71">
        <v>53.8</v>
      </c>
      <c r="N496" s="71">
        <v>0</v>
      </c>
      <c r="O496" s="71">
        <v>0</v>
      </c>
      <c r="P496" s="71" t="b">
        <v>0</v>
      </c>
      <c r="Q496" s="71" t="s">
        <v>32</v>
      </c>
    </row>
    <row r="497" spans="2:17" x14ac:dyDescent="0.25">
      <c r="B497" s="71">
        <v>496</v>
      </c>
      <c r="C497" s="78">
        <v>41712</v>
      </c>
      <c r="D497" s="71">
        <v>11</v>
      </c>
      <c r="E497" s="71">
        <v>5</v>
      </c>
      <c r="F497" s="71" t="s">
        <v>33</v>
      </c>
      <c r="G497" s="71">
        <v>1</v>
      </c>
      <c r="H497" s="71" t="b">
        <v>0</v>
      </c>
      <c r="I497" s="71">
        <v>12.99</v>
      </c>
      <c r="J497" s="71" t="s">
        <v>30</v>
      </c>
      <c r="K497" s="71" t="s">
        <v>43</v>
      </c>
      <c r="L497" s="71">
        <v>32</v>
      </c>
      <c r="M497" s="71">
        <v>50.6</v>
      </c>
      <c r="N497" s="71">
        <v>0</v>
      </c>
      <c r="O497" s="71">
        <v>0</v>
      </c>
      <c r="P497" s="71" t="b">
        <v>0</v>
      </c>
      <c r="Q497" s="71" t="s">
        <v>32</v>
      </c>
    </row>
    <row r="498" spans="2:17" x14ac:dyDescent="0.25">
      <c r="B498" s="71">
        <v>497</v>
      </c>
      <c r="C498" s="78">
        <v>41712</v>
      </c>
      <c r="D498" s="71">
        <v>11</v>
      </c>
      <c r="E498" s="71">
        <v>5</v>
      </c>
      <c r="F498" s="71" t="s">
        <v>36</v>
      </c>
      <c r="G498" s="71">
        <v>5</v>
      </c>
      <c r="H498" s="71" t="b">
        <v>1</v>
      </c>
      <c r="I498" s="71">
        <v>56.655000000000001</v>
      </c>
      <c r="J498" s="71" t="s">
        <v>30</v>
      </c>
      <c r="K498" s="71" t="s">
        <v>37</v>
      </c>
      <c r="L498" s="71">
        <v>17.899999999999999</v>
      </c>
      <c r="M498" s="71">
        <v>56.4</v>
      </c>
      <c r="N498" s="71">
        <v>0</v>
      </c>
      <c r="O498" s="71">
        <v>0</v>
      </c>
      <c r="P498" s="71" t="b">
        <v>0</v>
      </c>
      <c r="Q498" s="71" t="s">
        <v>35</v>
      </c>
    </row>
    <row r="499" spans="2:17" x14ac:dyDescent="0.25">
      <c r="B499" s="71">
        <v>498</v>
      </c>
      <c r="C499" s="78">
        <v>41712</v>
      </c>
      <c r="D499" s="71">
        <v>11</v>
      </c>
      <c r="E499" s="71">
        <v>5</v>
      </c>
      <c r="F499" s="71" t="s">
        <v>33</v>
      </c>
      <c r="G499" s="71">
        <v>3</v>
      </c>
      <c r="H499" s="71" t="b">
        <v>0</v>
      </c>
      <c r="I499" s="71">
        <v>39.97</v>
      </c>
      <c r="J499" s="71" t="s">
        <v>30</v>
      </c>
      <c r="K499" s="71" t="s">
        <v>43</v>
      </c>
      <c r="L499" s="71">
        <v>47.6</v>
      </c>
      <c r="M499" s="71">
        <v>33.799999999999997</v>
      </c>
      <c r="N499" s="71">
        <v>0</v>
      </c>
      <c r="O499" s="71">
        <v>0</v>
      </c>
      <c r="P499" s="71" t="b">
        <v>0</v>
      </c>
      <c r="Q499" s="71" t="s">
        <v>38</v>
      </c>
    </row>
    <row r="500" spans="2:17" x14ac:dyDescent="0.25">
      <c r="B500" s="71">
        <v>499</v>
      </c>
      <c r="C500" s="78">
        <v>41712</v>
      </c>
      <c r="D500" s="71">
        <v>11</v>
      </c>
      <c r="E500" s="71">
        <v>5</v>
      </c>
      <c r="F500" s="71" t="s">
        <v>33</v>
      </c>
      <c r="G500" s="71">
        <v>3</v>
      </c>
      <c r="H500" s="71" t="b">
        <v>0</v>
      </c>
      <c r="I500" s="71">
        <v>38.97</v>
      </c>
      <c r="J500" s="71" t="s">
        <v>30</v>
      </c>
      <c r="K500" s="71" t="s">
        <v>43</v>
      </c>
      <c r="L500" s="71">
        <v>41</v>
      </c>
      <c r="M500" s="71">
        <v>46.1</v>
      </c>
      <c r="N500" s="71">
        <v>0</v>
      </c>
      <c r="O500" s="71">
        <v>0</v>
      </c>
      <c r="P500" s="71" t="b">
        <v>0</v>
      </c>
      <c r="Q500" s="71" t="s">
        <v>32</v>
      </c>
    </row>
    <row r="501" spans="2:17" x14ac:dyDescent="0.25">
      <c r="B501" s="71">
        <v>500</v>
      </c>
      <c r="C501" s="78">
        <v>41712</v>
      </c>
      <c r="D501" s="71">
        <v>11</v>
      </c>
      <c r="E501" s="71">
        <v>5</v>
      </c>
      <c r="F501" s="71" t="s">
        <v>29</v>
      </c>
      <c r="G501" s="71">
        <v>2</v>
      </c>
      <c r="H501" s="71" t="b">
        <v>0</v>
      </c>
      <c r="I501" s="71">
        <v>28.98</v>
      </c>
      <c r="J501" s="71" t="s">
        <v>30</v>
      </c>
      <c r="K501" s="71" t="s">
        <v>37</v>
      </c>
      <c r="L501" s="71">
        <v>25.9</v>
      </c>
      <c r="M501" s="71">
        <v>53.9</v>
      </c>
      <c r="N501" s="71">
        <v>0</v>
      </c>
      <c r="O501" s="71">
        <v>0</v>
      </c>
      <c r="P501" s="71" t="b">
        <v>0</v>
      </c>
      <c r="Q501" s="71" t="s">
        <v>32</v>
      </c>
    </row>
    <row r="502" spans="2:17" x14ac:dyDescent="0.25">
      <c r="B502" s="71">
        <v>501</v>
      </c>
      <c r="C502" s="78">
        <v>41712</v>
      </c>
      <c r="D502" s="71">
        <v>11</v>
      </c>
      <c r="E502" s="71">
        <v>5</v>
      </c>
      <c r="F502" s="71" t="s">
        <v>29</v>
      </c>
      <c r="G502" s="71">
        <v>3</v>
      </c>
      <c r="H502" s="71" t="b">
        <v>0</v>
      </c>
      <c r="I502" s="71">
        <v>45.97</v>
      </c>
      <c r="J502" s="71" t="s">
        <v>42</v>
      </c>
      <c r="K502" s="71" t="s">
        <v>40</v>
      </c>
      <c r="L502" s="71">
        <v>40.5</v>
      </c>
      <c r="M502" s="71">
        <v>42.6</v>
      </c>
      <c r="N502" s="71">
        <v>0</v>
      </c>
      <c r="O502" s="71">
        <v>0</v>
      </c>
      <c r="P502" s="71" t="b">
        <v>1</v>
      </c>
      <c r="Q502" s="71" t="s">
        <v>32</v>
      </c>
    </row>
    <row r="503" spans="2:17" x14ac:dyDescent="0.25">
      <c r="B503" s="71">
        <v>502</v>
      </c>
      <c r="C503" s="78">
        <v>41712</v>
      </c>
      <c r="D503" s="71">
        <v>11</v>
      </c>
      <c r="E503" s="71">
        <v>5</v>
      </c>
      <c r="F503" s="71" t="s">
        <v>33</v>
      </c>
      <c r="G503" s="71">
        <v>2</v>
      </c>
      <c r="H503" s="71" t="b">
        <v>0</v>
      </c>
      <c r="I503" s="71">
        <v>78.42</v>
      </c>
      <c r="J503" s="71" t="s">
        <v>42</v>
      </c>
      <c r="K503" s="71" t="s">
        <v>43</v>
      </c>
      <c r="L503" s="71">
        <v>51</v>
      </c>
      <c r="M503" s="71">
        <v>29.7</v>
      </c>
      <c r="N503" s="71">
        <v>1</v>
      </c>
      <c r="O503" s="71">
        <v>1</v>
      </c>
      <c r="P503" s="71" t="b">
        <v>0</v>
      </c>
      <c r="Q503" s="71" t="s">
        <v>32</v>
      </c>
    </row>
    <row r="504" spans="2:17" x14ac:dyDescent="0.25">
      <c r="B504" s="71">
        <v>503</v>
      </c>
      <c r="C504" s="78">
        <v>41712</v>
      </c>
      <c r="D504" s="71">
        <v>11</v>
      </c>
      <c r="E504" s="71">
        <v>5</v>
      </c>
      <c r="F504" s="71" t="s">
        <v>36</v>
      </c>
      <c r="G504" s="71">
        <v>2</v>
      </c>
      <c r="H504" s="71" t="b">
        <v>0</v>
      </c>
      <c r="I504" s="71">
        <v>23.98</v>
      </c>
      <c r="J504" s="71" t="s">
        <v>42</v>
      </c>
      <c r="K504" s="71" t="s">
        <v>37</v>
      </c>
      <c r="L504" s="71">
        <v>30.8</v>
      </c>
      <c r="M504" s="71">
        <v>46.1</v>
      </c>
      <c r="N504" s="71">
        <v>0</v>
      </c>
      <c r="O504" s="71">
        <v>0</v>
      </c>
      <c r="P504" s="71" t="b">
        <v>1</v>
      </c>
      <c r="Q504" s="71" t="s">
        <v>32</v>
      </c>
    </row>
    <row r="505" spans="2:17" x14ac:dyDescent="0.25">
      <c r="B505" s="71">
        <v>504</v>
      </c>
      <c r="C505" s="78">
        <v>41712</v>
      </c>
      <c r="D505" s="71">
        <v>11</v>
      </c>
      <c r="E505" s="71">
        <v>5</v>
      </c>
      <c r="F505" s="71" t="s">
        <v>36</v>
      </c>
      <c r="G505" s="71">
        <v>2</v>
      </c>
      <c r="H505" s="71" t="b">
        <v>0</v>
      </c>
      <c r="I505" s="71">
        <v>27.98</v>
      </c>
      <c r="J505" s="71" t="s">
        <v>42</v>
      </c>
      <c r="K505" s="71" t="s">
        <v>37</v>
      </c>
      <c r="L505" s="71">
        <v>20.8</v>
      </c>
      <c r="M505" s="71">
        <v>57.8</v>
      </c>
      <c r="N505" s="71">
        <v>0</v>
      </c>
      <c r="O505" s="71">
        <v>0</v>
      </c>
      <c r="P505" s="71" t="b">
        <v>0</v>
      </c>
      <c r="Q505" s="71" t="s">
        <v>35</v>
      </c>
    </row>
    <row r="506" spans="2:17" x14ac:dyDescent="0.25">
      <c r="B506" s="71">
        <v>505</v>
      </c>
      <c r="C506" s="78">
        <v>41712</v>
      </c>
      <c r="D506" s="71">
        <v>11</v>
      </c>
      <c r="E506" s="71">
        <v>5</v>
      </c>
      <c r="F506" s="71" t="s">
        <v>29</v>
      </c>
      <c r="G506" s="71">
        <v>2</v>
      </c>
      <c r="H506" s="71" t="b">
        <v>0</v>
      </c>
      <c r="I506" s="71">
        <v>51.5</v>
      </c>
      <c r="J506" s="71" t="s">
        <v>30</v>
      </c>
      <c r="K506" s="71" t="s">
        <v>40</v>
      </c>
      <c r="L506" s="71">
        <v>14.1</v>
      </c>
      <c r="M506" s="71">
        <v>59.4</v>
      </c>
      <c r="N506" s="71">
        <v>1</v>
      </c>
      <c r="O506" s="71">
        <v>1</v>
      </c>
      <c r="P506" s="71" t="s">
        <v>48</v>
      </c>
      <c r="Q506" s="71" t="s">
        <v>35</v>
      </c>
    </row>
    <row r="507" spans="2:17" x14ac:dyDescent="0.25">
      <c r="B507" s="71">
        <v>506</v>
      </c>
      <c r="C507" s="78">
        <v>41712</v>
      </c>
      <c r="D507" s="71">
        <v>11</v>
      </c>
      <c r="E507" s="71">
        <v>5</v>
      </c>
      <c r="F507" s="71" t="s">
        <v>33</v>
      </c>
      <c r="G507" s="71">
        <v>2</v>
      </c>
      <c r="H507" s="71" t="b">
        <v>0</v>
      </c>
      <c r="I507" s="71">
        <v>27.98</v>
      </c>
      <c r="J507" s="71" t="s">
        <v>30</v>
      </c>
      <c r="K507" s="71" t="s">
        <v>43</v>
      </c>
      <c r="L507" s="71">
        <v>42.4</v>
      </c>
      <c r="M507" s="71">
        <v>37</v>
      </c>
      <c r="N507" s="71">
        <v>0</v>
      </c>
      <c r="O507" s="71">
        <v>0</v>
      </c>
      <c r="P507" s="71" t="b">
        <v>0</v>
      </c>
      <c r="Q507" s="71" t="s">
        <v>48</v>
      </c>
    </row>
    <row r="508" spans="2:17" x14ac:dyDescent="0.25">
      <c r="B508" s="71">
        <v>507</v>
      </c>
      <c r="C508" s="78">
        <v>41712</v>
      </c>
      <c r="D508" s="71">
        <v>11</v>
      </c>
      <c r="E508" s="71">
        <v>5</v>
      </c>
      <c r="F508" s="71" t="s">
        <v>29</v>
      </c>
      <c r="G508" s="71">
        <v>1</v>
      </c>
      <c r="H508" s="71" t="b">
        <v>0</v>
      </c>
      <c r="I508" s="71">
        <v>11.99</v>
      </c>
      <c r="J508" s="71" t="s">
        <v>30</v>
      </c>
      <c r="K508" s="71" t="s">
        <v>40</v>
      </c>
      <c r="L508" s="71">
        <v>24.7</v>
      </c>
      <c r="M508" s="71">
        <v>50.9</v>
      </c>
      <c r="N508" s="71">
        <v>0</v>
      </c>
      <c r="O508" s="71">
        <v>0</v>
      </c>
      <c r="P508" s="71" t="b">
        <v>0</v>
      </c>
      <c r="Q508" s="71" t="s">
        <v>32</v>
      </c>
    </row>
    <row r="509" spans="2:17" x14ac:dyDescent="0.25">
      <c r="B509" s="71">
        <v>508</v>
      </c>
      <c r="C509" s="78">
        <v>41712</v>
      </c>
      <c r="D509" s="71">
        <v>11</v>
      </c>
      <c r="E509" s="71">
        <v>5</v>
      </c>
      <c r="F509" s="71" t="s">
        <v>33</v>
      </c>
      <c r="G509" s="71">
        <v>5</v>
      </c>
      <c r="H509" s="71" t="b">
        <v>1</v>
      </c>
      <c r="I509" s="71">
        <v>95.930999999999997</v>
      </c>
      <c r="J509" s="71" t="s">
        <v>30</v>
      </c>
      <c r="K509" s="71" t="s">
        <v>43</v>
      </c>
      <c r="L509" s="71">
        <v>28.5</v>
      </c>
      <c r="M509" s="71">
        <v>53.3</v>
      </c>
      <c r="N509" s="71">
        <v>1</v>
      </c>
      <c r="O509" s="71">
        <v>1</v>
      </c>
      <c r="P509" s="71" t="b">
        <v>0</v>
      </c>
      <c r="Q509" s="71" t="s">
        <v>32</v>
      </c>
    </row>
    <row r="510" spans="2:17" x14ac:dyDescent="0.25">
      <c r="B510" s="71">
        <v>509</v>
      </c>
      <c r="C510" s="78">
        <v>41712</v>
      </c>
      <c r="D510" s="71">
        <v>11</v>
      </c>
      <c r="E510" s="71">
        <v>5</v>
      </c>
      <c r="F510" s="71" t="s">
        <v>36</v>
      </c>
      <c r="G510" s="71">
        <v>7</v>
      </c>
      <c r="H510" s="71" t="b">
        <v>1</v>
      </c>
      <c r="I510" s="71">
        <v>116.532</v>
      </c>
      <c r="J510" s="71" t="s">
        <v>30</v>
      </c>
      <c r="K510" s="71" t="s">
        <v>37</v>
      </c>
      <c r="L510" s="71">
        <v>29.5</v>
      </c>
      <c r="M510" s="71">
        <v>53.4</v>
      </c>
      <c r="N510" s="71">
        <v>1</v>
      </c>
      <c r="O510" s="71">
        <v>1</v>
      </c>
      <c r="P510" s="71" t="b">
        <v>0</v>
      </c>
      <c r="Q510" s="71" t="s">
        <v>32</v>
      </c>
    </row>
    <row r="511" spans="2:17" x14ac:dyDescent="0.25">
      <c r="B511" s="71">
        <v>510</v>
      </c>
      <c r="C511" s="78">
        <v>41712</v>
      </c>
      <c r="D511" s="71">
        <v>11</v>
      </c>
      <c r="E511" s="71">
        <v>5</v>
      </c>
      <c r="F511" s="71" t="s">
        <v>29</v>
      </c>
      <c r="G511" s="71">
        <v>2</v>
      </c>
      <c r="H511" s="71" t="b">
        <v>0</v>
      </c>
      <c r="I511" s="71">
        <v>26.98</v>
      </c>
      <c r="J511" s="71" t="s">
        <v>42</v>
      </c>
      <c r="K511" s="71" t="s">
        <v>37</v>
      </c>
      <c r="L511" s="71">
        <v>28.9</v>
      </c>
      <c r="M511" s="71">
        <v>51.3</v>
      </c>
      <c r="N511" s="71">
        <v>0</v>
      </c>
      <c r="O511" s="71">
        <v>0</v>
      </c>
      <c r="P511" s="71" t="b">
        <v>0</v>
      </c>
      <c r="Q511" s="71" t="s">
        <v>35</v>
      </c>
    </row>
    <row r="512" spans="2:17" x14ac:dyDescent="0.25">
      <c r="B512" s="71">
        <v>511</v>
      </c>
      <c r="C512" s="78">
        <v>41712</v>
      </c>
      <c r="D512" s="71">
        <v>11</v>
      </c>
      <c r="E512" s="71">
        <v>5</v>
      </c>
      <c r="F512" s="71" t="s">
        <v>33</v>
      </c>
      <c r="G512" s="71">
        <v>3</v>
      </c>
      <c r="H512" s="71" t="b">
        <v>0</v>
      </c>
      <c r="I512" s="71">
        <v>40.97</v>
      </c>
      <c r="J512" s="71" t="s">
        <v>30</v>
      </c>
      <c r="K512" s="71" t="s">
        <v>43</v>
      </c>
      <c r="L512" s="71">
        <v>41.4</v>
      </c>
      <c r="M512" s="71">
        <v>41.1</v>
      </c>
      <c r="N512" s="71">
        <v>0</v>
      </c>
      <c r="O512" s="71">
        <v>0</v>
      </c>
      <c r="P512" s="71" t="b">
        <v>0</v>
      </c>
      <c r="Q512" s="71" t="s">
        <v>38</v>
      </c>
    </row>
    <row r="513" spans="2:17" x14ac:dyDescent="0.25">
      <c r="B513" s="71">
        <v>512</v>
      </c>
      <c r="C513" s="78">
        <v>41712</v>
      </c>
      <c r="D513" s="71">
        <v>11</v>
      </c>
      <c r="E513" s="71">
        <v>5</v>
      </c>
      <c r="F513" s="71" t="s">
        <v>29</v>
      </c>
      <c r="G513" s="71">
        <v>3</v>
      </c>
      <c r="H513" s="71" t="b">
        <v>0</v>
      </c>
      <c r="I513" s="71">
        <v>43.97</v>
      </c>
      <c r="J513" s="71" t="s">
        <v>42</v>
      </c>
      <c r="K513" s="71" t="s">
        <v>40</v>
      </c>
      <c r="L513" s="71">
        <v>32.200000000000003</v>
      </c>
      <c r="M513" s="71">
        <v>43.9</v>
      </c>
      <c r="N513" s="71">
        <v>0</v>
      </c>
      <c r="O513" s="71">
        <v>0</v>
      </c>
      <c r="P513" s="71" t="b">
        <v>0</v>
      </c>
      <c r="Q513" s="71" t="s">
        <v>35</v>
      </c>
    </row>
    <row r="514" spans="2:17" x14ac:dyDescent="0.25">
      <c r="B514" s="71">
        <v>513</v>
      </c>
      <c r="C514" s="78">
        <v>41712</v>
      </c>
      <c r="D514" s="71">
        <v>11</v>
      </c>
      <c r="E514" s="71">
        <v>5</v>
      </c>
      <c r="F514" s="71" t="s">
        <v>29</v>
      </c>
      <c r="G514" s="71">
        <v>2</v>
      </c>
      <c r="H514" s="71" t="b">
        <v>0</v>
      </c>
      <c r="I514" s="71">
        <v>33.979999999999997</v>
      </c>
      <c r="J514" s="71" t="s">
        <v>30</v>
      </c>
      <c r="K514" s="71" t="s">
        <v>40</v>
      </c>
      <c r="L514" s="71">
        <v>23.2</v>
      </c>
      <c r="M514" s="71">
        <v>54.1</v>
      </c>
      <c r="N514" s="71">
        <v>0</v>
      </c>
      <c r="O514" s="71">
        <v>0</v>
      </c>
      <c r="P514" s="71" t="b">
        <v>0</v>
      </c>
      <c r="Q514" s="71" t="s">
        <v>32</v>
      </c>
    </row>
    <row r="515" spans="2:17" x14ac:dyDescent="0.25">
      <c r="B515" s="71">
        <v>514</v>
      </c>
      <c r="C515" s="78">
        <v>41712</v>
      </c>
      <c r="D515" s="71">
        <v>11</v>
      </c>
      <c r="E515" s="71">
        <v>5</v>
      </c>
      <c r="F515" s="71" t="s">
        <v>33</v>
      </c>
      <c r="G515" s="71">
        <v>3</v>
      </c>
      <c r="H515" s="71" t="b">
        <v>0</v>
      </c>
      <c r="I515" s="71">
        <v>38.97</v>
      </c>
      <c r="J515" s="71" t="s">
        <v>30</v>
      </c>
      <c r="K515" s="71" t="s">
        <v>43</v>
      </c>
      <c r="L515" s="71">
        <v>46.3</v>
      </c>
      <c r="M515" s="71">
        <v>41.1</v>
      </c>
      <c r="N515" s="71">
        <v>0</v>
      </c>
      <c r="O515" s="71">
        <v>0</v>
      </c>
      <c r="P515" s="71" t="b">
        <v>0</v>
      </c>
      <c r="Q515" s="71" t="s">
        <v>38</v>
      </c>
    </row>
    <row r="516" spans="2:17" x14ac:dyDescent="0.25">
      <c r="B516" s="71">
        <v>515</v>
      </c>
      <c r="C516" s="71" t="s">
        <v>48</v>
      </c>
      <c r="D516" s="71" t="s">
        <v>48</v>
      </c>
      <c r="E516" s="71" t="s">
        <v>48</v>
      </c>
      <c r="F516" s="71" t="s">
        <v>29</v>
      </c>
      <c r="G516" s="71">
        <v>1</v>
      </c>
      <c r="H516" s="71" t="b">
        <v>0</v>
      </c>
      <c r="I516" s="71">
        <v>11.99</v>
      </c>
      <c r="J516" s="71" t="s">
        <v>30</v>
      </c>
      <c r="K516" s="71" t="s">
        <v>43</v>
      </c>
      <c r="L516" s="71">
        <v>29.5</v>
      </c>
      <c r="M516" s="71">
        <v>48.5</v>
      </c>
      <c r="N516" s="71">
        <v>0</v>
      </c>
      <c r="O516" s="71">
        <v>0</v>
      </c>
      <c r="P516" s="71" t="b">
        <v>0</v>
      </c>
      <c r="Q516" s="71" t="s">
        <v>32</v>
      </c>
    </row>
    <row r="517" spans="2:17" x14ac:dyDescent="0.25">
      <c r="B517" s="71">
        <v>516</v>
      </c>
      <c r="C517" s="78">
        <v>41712</v>
      </c>
      <c r="D517" s="71">
        <v>11</v>
      </c>
      <c r="E517" s="71">
        <v>5</v>
      </c>
      <c r="F517" s="71" t="s">
        <v>29</v>
      </c>
      <c r="G517" s="71">
        <v>5</v>
      </c>
      <c r="H517" s="71" t="b">
        <v>1</v>
      </c>
      <c r="I517" s="71">
        <v>65.655000000000001</v>
      </c>
      <c r="J517" s="71" t="s">
        <v>42</v>
      </c>
      <c r="K517" s="71" t="s">
        <v>37</v>
      </c>
      <c r="L517" s="71">
        <v>45.2</v>
      </c>
      <c r="M517" s="71">
        <v>42.2</v>
      </c>
      <c r="N517" s="71">
        <v>0</v>
      </c>
      <c r="O517" s="71">
        <v>0</v>
      </c>
      <c r="P517" s="71" t="b">
        <v>0</v>
      </c>
      <c r="Q517" s="71" t="s">
        <v>48</v>
      </c>
    </row>
    <row r="518" spans="2:17" x14ac:dyDescent="0.25">
      <c r="B518" s="71">
        <v>517</v>
      </c>
      <c r="C518" s="78">
        <v>41712</v>
      </c>
      <c r="D518" s="71">
        <v>11</v>
      </c>
      <c r="E518" s="71">
        <v>5</v>
      </c>
      <c r="F518" s="71" t="s">
        <v>36</v>
      </c>
      <c r="G518" s="71">
        <v>5</v>
      </c>
      <c r="H518" s="71" t="b">
        <v>1</v>
      </c>
      <c r="I518" s="71">
        <v>61.155000000000001</v>
      </c>
      <c r="J518" s="71" t="s">
        <v>30</v>
      </c>
      <c r="K518" s="71" t="s">
        <v>37</v>
      </c>
      <c r="L518" s="71">
        <v>33.9</v>
      </c>
      <c r="M518" s="71">
        <v>53.4</v>
      </c>
      <c r="N518" s="71">
        <v>0</v>
      </c>
      <c r="O518" s="71">
        <v>0</v>
      </c>
      <c r="P518" s="71" t="b">
        <v>0</v>
      </c>
      <c r="Q518" s="71" t="s">
        <v>32</v>
      </c>
    </row>
    <row r="519" spans="2:17" x14ac:dyDescent="0.25">
      <c r="B519" s="71">
        <v>518</v>
      </c>
      <c r="C519" s="78">
        <v>41712</v>
      </c>
      <c r="D519" s="71">
        <v>11</v>
      </c>
      <c r="E519" s="71">
        <v>5</v>
      </c>
      <c r="F519" s="71" t="s">
        <v>29</v>
      </c>
      <c r="G519" s="71">
        <v>2</v>
      </c>
      <c r="H519" s="71" t="b">
        <v>0</v>
      </c>
      <c r="I519" s="71">
        <v>64.7</v>
      </c>
      <c r="J519" s="71" t="s">
        <v>30</v>
      </c>
      <c r="K519" s="71" t="s">
        <v>40</v>
      </c>
      <c r="L519" s="71">
        <v>31.9</v>
      </c>
      <c r="M519" s="71">
        <v>48.8</v>
      </c>
      <c r="N519" s="71">
        <v>1</v>
      </c>
      <c r="O519" s="71">
        <v>1</v>
      </c>
      <c r="P519" s="71" t="b">
        <v>0</v>
      </c>
      <c r="Q519" s="71" t="s">
        <v>32</v>
      </c>
    </row>
    <row r="520" spans="2:17" x14ac:dyDescent="0.25">
      <c r="B520" s="71">
        <v>519</v>
      </c>
      <c r="C520" s="78">
        <v>41712</v>
      </c>
      <c r="D520" s="71">
        <v>11</v>
      </c>
      <c r="E520" s="71">
        <v>5</v>
      </c>
      <c r="F520" s="71" t="s">
        <v>29</v>
      </c>
      <c r="G520" s="71">
        <v>2</v>
      </c>
      <c r="H520" s="71" t="b">
        <v>0</v>
      </c>
      <c r="I520" s="71">
        <v>33.979999999999997</v>
      </c>
      <c r="J520" s="71" t="s">
        <v>42</v>
      </c>
      <c r="K520" s="71" t="s">
        <v>37</v>
      </c>
      <c r="L520" s="71">
        <v>32.799999999999997</v>
      </c>
      <c r="M520" s="71">
        <v>50.1</v>
      </c>
      <c r="N520" s="71">
        <v>0</v>
      </c>
      <c r="O520" s="71">
        <v>0</v>
      </c>
      <c r="P520" s="71" t="b">
        <v>0</v>
      </c>
      <c r="Q520" s="71" t="s">
        <v>35</v>
      </c>
    </row>
    <row r="521" spans="2:17" x14ac:dyDescent="0.25">
      <c r="B521" s="71">
        <v>520</v>
      </c>
      <c r="C521" s="78">
        <v>41712</v>
      </c>
      <c r="D521" s="71">
        <v>11</v>
      </c>
      <c r="E521" s="71">
        <v>5</v>
      </c>
      <c r="F521" s="71" t="s">
        <v>33</v>
      </c>
      <c r="G521" s="71">
        <v>2</v>
      </c>
      <c r="H521" s="71" t="b">
        <v>0</v>
      </c>
      <c r="I521" s="71">
        <v>29.98</v>
      </c>
      <c r="J521" s="71" t="s">
        <v>30</v>
      </c>
      <c r="K521" s="71" t="s">
        <v>43</v>
      </c>
      <c r="L521" s="71">
        <v>30.3</v>
      </c>
      <c r="M521" s="71">
        <v>50.2</v>
      </c>
      <c r="N521" s="71">
        <v>0</v>
      </c>
      <c r="O521" s="71">
        <v>0</v>
      </c>
      <c r="P521" s="71" t="b">
        <v>0</v>
      </c>
      <c r="Q521" s="71" t="s">
        <v>48</v>
      </c>
    </row>
    <row r="522" spans="2:17" x14ac:dyDescent="0.25">
      <c r="B522" s="71">
        <v>521</v>
      </c>
      <c r="C522" s="78">
        <v>41712</v>
      </c>
      <c r="D522" s="71">
        <v>11</v>
      </c>
      <c r="E522" s="71">
        <v>5</v>
      </c>
      <c r="F522" s="71" t="s">
        <v>33</v>
      </c>
      <c r="G522" s="71">
        <v>4</v>
      </c>
      <c r="H522" s="71" t="b">
        <v>1</v>
      </c>
      <c r="I522" s="71">
        <v>50.363999999999997</v>
      </c>
      <c r="J522" s="71" t="s">
        <v>42</v>
      </c>
      <c r="K522" s="71" t="s">
        <v>43</v>
      </c>
      <c r="L522" s="71">
        <v>42.3</v>
      </c>
      <c r="M522" s="71">
        <v>41.4</v>
      </c>
      <c r="N522" s="71">
        <v>0</v>
      </c>
      <c r="O522" s="71">
        <v>0</v>
      </c>
      <c r="P522" s="71" t="b">
        <v>0</v>
      </c>
      <c r="Q522" s="71" t="s">
        <v>35</v>
      </c>
    </row>
    <row r="523" spans="2:17" x14ac:dyDescent="0.25">
      <c r="B523" s="71">
        <v>522</v>
      </c>
      <c r="C523" s="78">
        <v>41712</v>
      </c>
      <c r="D523" s="71">
        <v>11</v>
      </c>
      <c r="E523" s="71">
        <v>5</v>
      </c>
      <c r="F523" s="71" t="s">
        <v>36</v>
      </c>
      <c r="G523" s="71">
        <v>4</v>
      </c>
      <c r="H523" s="71" t="b">
        <v>1</v>
      </c>
      <c r="I523" s="71">
        <v>49.463999999999999</v>
      </c>
      <c r="J523" s="71" t="s">
        <v>42</v>
      </c>
      <c r="K523" s="71" t="s">
        <v>37</v>
      </c>
      <c r="L523" s="71">
        <v>17.100000000000001</v>
      </c>
      <c r="M523" s="71">
        <v>54.4</v>
      </c>
      <c r="N523" s="71">
        <v>0</v>
      </c>
      <c r="O523" s="71">
        <v>0</v>
      </c>
      <c r="P523" s="71" t="b">
        <v>0</v>
      </c>
      <c r="Q523" s="71" t="s">
        <v>35</v>
      </c>
    </row>
    <row r="524" spans="2:17" x14ac:dyDescent="0.25">
      <c r="B524" s="71">
        <v>523</v>
      </c>
      <c r="C524" s="71" t="s">
        <v>48</v>
      </c>
      <c r="D524" s="71" t="s">
        <v>48</v>
      </c>
      <c r="E524" s="71" t="s">
        <v>48</v>
      </c>
      <c r="F524" s="71" t="s">
        <v>29</v>
      </c>
      <c r="G524" s="71">
        <v>4</v>
      </c>
      <c r="H524" s="71" t="b">
        <v>1</v>
      </c>
      <c r="I524" s="71">
        <v>48.564</v>
      </c>
      <c r="J524" s="71" t="s">
        <v>42</v>
      </c>
      <c r="K524" s="71" t="s">
        <v>37</v>
      </c>
      <c r="L524" s="71">
        <v>25.8</v>
      </c>
      <c r="M524" s="71">
        <v>54</v>
      </c>
      <c r="N524" s="71">
        <v>0</v>
      </c>
      <c r="O524" s="71">
        <v>0</v>
      </c>
      <c r="P524" s="71" t="b">
        <v>0</v>
      </c>
      <c r="Q524" s="71" t="s">
        <v>35</v>
      </c>
    </row>
    <row r="525" spans="2:17" x14ac:dyDescent="0.25">
      <c r="B525" s="71">
        <v>524</v>
      </c>
      <c r="C525" s="78">
        <v>41712</v>
      </c>
      <c r="D525" s="71">
        <v>11</v>
      </c>
      <c r="E525" s="71">
        <v>5</v>
      </c>
      <c r="F525" s="71" t="s">
        <v>29</v>
      </c>
      <c r="G525" s="71">
        <v>3</v>
      </c>
      <c r="H525" s="71" t="b">
        <v>0</v>
      </c>
      <c r="I525" s="71">
        <v>40.97</v>
      </c>
      <c r="J525" s="71" t="s">
        <v>30</v>
      </c>
      <c r="K525" s="71" t="s">
        <v>40</v>
      </c>
      <c r="L525" s="71">
        <v>23.3</v>
      </c>
      <c r="M525" s="71">
        <v>58.3</v>
      </c>
      <c r="N525" s="71">
        <v>0</v>
      </c>
      <c r="O525" s="71">
        <v>0</v>
      </c>
      <c r="P525" s="71" t="b">
        <v>0</v>
      </c>
      <c r="Q525" s="71" t="s">
        <v>35</v>
      </c>
    </row>
    <row r="526" spans="2:17" x14ac:dyDescent="0.25">
      <c r="B526" s="71">
        <v>525</v>
      </c>
      <c r="C526" s="78">
        <v>41712</v>
      </c>
      <c r="D526" s="71">
        <v>11</v>
      </c>
      <c r="E526" s="71">
        <v>5</v>
      </c>
      <c r="F526" s="71" t="s">
        <v>36</v>
      </c>
      <c r="G526" s="71">
        <v>3</v>
      </c>
      <c r="H526" s="71" t="b">
        <v>0</v>
      </c>
      <c r="I526" s="71">
        <v>44.97</v>
      </c>
      <c r="J526" s="71" t="s">
        <v>42</v>
      </c>
      <c r="K526" s="71" t="s">
        <v>37</v>
      </c>
      <c r="L526" s="71">
        <v>29</v>
      </c>
      <c r="M526" s="71">
        <v>55.6</v>
      </c>
      <c r="N526" s="71">
        <v>0</v>
      </c>
      <c r="O526" s="71">
        <v>0</v>
      </c>
      <c r="P526" s="71" t="b">
        <v>0</v>
      </c>
      <c r="Q526" s="71" t="s">
        <v>48</v>
      </c>
    </row>
    <row r="527" spans="2:17" x14ac:dyDescent="0.25">
      <c r="B527" s="71">
        <v>526</v>
      </c>
      <c r="C527" s="78">
        <v>41712</v>
      </c>
      <c r="D527" s="71">
        <v>11</v>
      </c>
      <c r="E527" s="71">
        <v>5</v>
      </c>
      <c r="F527" s="71" t="s">
        <v>36</v>
      </c>
      <c r="G527" s="71">
        <v>6</v>
      </c>
      <c r="H527" s="71" t="b">
        <v>1</v>
      </c>
      <c r="I527" s="71">
        <v>76.445999999999998</v>
      </c>
      <c r="J527" s="71" t="s">
        <v>42</v>
      </c>
      <c r="K527" s="71" t="s">
        <v>37</v>
      </c>
      <c r="L527" s="71">
        <v>10.8</v>
      </c>
      <c r="M527" s="71">
        <v>61.1</v>
      </c>
      <c r="N527" s="71">
        <v>0</v>
      </c>
      <c r="O527" s="71">
        <v>0</v>
      </c>
      <c r="P527" s="71" t="b">
        <v>1</v>
      </c>
      <c r="Q527" s="71" t="s">
        <v>35</v>
      </c>
    </row>
    <row r="528" spans="2:17" x14ac:dyDescent="0.25">
      <c r="B528" s="71">
        <v>527</v>
      </c>
      <c r="C528" s="78">
        <v>41712</v>
      </c>
      <c r="D528" s="71">
        <v>11</v>
      </c>
      <c r="E528" s="71">
        <v>5</v>
      </c>
      <c r="F528" s="71" t="s">
        <v>29</v>
      </c>
      <c r="G528" s="71">
        <v>2</v>
      </c>
      <c r="H528" s="71" t="b">
        <v>0</v>
      </c>
      <c r="I528" s="71">
        <v>68.47</v>
      </c>
      <c r="J528" s="71" t="s">
        <v>30</v>
      </c>
      <c r="K528" s="71" t="s">
        <v>40</v>
      </c>
      <c r="L528" s="71">
        <v>25.2</v>
      </c>
      <c r="M528" s="71">
        <v>54.4</v>
      </c>
      <c r="N528" s="71">
        <v>1</v>
      </c>
      <c r="O528" s="71">
        <v>1</v>
      </c>
      <c r="P528" s="71" t="b">
        <v>0</v>
      </c>
      <c r="Q528" s="71" t="s">
        <v>32</v>
      </c>
    </row>
    <row r="529" spans="2:17" x14ac:dyDescent="0.25">
      <c r="B529" s="71">
        <v>528</v>
      </c>
      <c r="C529" s="78">
        <v>41713</v>
      </c>
      <c r="D529" s="71">
        <v>11</v>
      </c>
      <c r="E529" s="71">
        <v>6</v>
      </c>
      <c r="F529" s="71" t="s">
        <v>29</v>
      </c>
      <c r="G529" s="71">
        <v>4</v>
      </c>
      <c r="H529" s="71" t="b">
        <v>1</v>
      </c>
      <c r="I529" s="71">
        <v>47.664000000000001</v>
      </c>
      <c r="J529" s="71" t="s">
        <v>30</v>
      </c>
      <c r="K529" s="71" t="s">
        <v>31</v>
      </c>
      <c r="L529" s="71">
        <v>29.4</v>
      </c>
      <c r="M529" s="71">
        <v>47.2</v>
      </c>
      <c r="N529" s="71">
        <v>0</v>
      </c>
      <c r="O529" s="71">
        <v>0</v>
      </c>
      <c r="P529" s="71" t="b">
        <v>0</v>
      </c>
      <c r="Q529" s="71" t="s">
        <v>32</v>
      </c>
    </row>
    <row r="530" spans="2:17" x14ac:dyDescent="0.25">
      <c r="B530" s="71">
        <v>529</v>
      </c>
      <c r="C530" s="78">
        <v>41713</v>
      </c>
      <c r="D530" s="71">
        <v>11</v>
      </c>
      <c r="E530" s="71">
        <v>6</v>
      </c>
      <c r="F530" s="71" t="s">
        <v>33</v>
      </c>
      <c r="G530" s="71">
        <v>5</v>
      </c>
      <c r="H530" s="71" t="b">
        <v>1</v>
      </c>
      <c r="I530" s="71">
        <v>86.247</v>
      </c>
      <c r="J530" s="71" t="s">
        <v>30</v>
      </c>
      <c r="K530" s="71" t="s">
        <v>43</v>
      </c>
      <c r="L530" s="71">
        <v>45.1</v>
      </c>
      <c r="M530" s="71">
        <v>41.3</v>
      </c>
      <c r="N530" s="71">
        <v>1</v>
      </c>
      <c r="O530" s="71">
        <v>1</v>
      </c>
      <c r="P530" s="71" t="b">
        <v>0</v>
      </c>
      <c r="Q530" s="71" t="s">
        <v>38</v>
      </c>
    </row>
    <row r="531" spans="2:17" x14ac:dyDescent="0.25">
      <c r="B531" s="71">
        <v>530</v>
      </c>
      <c r="C531" s="78">
        <v>41713</v>
      </c>
      <c r="D531" s="71">
        <v>11</v>
      </c>
      <c r="E531" s="71">
        <v>6</v>
      </c>
      <c r="F531" s="71" t="s">
        <v>29</v>
      </c>
      <c r="G531" s="71">
        <v>2</v>
      </c>
      <c r="H531" s="71" t="b">
        <v>0</v>
      </c>
      <c r="I531" s="71">
        <v>25.98</v>
      </c>
      <c r="J531" s="71" t="s">
        <v>30</v>
      </c>
      <c r="K531" s="71" t="s">
        <v>31</v>
      </c>
      <c r="L531" s="71">
        <v>29.2</v>
      </c>
      <c r="M531" s="71">
        <v>46.4</v>
      </c>
      <c r="N531" s="71">
        <v>0</v>
      </c>
      <c r="O531" s="71">
        <v>0</v>
      </c>
      <c r="P531" s="71" t="b">
        <v>0</v>
      </c>
      <c r="Q531" s="71" t="s">
        <v>48</v>
      </c>
    </row>
    <row r="532" spans="2:17" x14ac:dyDescent="0.25">
      <c r="B532" s="71">
        <v>531</v>
      </c>
      <c r="C532" s="78">
        <v>41713</v>
      </c>
      <c r="D532" s="71">
        <v>11</v>
      </c>
      <c r="E532" s="71">
        <v>6</v>
      </c>
      <c r="F532" s="71" t="s">
        <v>29</v>
      </c>
      <c r="G532" s="71">
        <v>1</v>
      </c>
      <c r="H532" s="71" t="b">
        <v>0</v>
      </c>
      <c r="I532" s="71">
        <v>13.99</v>
      </c>
      <c r="J532" s="71" t="s">
        <v>42</v>
      </c>
      <c r="K532" s="71" t="s">
        <v>31</v>
      </c>
      <c r="L532" s="71">
        <v>18.8</v>
      </c>
      <c r="M532" s="71">
        <v>51.9</v>
      </c>
      <c r="N532" s="71">
        <v>0</v>
      </c>
      <c r="O532" s="71">
        <v>0</v>
      </c>
      <c r="P532" s="71" t="b">
        <v>0</v>
      </c>
      <c r="Q532" s="71" t="s">
        <v>35</v>
      </c>
    </row>
    <row r="533" spans="2:17" x14ac:dyDescent="0.25">
      <c r="B533" s="71">
        <v>532</v>
      </c>
      <c r="C533" s="78">
        <v>41713</v>
      </c>
      <c r="D533" s="71">
        <v>11</v>
      </c>
      <c r="E533" s="71">
        <v>6</v>
      </c>
      <c r="F533" s="71" t="s">
        <v>29</v>
      </c>
      <c r="G533" s="71">
        <v>5</v>
      </c>
      <c r="H533" s="71" t="b">
        <v>1</v>
      </c>
      <c r="I533" s="71">
        <v>59.354999999999997</v>
      </c>
      <c r="J533" s="71" t="s">
        <v>30</v>
      </c>
      <c r="K533" s="71" t="s">
        <v>31</v>
      </c>
      <c r="L533" s="71">
        <v>20.399999999999999</v>
      </c>
      <c r="M533" s="71">
        <v>49.5</v>
      </c>
      <c r="N533" s="71">
        <v>0</v>
      </c>
      <c r="O533" s="71">
        <v>0</v>
      </c>
      <c r="P533" s="71" t="b">
        <v>0</v>
      </c>
      <c r="Q533" s="71" t="s">
        <v>32</v>
      </c>
    </row>
    <row r="534" spans="2:17" x14ac:dyDescent="0.25">
      <c r="B534" s="71">
        <v>533</v>
      </c>
      <c r="C534" s="78">
        <v>41713</v>
      </c>
      <c r="D534" s="71">
        <v>11</v>
      </c>
      <c r="E534" s="71">
        <v>6</v>
      </c>
      <c r="F534" s="71" t="s">
        <v>33</v>
      </c>
      <c r="G534" s="71">
        <v>3</v>
      </c>
      <c r="H534" s="71" t="b">
        <v>0</v>
      </c>
      <c r="I534" s="71">
        <v>72.739999999999995</v>
      </c>
      <c r="J534" s="71" t="s">
        <v>42</v>
      </c>
      <c r="K534" s="71" t="s">
        <v>43</v>
      </c>
      <c r="L534" s="71">
        <v>53</v>
      </c>
      <c r="M534" s="71" t="s">
        <v>48</v>
      </c>
      <c r="N534" s="71">
        <v>1</v>
      </c>
      <c r="O534" s="71">
        <v>1</v>
      </c>
      <c r="P534" s="71" t="b">
        <v>0</v>
      </c>
      <c r="Q534" s="71" t="s">
        <v>35</v>
      </c>
    </row>
    <row r="535" spans="2:17" x14ac:dyDescent="0.25">
      <c r="B535" s="71">
        <v>534</v>
      </c>
      <c r="C535" s="78">
        <v>41713</v>
      </c>
      <c r="D535" s="71">
        <v>11</v>
      </c>
      <c r="E535" s="71">
        <v>6</v>
      </c>
      <c r="F535" s="71" t="s">
        <v>33</v>
      </c>
      <c r="G535" s="71">
        <v>4</v>
      </c>
      <c r="H535" s="71" t="b">
        <v>1</v>
      </c>
      <c r="I535" s="71">
        <v>52.164000000000001</v>
      </c>
      <c r="J535" s="71" t="s">
        <v>42</v>
      </c>
      <c r="K535" s="71" t="s">
        <v>31</v>
      </c>
      <c r="L535" s="71">
        <v>53.8</v>
      </c>
      <c r="M535" s="71">
        <v>35.200000000000003</v>
      </c>
      <c r="N535" s="71">
        <v>0</v>
      </c>
      <c r="O535" s="71">
        <v>0</v>
      </c>
      <c r="P535" s="71" t="b">
        <v>0</v>
      </c>
      <c r="Q535" s="71" t="s">
        <v>35</v>
      </c>
    </row>
    <row r="536" spans="2:17" x14ac:dyDescent="0.25">
      <c r="B536" s="71">
        <v>535</v>
      </c>
      <c r="C536" s="78">
        <v>41713</v>
      </c>
      <c r="D536" s="71">
        <v>11</v>
      </c>
      <c r="E536" s="71">
        <v>6</v>
      </c>
      <c r="F536" s="71" t="s">
        <v>33</v>
      </c>
      <c r="G536" s="71">
        <v>4</v>
      </c>
      <c r="H536" s="71" t="b">
        <v>1</v>
      </c>
      <c r="I536" s="71">
        <v>44.963999999999999</v>
      </c>
      <c r="J536" s="71" t="s">
        <v>42</v>
      </c>
      <c r="K536" s="71" t="s">
        <v>39</v>
      </c>
      <c r="L536" s="71">
        <v>16.8</v>
      </c>
      <c r="M536" s="71">
        <v>49.4</v>
      </c>
      <c r="N536" s="71">
        <v>0</v>
      </c>
      <c r="O536" s="71">
        <v>0</v>
      </c>
      <c r="P536" s="71" t="b">
        <v>0</v>
      </c>
      <c r="Q536" s="71" t="s">
        <v>48</v>
      </c>
    </row>
    <row r="537" spans="2:17" x14ac:dyDescent="0.25">
      <c r="B537" s="71">
        <v>536</v>
      </c>
      <c r="C537" s="78">
        <v>41713</v>
      </c>
      <c r="D537" s="71">
        <v>11</v>
      </c>
      <c r="E537" s="71">
        <v>6</v>
      </c>
      <c r="F537" s="71" t="s">
        <v>33</v>
      </c>
      <c r="G537" s="71">
        <v>2</v>
      </c>
      <c r="H537" s="71" t="b">
        <v>0</v>
      </c>
      <c r="I537" s="71">
        <v>30.98</v>
      </c>
      <c r="J537" s="71" t="s">
        <v>42</v>
      </c>
      <c r="K537" s="71" t="s">
        <v>43</v>
      </c>
      <c r="L537" s="71">
        <v>48.2</v>
      </c>
      <c r="M537" s="71">
        <v>27.4</v>
      </c>
      <c r="N537" s="71">
        <v>0</v>
      </c>
      <c r="O537" s="71">
        <v>0</v>
      </c>
      <c r="P537" s="71" t="b">
        <v>1</v>
      </c>
      <c r="Q537" s="71" t="s">
        <v>48</v>
      </c>
    </row>
    <row r="538" spans="2:17" x14ac:dyDescent="0.25">
      <c r="B538" s="71">
        <v>537</v>
      </c>
      <c r="C538" s="78">
        <v>41713</v>
      </c>
      <c r="D538" s="71">
        <v>11</v>
      </c>
      <c r="E538" s="71">
        <v>6</v>
      </c>
      <c r="F538" s="71" t="s">
        <v>33</v>
      </c>
      <c r="G538" s="71">
        <v>6</v>
      </c>
      <c r="H538" s="71" t="b">
        <v>1</v>
      </c>
      <c r="I538" s="71">
        <v>66.546000000000006</v>
      </c>
      <c r="J538" s="71" t="s">
        <v>42</v>
      </c>
      <c r="K538" s="71" t="s">
        <v>39</v>
      </c>
      <c r="L538" s="71">
        <v>22</v>
      </c>
      <c r="M538" s="71">
        <v>51.8</v>
      </c>
      <c r="N538" s="71">
        <v>0</v>
      </c>
      <c r="O538" s="71">
        <v>0</v>
      </c>
      <c r="P538" s="71" t="b">
        <v>0</v>
      </c>
      <c r="Q538" s="71" t="s">
        <v>35</v>
      </c>
    </row>
    <row r="539" spans="2:17" x14ac:dyDescent="0.25">
      <c r="B539" s="71">
        <v>538</v>
      </c>
      <c r="C539" s="78">
        <v>41713</v>
      </c>
      <c r="D539" s="71">
        <v>11</v>
      </c>
      <c r="E539" s="71">
        <v>6</v>
      </c>
      <c r="F539" s="71" t="s">
        <v>36</v>
      </c>
      <c r="G539" s="71">
        <v>5</v>
      </c>
      <c r="H539" s="71" t="b">
        <v>1</v>
      </c>
      <c r="I539" s="71">
        <v>61.155000000000001</v>
      </c>
      <c r="J539" s="71" t="s">
        <v>42</v>
      </c>
      <c r="K539" s="71" t="s">
        <v>31</v>
      </c>
      <c r="L539" s="71">
        <v>17.2</v>
      </c>
      <c r="M539" s="71">
        <v>54.5</v>
      </c>
      <c r="N539" s="71">
        <v>0</v>
      </c>
      <c r="O539" s="71">
        <v>0</v>
      </c>
      <c r="P539" s="71" t="b">
        <v>0</v>
      </c>
      <c r="Q539" s="71" t="s">
        <v>35</v>
      </c>
    </row>
    <row r="540" spans="2:17" x14ac:dyDescent="0.25">
      <c r="B540" s="71">
        <v>539</v>
      </c>
      <c r="C540" s="71" t="s">
        <v>48</v>
      </c>
      <c r="D540" s="71" t="s">
        <v>48</v>
      </c>
      <c r="E540" s="71" t="s">
        <v>48</v>
      </c>
      <c r="F540" s="71" t="s">
        <v>33</v>
      </c>
      <c r="G540" s="71">
        <v>6</v>
      </c>
      <c r="H540" s="71" t="b">
        <v>1</v>
      </c>
      <c r="I540" s="71">
        <v>68.346000000000004</v>
      </c>
      <c r="J540" s="71" t="s">
        <v>42</v>
      </c>
      <c r="K540" s="71" t="s">
        <v>43</v>
      </c>
      <c r="L540" s="71">
        <v>47</v>
      </c>
      <c r="M540" s="71">
        <v>38.4</v>
      </c>
      <c r="N540" s="71">
        <v>0</v>
      </c>
      <c r="O540" s="71">
        <v>0</v>
      </c>
      <c r="P540" s="71" t="b">
        <v>0</v>
      </c>
      <c r="Q540" s="71" t="s">
        <v>35</v>
      </c>
    </row>
    <row r="541" spans="2:17" x14ac:dyDescent="0.25">
      <c r="B541" s="71">
        <v>540</v>
      </c>
      <c r="C541" s="78">
        <v>41713</v>
      </c>
      <c r="D541" s="71">
        <v>11</v>
      </c>
      <c r="E541" s="71">
        <v>6</v>
      </c>
      <c r="F541" s="71" t="s">
        <v>33</v>
      </c>
      <c r="G541" s="71">
        <v>2</v>
      </c>
      <c r="H541" s="71" t="b">
        <v>0</v>
      </c>
      <c r="I541" s="71">
        <v>29.98</v>
      </c>
      <c r="J541" s="71" t="s">
        <v>42</v>
      </c>
      <c r="K541" s="71" t="s">
        <v>39</v>
      </c>
      <c r="L541" s="71">
        <v>34.299999999999997</v>
      </c>
      <c r="M541" s="71">
        <v>41.2</v>
      </c>
      <c r="N541" s="71">
        <v>0</v>
      </c>
      <c r="O541" s="71">
        <v>0</v>
      </c>
      <c r="P541" s="71" t="b">
        <v>1</v>
      </c>
      <c r="Q541" s="71" t="s">
        <v>48</v>
      </c>
    </row>
    <row r="542" spans="2:17" x14ac:dyDescent="0.25">
      <c r="B542" s="71">
        <v>541</v>
      </c>
      <c r="C542" s="78">
        <v>41713</v>
      </c>
      <c r="D542" s="71">
        <v>11</v>
      </c>
      <c r="E542" s="71">
        <v>6</v>
      </c>
      <c r="F542" s="71" t="s">
        <v>29</v>
      </c>
      <c r="G542" s="71">
        <v>6</v>
      </c>
      <c r="H542" s="71" t="b">
        <v>1</v>
      </c>
      <c r="I542" s="71">
        <v>71.945999999999998</v>
      </c>
      <c r="J542" s="71" t="s">
        <v>42</v>
      </c>
      <c r="K542" s="71" t="s">
        <v>39</v>
      </c>
      <c r="L542" s="71">
        <v>27.8</v>
      </c>
      <c r="M542" s="71">
        <v>53.7</v>
      </c>
      <c r="N542" s="71">
        <v>0</v>
      </c>
      <c r="O542" s="71">
        <v>0</v>
      </c>
      <c r="P542" s="71" t="b">
        <v>0</v>
      </c>
      <c r="Q542" s="71" t="s">
        <v>35</v>
      </c>
    </row>
    <row r="543" spans="2:17" x14ac:dyDescent="0.25">
      <c r="B543" s="71">
        <v>542</v>
      </c>
      <c r="C543" s="78">
        <v>41713</v>
      </c>
      <c r="D543" s="71">
        <v>11</v>
      </c>
      <c r="E543" s="71">
        <v>6</v>
      </c>
      <c r="F543" s="71" t="s">
        <v>48</v>
      </c>
      <c r="G543" s="71">
        <v>7</v>
      </c>
      <c r="H543" s="71" t="b">
        <v>1</v>
      </c>
      <c r="I543" s="71">
        <v>88.137</v>
      </c>
      <c r="J543" s="71" t="s">
        <v>30</v>
      </c>
      <c r="K543" s="71" t="s">
        <v>34</v>
      </c>
      <c r="L543" s="71">
        <v>42.7</v>
      </c>
      <c r="M543" s="71">
        <v>44.3</v>
      </c>
      <c r="N543" s="71">
        <v>0</v>
      </c>
      <c r="O543" s="71">
        <v>0</v>
      </c>
      <c r="P543" s="71" t="b">
        <v>0</v>
      </c>
      <c r="Q543" s="71" t="s">
        <v>32</v>
      </c>
    </row>
    <row r="544" spans="2:17" x14ac:dyDescent="0.25">
      <c r="B544" s="71">
        <v>543</v>
      </c>
      <c r="C544" s="78">
        <v>41713</v>
      </c>
      <c r="D544" s="71">
        <v>11</v>
      </c>
      <c r="E544" s="71">
        <v>6</v>
      </c>
      <c r="F544" s="71" t="s">
        <v>36</v>
      </c>
      <c r="G544" s="71">
        <v>3</v>
      </c>
      <c r="H544" s="71" t="b">
        <v>0</v>
      </c>
      <c r="I544" s="71">
        <v>38.97</v>
      </c>
      <c r="J544" s="71" t="s">
        <v>30</v>
      </c>
      <c r="K544" s="71" t="s">
        <v>43</v>
      </c>
      <c r="L544" s="71">
        <v>29.5</v>
      </c>
      <c r="M544" s="71">
        <v>49.6</v>
      </c>
      <c r="N544" s="71">
        <v>0</v>
      </c>
      <c r="O544" s="71">
        <v>0</v>
      </c>
      <c r="P544" s="71" t="b">
        <v>0</v>
      </c>
      <c r="Q544" s="71" t="s">
        <v>32</v>
      </c>
    </row>
    <row r="545" spans="2:17" x14ac:dyDescent="0.25">
      <c r="B545" s="71">
        <v>544</v>
      </c>
      <c r="C545" s="78">
        <v>41713</v>
      </c>
      <c r="D545" s="71">
        <v>11</v>
      </c>
      <c r="E545" s="71">
        <v>6</v>
      </c>
      <c r="F545" s="71" t="s">
        <v>36</v>
      </c>
      <c r="G545" s="71">
        <v>2</v>
      </c>
      <c r="H545" s="71" t="b">
        <v>0</v>
      </c>
      <c r="I545" s="71">
        <v>30.98</v>
      </c>
      <c r="J545" s="71" t="s">
        <v>30</v>
      </c>
      <c r="K545" s="71" t="s">
        <v>34</v>
      </c>
      <c r="L545" s="71">
        <v>20.7</v>
      </c>
      <c r="M545" s="71">
        <v>53.2</v>
      </c>
      <c r="N545" s="71">
        <v>0</v>
      </c>
      <c r="O545" s="71">
        <v>0</v>
      </c>
      <c r="P545" s="71" t="b">
        <v>0</v>
      </c>
      <c r="Q545" s="71" t="s">
        <v>32</v>
      </c>
    </row>
    <row r="546" spans="2:17" x14ac:dyDescent="0.25">
      <c r="B546" s="71">
        <v>545</v>
      </c>
      <c r="C546" s="78">
        <v>41713</v>
      </c>
      <c r="D546" s="71">
        <v>11</v>
      </c>
      <c r="E546" s="71">
        <v>6</v>
      </c>
      <c r="F546" s="71" t="s">
        <v>33</v>
      </c>
      <c r="G546" s="71">
        <v>2</v>
      </c>
      <c r="H546" s="71" t="b">
        <v>0</v>
      </c>
      <c r="I546" s="71">
        <v>29.98</v>
      </c>
      <c r="J546" s="71" t="s">
        <v>30</v>
      </c>
      <c r="K546" s="71" t="s">
        <v>39</v>
      </c>
      <c r="L546" s="71">
        <v>28.7</v>
      </c>
      <c r="M546" s="71">
        <v>47</v>
      </c>
      <c r="N546" s="71">
        <v>0</v>
      </c>
      <c r="O546" s="71">
        <v>0</v>
      </c>
      <c r="P546" s="71" t="b">
        <v>0</v>
      </c>
      <c r="Q546" s="71" t="s">
        <v>32</v>
      </c>
    </row>
    <row r="547" spans="2:17" x14ac:dyDescent="0.25">
      <c r="B547" s="71">
        <v>546</v>
      </c>
      <c r="C547" s="78">
        <v>41713</v>
      </c>
      <c r="D547" s="71">
        <v>11</v>
      </c>
      <c r="E547" s="71">
        <v>6</v>
      </c>
      <c r="F547" s="71" t="s">
        <v>33</v>
      </c>
      <c r="G547" s="71">
        <v>3</v>
      </c>
      <c r="H547" s="71" t="b">
        <v>0</v>
      </c>
      <c r="I547" s="71">
        <v>43.97</v>
      </c>
      <c r="J547" s="71" t="s">
        <v>30</v>
      </c>
      <c r="K547" s="71" t="s">
        <v>39</v>
      </c>
      <c r="L547" s="71">
        <v>21.4</v>
      </c>
      <c r="M547" s="71">
        <v>57.5</v>
      </c>
      <c r="N547" s="71">
        <v>0</v>
      </c>
      <c r="O547" s="71">
        <v>0</v>
      </c>
      <c r="P547" s="71" t="b">
        <v>0</v>
      </c>
      <c r="Q547" s="71" t="s">
        <v>35</v>
      </c>
    </row>
    <row r="548" spans="2:17" x14ac:dyDescent="0.25">
      <c r="B548" s="71">
        <v>547</v>
      </c>
      <c r="C548" s="78">
        <v>41713</v>
      </c>
      <c r="D548" s="71">
        <v>11</v>
      </c>
      <c r="E548" s="71">
        <v>6</v>
      </c>
      <c r="F548" s="71" t="s">
        <v>29</v>
      </c>
      <c r="G548" s="71">
        <v>3</v>
      </c>
      <c r="H548" s="71" t="b">
        <v>0</v>
      </c>
      <c r="I548" s="71">
        <v>41.97</v>
      </c>
      <c r="J548" s="71" t="s">
        <v>42</v>
      </c>
      <c r="K548" s="71" t="s">
        <v>31</v>
      </c>
      <c r="L548" s="71">
        <v>13</v>
      </c>
      <c r="M548" s="71">
        <v>53</v>
      </c>
      <c r="N548" s="71">
        <v>0</v>
      </c>
      <c r="O548" s="71">
        <v>0</v>
      </c>
      <c r="P548" s="71" t="b">
        <v>1</v>
      </c>
      <c r="Q548" s="71" t="s">
        <v>48</v>
      </c>
    </row>
    <row r="549" spans="2:17" x14ac:dyDescent="0.25">
      <c r="B549" s="71">
        <v>548</v>
      </c>
      <c r="C549" s="78">
        <v>41713</v>
      </c>
      <c r="D549" s="71">
        <v>11</v>
      </c>
      <c r="E549" s="71">
        <v>6</v>
      </c>
      <c r="F549" s="71" t="s">
        <v>36</v>
      </c>
      <c r="G549" s="71">
        <v>3</v>
      </c>
      <c r="H549" s="71" t="b">
        <v>0</v>
      </c>
      <c r="I549" s="71">
        <v>33.97</v>
      </c>
      <c r="J549" s="71" t="s">
        <v>30</v>
      </c>
      <c r="K549" s="71" t="s">
        <v>31</v>
      </c>
      <c r="L549" s="71">
        <v>33.700000000000003</v>
      </c>
      <c r="M549" s="71">
        <v>44.7</v>
      </c>
      <c r="N549" s="71">
        <v>0</v>
      </c>
      <c r="O549" s="71">
        <v>0</v>
      </c>
      <c r="P549" s="71" t="b">
        <v>0</v>
      </c>
      <c r="Q549" s="71" t="s">
        <v>32</v>
      </c>
    </row>
    <row r="550" spans="2:17" x14ac:dyDescent="0.25">
      <c r="B550" s="71">
        <v>549</v>
      </c>
      <c r="C550" s="78">
        <v>41713</v>
      </c>
      <c r="D550" s="71">
        <v>11</v>
      </c>
      <c r="E550" s="71">
        <v>6</v>
      </c>
      <c r="F550" s="71" t="s">
        <v>33</v>
      </c>
      <c r="G550" s="71">
        <v>4</v>
      </c>
      <c r="H550" s="71" t="b">
        <v>1</v>
      </c>
      <c r="I550" s="71">
        <v>48.564</v>
      </c>
      <c r="J550" s="71" t="s">
        <v>30</v>
      </c>
      <c r="K550" s="71" t="s">
        <v>43</v>
      </c>
      <c r="L550" s="71">
        <v>34.200000000000003</v>
      </c>
      <c r="M550" s="71">
        <v>44.5</v>
      </c>
      <c r="N550" s="71">
        <v>0</v>
      </c>
      <c r="O550" s="71">
        <v>0</v>
      </c>
      <c r="P550" s="71" t="b">
        <v>0</v>
      </c>
      <c r="Q550" s="71" t="s">
        <v>32</v>
      </c>
    </row>
    <row r="551" spans="2:17" x14ac:dyDescent="0.25">
      <c r="B551" s="71">
        <v>550</v>
      </c>
      <c r="C551" s="78">
        <v>41713</v>
      </c>
      <c r="D551" s="71">
        <v>11</v>
      </c>
      <c r="E551" s="71">
        <v>6</v>
      </c>
      <c r="F551" s="71" t="s">
        <v>33</v>
      </c>
      <c r="G551" s="71">
        <v>2</v>
      </c>
      <c r="H551" s="71" t="b">
        <v>0</v>
      </c>
      <c r="I551" s="71">
        <v>27.98</v>
      </c>
      <c r="J551" s="71" t="s">
        <v>42</v>
      </c>
      <c r="K551" s="71" t="s">
        <v>43</v>
      </c>
      <c r="L551" s="71">
        <v>33.4</v>
      </c>
      <c r="M551" s="71">
        <v>42.5</v>
      </c>
      <c r="N551" s="71">
        <v>0</v>
      </c>
      <c r="O551" s="71">
        <v>0</v>
      </c>
      <c r="P551" s="71" t="b">
        <v>0</v>
      </c>
      <c r="Q551" s="71" t="s">
        <v>35</v>
      </c>
    </row>
    <row r="552" spans="2:17" x14ac:dyDescent="0.25">
      <c r="B552" s="71">
        <v>551</v>
      </c>
      <c r="C552" s="78">
        <v>41713</v>
      </c>
      <c r="D552" s="71">
        <v>11</v>
      </c>
      <c r="E552" s="71">
        <v>6</v>
      </c>
      <c r="F552" s="71" t="s">
        <v>29</v>
      </c>
      <c r="G552" s="71">
        <v>3</v>
      </c>
      <c r="H552" s="71" t="b">
        <v>0</v>
      </c>
      <c r="I552" s="71">
        <v>38.97</v>
      </c>
      <c r="J552" s="71" t="s">
        <v>42</v>
      </c>
      <c r="K552" s="71" t="s">
        <v>31</v>
      </c>
      <c r="L552" s="71">
        <v>18.5</v>
      </c>
      <c r="M552" s="71">
        <v>52.4</v>
      </c>
      <c r="N552" s="71">
        <v>0</v>
      </c>
      <c r="O552" s="71">
        <v>0</v>
      </c>
      <c r="P552" s="71" t="b">
        <v>0</v>
      </c>
      <c r="Q552" s="71" t="s">
        <v>35</v>
      </c>
    </row>
    <row r="553" spans="2:17" x14ac:dyDescent="0.25">
      <c r="B553" s="71">
        <v>552</v>
      </c>
      <c r="C553" s="78">
        <v>41713</v>
      </c>
      <c r="D553" s="71">
        <v>11</v>
      </c>
      <c r="E553" s="71">
        <v>6</v>
      </c>
      <c r="F553" s="71" t="s">
        <v>33</v>
      </c>
      <c r="G553" s="71">
        <v>4</v>
      </c>
      <c r="H553" s="71" t="b">
        <v>1</v>
      </c>
      <c r="I553" s="71">
        <v>91.17</v>
      </c>
      <c r="J553" s="71" t="s">
        <v>42</v>
      </c>
      <c r="K553" s="71" t="s">
        <v>39</v>
      </c>
      <c r="L553" s="71">
        <v>48.8</v>
      </c>
      <c r="M553" s="71">
        <v>37</v>
      </c>
      <c r="N553" s="71">
        <v>1</v>
      </c>
      <c r="O553" s="71">
        <v>1</v>
      </c>
      <c r="P553" s="71" t="b">
        <v>0</v>
      </c>
      <c r="Q553" s="71" t="s">
        <v>35</v>
      </c>
    </row>
    <row r="554" spans="2:17" x14ac:dyDescent="0.25">
      <c r="B554" s="71">
        <v>553</v>
      </c>
      <c r="C554" s="78">
        <v>41713</v>
      </c>
      <c r="D554" s="71">
        <v>11</v>
      </c>
      <c r="E554" s="71">
        <v>6</v>
      </c>
      <c r="F554" s="71" t="s">
        <v>33</v>
      </c>
      <c r="G554" s="71">
        <v>4</v>
      </c>
      <c r="H554" s="71" t="b">
        <v>1</v>
      </c>
      <c r="I554" s="71">
        <v>45.863999999999997</v>
      </c>
      <c r="J554" s="71" t="s">
        <v>30</v>
      </c>
      <c r="K554" s="71" t="s">
        <v>39</v>
      </c>
      <c r="L554" s="71">
        <v>31.1</v>
      </c>
      <c r="M554" s="71">
        <v>49.7</v>
      </c>
      <c r="N554" s="71">
        <v>0</v>
      </c>
      <c r="O554" s="71">
        <v>0</v>
      </c>
      <c r="P554" s="71" t="b">
        <v>0</v>
      </c>
      <c r="Q554" s="71" t="s">
        <v>32</v>
      </c>
    </row>
    <row r="555" spans="2:17" x14ac:dyDescent="0.25">
      <c r="B555" s="71">
        <v>554</v>
      </c>
      <c r="C555" s="78">
        <v>41713</v>
      </c>
      <c r="D555" s="71">
        <v>11</v>
      </c>
      <c r="E555" s="71">
        <v>6</v>
      </c>
      <c r="F555" s="71" t="s">
        <v>29</v>
      </c>
      <c r="G555" s="71">
        <v>3</v>
      </c>
      <c r="H555" s="71" t="b">
        <v>0</v>
      </c>
      <c r="I555" s="71">
        <v>45.97</v>
      </c>
      <c r="J555" s="71" t="s">
        <v>42</v>
      </c>
      <c r="K555" s="71" t="s">
        <v>39</v>
      </c>
      <c r="L555" s="71">
        <v>25.5</v>
      </c>
      <c r="M555" s="71">
        <v>49.6</v>
      </c>
      <c r="N555" s="71">
        <v>0</v>
      </c>
      <c r="O555" s="71">
        <v>0</v>
      </c>
      <c r="P555" s="71" t="b">
        <v>0</v>
      </c>
      <c r="Q555" s="71" t="s">
        <v>35</v>
      </c>
    </row>
    <row r="556" spans="2:17" x14ac:dyDescent="0.25">
      <c r="B556" s="71">
        <v>555</v>
      </c>
      <c r="C556" s="78">
        <v>41713</v>
      </c>
      <c r="D556" s="71">
        <v>11</v>
      </c>
      <c r="E556" s="71">
        <v>6</v>
      </c>
      <c r="F556" s="71" t="s">
        <v>33</v>
      </c>
      <c r="G556" s="71">
        <v>2</v>
      </c>
      <c r="H556" s="71" t="b">
        <v>0</v>
      </c>
      <c r="I556" s="71">
        <v>27.98</v>
      </c>
      <c r="J556" s="71" t="s">
        <v>42</v>
      </c>
      <c r="K556" s="71" t="s">
        <v>39</v>
      </c>
      <c r="L556" s="71">
        <v>23.6</v>
      </c>
      <c r="M556" s="71">
        <v>49.5</v>
      </c>
      <c r="N556" s="71">
        <v>0</v>
      </c>
      <c r="O556" s="71">
        <v>0</v>
      </c>
      <c r="P556" s="71" t="b">
        <v>0</v>
      </c>
      <c r="Q556" s="71" t="s">
        <v>35</v>
      </c>
    </row>
    <row r="557" spans="2:17" x14ac:dyDescent="0.25">
      <c r="B557" s="71">
        <v>556</v>
      </c>
      <c r="C557" s="78">
        <v>41713</v>
      </c>
      <c r="D557" s="71">
        <v>11</v>
      </c>
      <c r="E557" s="71">
        <v>6</v>
      </c>
      <c r="F557" s="71" t="s">
        <v>36</v>
      </c>
      <c r="G557" s="71">
        <v>3</v>
      </c>
      <c r="H557" s="71" t="b">
        <v>0</v>
      </c>
      <c r="I557" s="71">
        <v>40.97</v>
      </c>
      <c r="J557" s="71" t="s">
        <v>30</v>
      </c>
      <c r="K557" s="71" t="s">
        <v>34</v>
      </c>
      <c r="L557" s="71">
        <v>28.5</v>
      </c>
      <c r="M557" s="71">
        <v>48.2</v>
      </c>
      <c r="N557" s="71">
        <v>0</v>
      </c>
      <c r="O557" s="71">
        <v>0</v>
      </c>
      <c r="P557" s="71" t="b">
        <v>0</v>
      </c>
      <c r="Q557" s="71" t="s">
        <v>32</v>
      </c>
    </row>
    <row r="558" spans="2:17" x14ac:dyDescent="0.25">
      <c r="B558" s="71">
        <v>557</v>
      </c>
      <c r="C558" s="78">
        <v>41713</v>
      </c>
      <c r="D558" s="71">
        <v>11</v>
      </c>
      <c r="E558" s="71">
        <v>6</v>
      </c>
      <c r="F558" s="71" t="s">
        <v>36</v>
      </c>
      <c r="G558" s="71">
        <v>2</v>
      </c>
      <c r="H558" s="71" t="b">
        <v>0</v>
      </c>
      <c r="I558" s="71">
        <v>27.98</v>
      </c>
      <c r="J558" s="71" t="s">
        <v>30</v>
      </c>
      <c r="K558" s="71" t="s">
        <v>34</v>
      </c>
      <c r="L558" s="71">
        <v>16.2</v>
      </c>
      <c r="M558" s="71">
        <v>51.3</v>
      </c>
      <c r="N558" s="71">
        <v>0</v>
      </c>
      <c r="O558" s="71">
        <v>0</v>
      </c>
      <c r="P558" s="71" t="b">
        <v>0</v>
      </c>
      <c r="Q558" s="71" t="s">
        <v>32</v>
      </c>
    </row>
    <row r="559" spans="2:17" x14ac:dyDescent="0.25">
      <c r="B559" s="71">
        <v>558</v>
      </c>
      <c r="C559" s="78">
        <v>41713</v>
      </c>
      <c r="D559" s="71">
        <v>11</v>
      </c>
      <c r="E559" s="71">
        <v>6</v>
      </c>
      <c r="F559" s="71" t="s">
        <v>29</v>
      </c>
      <c r="G559" s="71">
        <v>3</v>
      </c>
      <c r="H559" s="71" t="b">
        <v>0</v>
      </c>
      <c r="I559" s="71">
        <v>41.97</v>
      </c>
      <c r="J559" s="71" t="s">
        <v>30</v>
      </c>
      <c r="K559" s="71" t="s">
        <v>39</v>
      </c>
      <c r="L559" s="71">
        <v>32.299999999999997</v>
      </c>
      <c r="M559" s="71" t="s">
        <v>48</v>
      </c>
      <c r="N559" s="71">
        <v>0</v>
      </c>
      <c r="O559" s="71">
        <v>0</v>
      </c>
      <c r="P559" s="71" t="b">
        <v>0</v>
      </c>
      <c r="Q559" s="71" t="s">
        <v>38</v>
      </c>
    </row>
    <row r="560" spans="2:17" x14ac:dyDescent="0.25">
      <c r="B560" s="71">
        <v>559</v>
      </c>
      <c r="C560" s="78">
        <v>41713</v>
      </c>
      <c r="D560" s="71">
        <v>11</v>
      </c>
      <c r="E560" s="71">
        <v>6</v>
      </c>
      <c r="F560" s="71" t="s">
        <v>29</v>
      </c>
      <c r="G560" s="71">
        <v>2</v>
      </c>
      <c r="H560" s="71" t="b">
        <v>0</v>
      </c>
      <c r="I560" s="71">
        <v>24.98</v>
      </c>
      <c r="J560" s="71" t="s">
        <v>42</v>
      </c>
      <c r="K560" s="71" t="s">
        <v>39</v>
      </c>
      <c r="L560" s="71">
        <v>29.3</v>
      </c>
      <c r="M560" s="71">
        <v>42.7</v>
      </c>
      <c r="N560" s="71">
        <v>0</v>
      </c>
      <c r="O560" s="71">
        <v>0</v>
      </c>
      <c r="P560" s="71" t="b">
        <v>0</v>
      </c>
      <c r="Q560" s="71" t="s">
        <v>48</v>
      </c>
    </row>
    <row r="561" spans="2:17" x14ac:dyDescent="0.25">
      <c r="B561" s="71">
        <v>560</v>
      </c>
      <c r="C561" s="78">
        <v>41713</v>
      </c>
      <c r="D561" s="71">
        <v>11</v>
      </c>
      <c r="E561" s="71">
        <v>6</v>
      </c>
      <c r="F561" s="71" t="s">
        <v>29</v>
      </c>
      <c r="G561" s="71">
        <v>4</v>
      </c>
      <c r="H561" s="71" t="b">
        <v>1</v>
      </c>
      <c r="I561" s="71">
        <v>44.064</v>
      </c>
      <c r="J561" s="71" t="s">
        <v>48</v>
      </c>
      <c r="K561" s="71" t="s">
        <v>31</v>
      </c>
      <c r="L561" s="71">
        <v>43.2</v>
      </c>
      <c r="M561" s="71">
        <v>36.299999999999997</v>
      </c>
      <c r="N561" s="71">
        <v>0</v>
      </c>
      <c r="O561" s="71">
        <v>0</v>
      </c>
      <c r="P561" s="71" t="b">
        <v>0</v>
      </c>
      <c r="Q561" s="71" t="s">
        <v>38</v>
      </c>
    </row>
    <row r="562" spans="2:17" x14ac:dyDescent="0.25">
      <c r="B562" s="71">
        <v>561</v>
      </c>
      <c r="C562" s="78">
        <v>41713</v>
      </c>
      <c r="D562" s="71">
        <v>11</v>
      </c>
      <c r="E562" s="71">
        <v>6</v>
      </c>
      <c r="F562" s="71" t="s">
        <v>33</v>
      </c>
      <c r="G562" s="71">
        <v>2</v>
      </c>
      <c r="H562" s="71" t="b">
        <v>0</v>
      </c>
      <c r="I562" s="71">
        <v>53.07</v>
      </c>
      <c r="J562" s="71" t="s">
        <v>30</v>
      </c>
      <c r="K562" s="71" t="s">
        <v>39</v>
      </c>
      <c r="L562" s="71">
        <v>19</v>
      </c>
      <c r="M562" s="71">
        <v>54.1</v>
      </c>
      <c r="N562" s="71">
        <v>1</v>
      </c>
      <c r="O562" s="71">
        <v>1</v>
      </c>
      <c r="P562" s="71" t="b">
        <v>0</v>
      </c>
      <c r="Q562" s="71" t="s">
        <v>32</v>
      </c>
    </row>
    <row r="563" spans="2:17" x14ac:dyDescent="0.25">
      <c r="B563" s="71">
        <v>562</v>
      </c>
      <c r="C563" s="78">
        <v>41713</v>
      </c>
      <c r="D563" s="71">
        <v>11</v>
      </c>
      <c r="E563" s="71">
        <v>6</v>
      </c>
      <c r="F563" s="71" t="s">
        <v>36</v>
      </c>
      <c r="G563" s="71">
        <v>5</v>
      </c>
      <c r="H563" s="71" t="b">
        <v>1</v>
      </c>
      <c r="I563" s="71">
        <v>63.854999999999997</v>
      </c>
      <c r="J563" s="71" t="s">
        <v>42</v>
      </c>
      <c r="K563" s="71" t="s">
        <v>34</v>
      </c>
      <c r="L563" s="71">
        <v>13.2</v>
      </c>
      <c r="M563" s="71">
        <v>55.2</v>
      </c>
      <c r="N563" s="71">
        <v>0</v>
      </c>
      <c r="O563" s="71">
        <v>0</v>
      </c>
      <c r="P563" s="71" t="b">
        <v>0</v>
      </c>
      <c r="Q563" s="71" t="s">
        <v>35</v>
      </c>
    </row>
    <row r="564" spans="2:17" x14ac:dyDescent="0.25">
      <c r="B564" s="71">
        <v>563</v>
      </c>
      <c r="C564" s="78">
        <v>41713</v>
      </c>
      <c r="D564" s="71">
        <v>11</v>
      </c>
      <c r="E564" s="71">
        <v>6</v>
      </c>
      <c r="F564" s="71" t="s">
        <v>36</v>
      </c>
      <c r="G564" s="71">
        <v>2</v>
      </c>
      <c r="H564" s="71" t="b">
        <v>0</v>
      </c>
      <c r="I564" s="71">
        <v>25.98</v>
      </c>
      <c r="J564" s="71" t="s">
        <v>42</v>
      </c>
      <c r="K564" s="71" t="s">
        <v>34</v>
      </c>
      <c r="L564" s="71">
        <v>27.8</v>
      </c>
      <c r="M564" s="71">
        <v>50</v>
      </c>
      <c r="N564" s="71">
        <v>0</v>
      </c>
      <c r="O564" s="71">
        <v>0</v>
      </c>
      <c r="P564" s="71" t="b">
        <v>0</v>
      </c>
      <c r="Q564" s="71" t="s">
        <v>35</v>
      </c>
    </row>
    <row r="565" spans="2:17" x14ac:dyDescent="0.25">
      <c r="B565" s="71">
        <v>564</v>
      </c>
      <c r="C565" s="78">
        <v>41713</v>
      </c>
      <c r="D565" s="71">
        <v>11</v>
      </c>
      <c r="E565" s="71">
        <v>6</v>
      </c>
      <c r="F565" s="71" t="s">
        <v>33</v>
      </c>
      <c r="G565" s="71">
        <v>3</v>
      </c>
      <c r="H565" s="71" t="b">
        <v>0</v>
      </c>
      <c r="I565" s="71">
        <v>79.64</v>
      </c>
      <c r="J565" s="71" t="s">
        <v>30</v>
      </c>
      <c r="K565" s="71" t="s">
        <v>39</v>
      </c>
      <c r="L565" s="71">
        <v>32.299999999999997</v>
      </c>
      <c r="M565" s="71">
        <v>45.6</v>
      </c>
      <c r="N565" s="71">
        <v>1</v>
      </c>
      <c r="O565" s="71">
        <v>1</v>
      </c>
      <c r="P565" s="71" t="b">
        <v>0</v>
      </c>
      <c r="Q565" s="71" t="s">
        <v>32</v>
      </c>
    </row>
    <row r="566" spans="2:17" x14ac:dyDescent="0.25">
      <c r="B566" s="71">
        <v>565</v>
      </c>
      <c r="C566" s="78">
        <v>41713</v>
      </c>
      <c r="D566" s="71">
        <v>11</v>
      </c>
      <c r="E566" s="71">
        <v>6</v>
      </c>
      <c r="F566" s="71" t="s">
        <v>29</v>
      </c>
      <c r="G566" s="71">
        <v>1</v>
      </c>
      <c r="H566" s="71" t="b">
        <v>0</v>
      </c>
      <c r="I566" s="71">
        <v>12.99</v>
      </c>
      <c r="J566" s="71" t="s">
        <v>30</v>
      </c>
      <c r="K566" s="71" t="s">
        <v>39</v>
      </c>
      <c r="L566" s="71">
        <v>23.1</v>
      </c>
      <c r="M566" s="71">
        <v>50.9</v>
      </c>
      <c r="N566" s="71">
        <v>0</v>
      </c>
      <c r="O566" s="71">
        <v>0</v>
      </c>
      <c r="P566" s="71" t="b">
        <v>0</v>
      </c>
      <c r="Q566" s="71" t="s">
        <v>32</v>
      </c>
    </row>
    <row r="567" spans="2:17" x14ac:dyDescent="0.25">
      <c r="B567" s="71">
        <v>566</v>
      </c>
      <c r="C567" s="78">
        <v>41713</v>
      </c>
      <c r="D567" s="71">
        <v>11</v>
      </c>
      <c r="E567" s="71">
        <v>6</v>
      </c>
      <c r="F567" s="71" t="s">
        <v>33</v>
      </c>
      <c r="G567" s="71">
        <v>2</v>
      </c>
      <c r="H567" s="71" t="b">
        <v>0</v>
      </c>
      <c r="I567" s="71">
        <v>25.98</v>
      </c>
      <c r="J567" s="71" t="s">
        <v>42</v>
      </c>
      <c r="K567" s="71" t="s">
        <v>39</v>
      </c>
      <c r="L567" s="71">
        <v>27.8</v>
      </c>
      <c r="M567" s="71">
        <v>47.5</v>
      </c>
      <c r="N567" s="71">
        <v>0</v>
      </c>
      <c r="O567" s="71">
        <v>0</v>
      </c>
      <c r="P567" s="71" t="b">
        <v>1</v>
      </c>
      <c r="Q567" s="71" t="s">
        <v>35</v>
      </c>
    </row>
    <row r="568" spans="2:17" x14ac:dyDescent="0.25">
      <c r="B568" s="71">
        <v>567</v>
      </c>
      <c r="C568" s="78">
        <v>41713</v>
      </c>
      <c r="D568" s="71">
        <v>11</v>
      </c>
      <c r="E568" s="71">
        <v>6</v>
      </c>
      <c r="F568" s="71" t="s">
        <v>33</v>
      </c>
      <c r="G568" s="71">
        <v>3</v>
      </c>
      <c r="H568" s="71" t="b">
        <v>0</v>
      </c>
      <c r="I568" s="71">
        <v>35.97</v>
      </c>
      <c r="J568" s="71" t="s">
        <v>42</v>
      </c>
      <c r="K568" s="71" t="s">
        <v>39</v>
      </c>
      <c r="L568" s="71">
        <v>20</v>
      </c>
      <c r="M568" s="71">
        <v>50.2</v>
      </c>
      <c r="N568" s="71">
        <v>0</v>
      </c>
      <c r="O568" s="71">
        <v>0</v>
      </c>
      <c r="P568" s="71" t="b">
        <v>0</v>
      </c>
      <c r="Q568" s="71" t="s">
        <v>35</v>
      </c>
    </row>
    <row r="569" spans="2:17" x14ac:dyDescent="0.25">
      <c r="B569" s="71">
        <v>568</v>
      </c>
      <c r="C569" s="78">
        <v>41713</v>
      </c>
      <c r="D569" s="71">
        <v>11</v>
      </c>
      <c r="E569" s="71">
        <v>6</v>
      </c>
      <c r="F569" s="71" t="s">
        <v>33</v>
      </c>
      <c r="G569" s="71">
        <v>2</v>
      </c>
      <c r="H569" s="71" t="b">
        <v>0</v>
      </c>
      <c r="I569" s="71">
        <v>71.67</v>
      </c>
      <c r="J569" s="71" t="s">
        <v>30</v>
      </c>
      <c r="K569" s="71" t="s">
        <v>43</v>
      </c>
      <c r="L569" s="71">
        <v>27.9</v>
      </c>
      <c r="M569" s="71">
        <v>46.8</v>
      </c>
      <c r="N569" s="71">
        <v>1</v>
      </c>
      <c r="O569" s="71">
        <v>1</v>
      </c>
      <c r="P569" s="71" t="b">
        <v>0</v>
      </c>
      <c r="Q569" s="71" t="s">
        <v>32</v>
      </c>
    </row>
    <row r="570" spans="2:17" x14ac:dyDescent="0.25">
      <c r="B570" s="71">
        <v>569</v>
      </c>
      <c r="C570" s="78">
        <v>41713</v>
      </c>
      <c r="D570" s="71">
        <v>11</v>
      </c>
      <c r="E570" s="71">
        <v>6</v>
      </c>
      <c r="F570" s="71" t="s">
        <v>33</v>
      </c>
      <c r="G570" s="71">
        <v>4</v>
      </c>
      <c r="H570" s="71" t="b">
        <v>1</v>
      </c>
      <c r="I570" s="71">
        <v>48.564</v>
      </c>
      <c r="J570" s="71" t="s">
        <v>42</v>
      </c>
      <c r="K570" s="71" t="s">
        <v>34</v>
      </c>
      <c r="L570" s="71">
        <v>25.1</v>
      </c>
      <c r="M570" s="71">
        <v>49.9</v>
      </c>
      <c r="N570" s="71">
        <v>0</v>
      </c>
      <c r="O570" s="71">
        <v>0</v>
      </c>
      <c r="P570" s="71" t="b">
        <v>0</v>
      </c>
      <c r="Q570" s="71" t="s">
        <v>35</v>
      </c>
    </row>
    <row r="571" spans="2:17" x14ac:dyDescent="0.25">
      <c r="B571" s="71">
        <v>570</v>
      </c>
      <c r="C571" s="78">
        <v>41713</v>
      </c>
      <c r="D571" s="71">
        <v>11</v>
      </c>
      <c r="E571" s="71">
        <v>6</v>
      </c>
      <c r="F571" s="71" t="s">
        <v>36</v>
      </c>
      <c r="G571" s="71">
        <v>5</v>
      </c>
      <c r="H571" s="71" t="b">
        <v>1</v>
      </c>
      <c r="I571" s="71">
        <v>59.354999999999997</v>
      </c>
      <c r="J571" s="71" t="s">
        <v>30</v>
      </c>
      <c r="K571" s="71" t="s">
        <v>34</v>
      </c>
      <c r="L571" s="71">
        <v>10.8</v>
      </c>
      <c r="M571" s="71">
        <v>55.8</v>
      </c>
      <c r="N571" s="71">
        <v>0</v>
      </c>
      <c r="O571" s="71">
        <v>0</v>
      </c>
      <c r="P571" s="71" t="b">
        <v>0</v>
      </c>
      <c r="Q571" s="71" t="s">
        <v>48</v>
      </c>
    </row>
    <row r="572" spans="2:17" x14ac:dyDescent="0.25">
      <c r="B572" s="71">
        <v>571</v>
      </c>
      <c r="C572" s="78">
        <v>41713</v>
      </c>
      <c r="D572" s="71">
        <v>11</v>
      </c>
      <c r="E572" s="71">
        <v>6</v>
      </c>
      <c r="F572" s="71" t="s">
        <v>33</v>
      </c>
      <c r="G572" s="71">
        <v>6</v>
      </c>
      <c r="H572" s="71" t="b">
        <v>1</v>
      </c>
      <c r="I572" s="71">
        <v>77.346000000000004</v>
      </c>
      <c r="J572" s="71" t="s">
        <v>42</v>
      </c>
      <c r="K572" s="71" t="s">
        <v>39</v>
      </c>
      <c r="L572" s="71">
        <v>49.6</v>
      </c>
      <c r="M572" s="71">
        <v>39.200000000000003</v>
      </c>
      <c r="N572" s="71">
        <v>0</v>
      </c>
      <c r="O572" s="71">
        <v>0</v>
      </c>
      <c r="P572" s="71" t="b">
        <v>0</v>
      </c>
      <c r="Q572" s="71" t="s">
        <v>35</v>
      </c>
    </row>
    <row r="573" spans="2:17" x14ac:dyDescent="0.25">
      <c r="B573" s="71">
        <v>572</v>
      </c>
      <c r="C573" s="78">
        <v>41713</v>
      </c>
      <c r="D573" s="71">
        <v>11</v>
      </c>
      <c r="E573" s="71">
        <v>6</v>
      </c>
      <c r="F573" s="71" t="s">
        <v>29</v>
      </c>
      <c r="G573" s="71">
        <v>3</v>
      </c>
      <c r="H573" s="71" t="b">
        <v>0</v>
      </c>
      <c r="I573" s="71">
        <v>72.72</v>
      </c>
      <c r="J573" s="71" t="s">
        <v>30</v>
      </c>
      <c r="K573" s="71" t="s">
        <v>43</v>
      </c>
      <c r="L573" s="71">
        <v>22.9</v>
      </c>
      <c r="M573" s="71">
        <v>49.2</v>
      </c>
      <c r="N573" s="71">
        <v>1</v>
      </c>
      <c r="O573" s="71">
        <v>1</v>
      </c>
      <c r="P573" s="71" t="b">
        <v>0</v>
      </c>
      <c r="Q573" s="71" t="s">
        <v>32</v>
      </c>
    </row>
    <row r="574" spans="2:17" x14ac:dyDescent="0.25">
      <c r="B574" s="71">
        <v>573</v>
      </c>
      <c r="C574" s="78">
        <v>41713</v>
      </c>
      <c r="D574" s="71">
        <v>11</v>
      </c>
      <c r="E574" s="71">
        <v>6</v>
      </c>
      <c r="F574" s="71" t="s">
        <v>29</v>
      </c>
      <c r="G574" s="71">
        <v>2</v>
      </c>
      <c r="H574" s="71" t="b">
        <v>0</v>
      </c>
      <c r="I574" s="71">
        <v>29.98</v>
      </c>
      <c r="J574" s="71" t="s">
        <v>30</v>
      </c>
      <c r="K574" s="71" t="s">
        <v>39</v>
      </c>
      <c r="L574" s="71">
        <v>44.4</v>
      </c>
      <c r="M574" s="71">
        <v>29.5</v>
      </c>
      <c r="N574" s="71">
        <v>0</v>
      </c>
      <c r="O574" s="71">
        <v>0</v>
      </c>
      <c r="P574" s="71" t="b">
        <v>0</v>
      </c>
      <c r="Q574" s="71" t="s">
        <v>38</v>
      </c>
    </row>
    <row r="575" spans="2:17" x14ac:dyDescent="0.25">
      <c r="B575" s="71">
        <v>574</v>
      </c>
      <c r="C575" s="78">
        <v>41713</v>
      </c>
      <c r="D575" s="71">
        <v>11</v>
      </c>
      <c r="E575" s="71">
        <v>6</v>
      </c>
      <c r="F575" s="71" t="s">
        <v>33</v>
      </c>
      <c r="G575" s="71">
        <v>4</v>
      </c>
      <c r="H575" s="71" t="b">
        <v>1</v>
      </c>
      <c r="I575" s="71">
        <v>44.963999999999999</v>
      </c>
      <c r="J575" s="71" t="s">
        <v>30</v>
      </c>
      <c r="K575" s="71" t="s">
        <v>43</v>
      </c>
      <c r="L575" s="71">
        <v>43.1</v>
      </c>
      <c r="M575" s="71">
        <v>42.4</v>
      </c>
      <c r="N575" s="71">
        <v>0</v>
      </c>
      <c r="O575" s="71">
        <v>0</v>
      </c>
      <c r="P575" s="71" t="b">
        <v>0</v>
      </c>
      <c r="Q575" s="71" t="s">
        <v>48</v>
      </c>
    </row>
    <row r="576" spans="2:17" x14ac:dyDescent="0.25">
      <c r="B576" s="71">
        <v>575</v>
      </c>
      <c r="C576" s="78">
        <v>41713</v>
      </c>
      <c r="D576" s="71">
        <v>11</v>
      </c>
      <c r="E576" s="71">
        <v>6</v>
      </c>
      <c r="F576" s="71" t="s">
        <v>29</v>
      </c>
      <c r="G576" s="71">
        <v>5</v>
      </c>
      <c r="H576" s="71" t="b">
        <v>1</v>
      </c>
      <c r="I576" s="71">
        <v>83.501999999999995</v>
      </c>
      <c r="J576" s="71" t="s">
        <v>30</v>
      </c>
      <c r="K576" s="71" t="s">
        <v>31</v>
      </c>
      <c r="L576" s="71">
        <v>21.1</v>
      </c>
      <c r="M576" s="71">
        <v>47.3</v>
      </c>
      <c r="N576" s="71">
        <v>1</v>
      </c>
      <c r="O576" s="71">
        <v>1</v>
      </c>
      <c r="P576" s="71" t="b">
        <v>0</v>
      </c>
      <c r="Q576" s="71" t="s">
        <v>32</v>
      </c>
    </row>
    <row r="577" spans="2:17" x14ac:dyDescent="0.25">
      <c r="B577" s="71">
        <v>576</v>
      </c>
      <c r="C577" s="78">
        <v>41713</v>
      </c>
      <c r="D577" s="71">
        <v>11</v>
      </c>
      <c r="E577" s="71">
        <v>6</v>
      </c>
      <c r="F577" s="71" t="s">
        <v>33</v>
      </c>
      <c r="G577" s="71">
        <v>2</v>
      </c>
      <c r="H577" s="71" t="b">
        <v>0</v>
      </c>
      <c r="I577" s="71">
        <v>27.98</v>
      </c>
      <c r="J577" s="71" t="s">
        <v>42</v>
      </c>
      <c r="K577" s="71" t="s">
        <v>39</v>
      </c>
      <c r="L577" s="71">
        <v>24.9</v>
      </c>
      <c r="M577" s="71">
        <v>51.3</v>
      </c>
      <c r="N577" s="71">
        <v>0</v>
      </c>
      <c r="O577" s="71">
        <v>0</v>
      </c>
      <c r="P577" s="71" t="b">
        <v>0</v>
      </c>
      <c r="Q577" s="71" t="s">
        <v>35</v>
      </c>
    </row>
    <row r="578" spans="2:17" x14ac:dyDescent="0.25">
      <c r="B578" s="71">
        <v>577</v>
      </c>
      <c r="C578" s="78">
        <v>41714</v>
      </c>
      <c r="D578" s="71">
        <v>11</v>
      </c>
      <c r="E578" s="71">
        <v>7</v>
      </c>
      <c r="F578" s="71" t="s">
        <v>29</v>
      </c>
      <c r="G578" s="71">
        <v>2</v>
      </c>
      <c r="H578" s="71" t="b">
        <v>0</v>
      </c>
      <c r="I578" s="71">
        <v>53.52</v>
      </c>
      <c r="J578" s="71" t="s">
        <v>30</v>
      </c>
      <c r="K578" s="71" t="s">
        <v>31</v>
      </c>
      <c r="L578" s="71">
        <v>26</v>
      </c>
      <c r="M578" s="71">
        <v>49.5</v>
      </c>
      <c r="N578" s="71">
        <v>1</v>
      </c>
      <c r="O578" s="71">
        <v>1</v>
      </c>
      <c r="P578" s="71" t="b">
        <v>0</v>
      </c>
      <c r="Q578" s="71" t="s">
        <v>32</v>
      </c>
    </row>
    <row r="579" spans="2:17" x14ac:dyDescent="0.25">
      <c r="B579" s="71">
        <v>578</v>
      </c>
      <c r="C579" s="78">
        <v>41714</v>
      </c>
      <c r="D579" s="71">
        <v>11</v>
      </c>
      <c r="E579" s="71">
        <v>7</v>
      </c>
      <c r="F579" s="71" t="s">
        <v>36</v>
      </c>
      <c r="G579" s="71">
        <v>3</v>
      </c>
      <c r="H579" s="71" t="b">
        <v>0</v>
      </c>
      <c r="I579" s="71">
        <v>41.97</v>
      </c>
      <c r="J579" s="71" t="s">
        <v>30</v>
      </c>
      <c r="K579" s="71" t="s">
        <v>34</v>
      </c>
      <c r="L579" s="71">
        <v>13.4</v>
      </c>
      <c r="M579" s="71">
        <v>57.9</v>
      </c>
      <c r="N579" s="71">
        <v>0</v>
      </c>
      <c r="O579" s="71">
        <v>0</v>
      </c>
      <c r="P579" s="71" t="b">
        <v>0</v>
      </c>
      <c r="Q579" s="71" t="s">
        <v>35</v>
      </c>
    </row>
    <row r="580" spans="2:17" x14ac:dyDescent="0.25">
      <c r="B580" s="71">
        <v>579</v>
      </c>
      <c r="C580" s="78">
        <v>41714</v>
      </c>
      <c r="D580" s="71">
        <v>11</v>
      </c>
      <c r="E580" s="71">
        <v>7</v>
      </c>
      <c r="F580" s="71" t="s">
        <v>33</v>
      </c>
      <c r="G580" s="71">
        <v>3</v>
      </c>
      <c r="H580" s="71" t="b">
        <v>0</v>
      </c>
      <c r="I580" s="71">
        <v>39.97</v>
      </c>
      <c r="J580" s="71" t="s">
        <v>49</v>
      </c>
      <c r="K580" s="71" t="s">
        <v>43</v>
      </c>
      <c r="L580" s="71">
        <v>49.3</v>
      </c>
      <c r="M580" s="71">
        <v>33.299999999999997</v>
      </c>
      <c r="N580" s="71">
        <v>0</v>
      </c>
      <c r="O580" s="71">
        <v>0</v>
      </c>
      <c r="P580" s="71" t="b">
        <v>0</v>
      </c>
      <c r="Q580" s="71" t="s">
        <v>38</v>
      </c>
    </row>
    <row r="581" spans="2:17" x14ac:dyDescent="0.25">
      <c r="B581" s="71">
        <v>580</v>
      </c>
      <c r="C581" s="71" t="s">
        <v>48</v>
      </c>
      <c r="D581" s="71" t="s">
        <v>48</v>
      </c>
      <c r="E581" s="71" t="s">
        <v>48</v>
      </c>
      <c r="F581" s="71" t="s">
        <v>29</v>
      </c>
      <c r="G581" s="71">
        <v>1</v>
      </c>
      <c r="H581" s="71" t="b">
        <v>0</v>
      </c>
      <c r="I581" s="71">
        <v>11.99</v>
      </c>
      <c r="J581" s="71" t="s">
        <v>30</v>
      </c>
      <c r="K581" s="71" t="s">
        <v>31</v>
      </c>
      <c r="L581" s="71">
        <v>28.6</v>
      </c>
      <c r="M581" s="71">
        <v>47.8</v>
      </c>
      <c r="N581" s="71">
        <v>0</v>
      </c>
      <c r="O581" s="71">
        <v>0</v>
      </c>
      <c r="P581" s="71" t="b">
        <v>0</v>
      </c>
      <c r="Q581" s="71" t="s">
        <v>32</v>
      </c>
    </row>
    <row r="582" spans="2:17" x14ac:dyDescent="0.25">
      <c r="B582" s="71">
        <v>581</v>
      </c>
      <c r="C582" s="78">
        <v>41714</v>
      </c>
      <c r="D582" s="71">
        <v>11</v>
      </c>
      <c r="E582" s="71">
        <v>7</v>
      </c>
      <c r="F582" s="71" t="s">
        <v>36</v>
      </c>
      <c r="G582" s="71">
        <v>5</v>
      </c>
      <c r="H582" s="71" t="b">
        <v>1</v>
      </c>
      <c r="I582" s="71">
        <v>65.655000000000001</v>
      </c>
      <c r="J582" s="71" t="s">
        <v>30</v>
      </c>
      <c r="K582" s="71" t="s">
        <v>34</v>
      </c>
      <c r="L582" s="71">
        <v>11.5</v>
      </c>
      <c r="M582" s="71">
        <v>60.5</v>
      </c>
      <c r="N582" s="71">
        <v>0</v>
      </c>
      <c r="O582" s="71">
        <v>0</v>
      </c>
      <c r="P582" s="71" t="b">
        <v>0</v>
      </c>
      <c r="Q582" s="71" t="s">
        <v>35</v>
      </c>
    </row>
    <row r="583" spans="2:17" x14ac:dyDescent="0.25">
      <c r="B583" s="71">
        <v>582</v>
      </c>
      <c r="C583" s="78">
        <v>41714</v>
      </c>
      <c r="D583" s="71">
        <v>11</v>
      </c>
      <c r="E583" s="71">
        <v>7</v>
      </c>
      <c r="F583" s="71" t="s">
        <v>33</v>
      </c>
      <c r="G583" s="71">
        <v>5</v>
      </c>
      <c r="H583" s="71" t="b">
        <v>1</v>
      </c>
      <c r="I583" s="71">
        <v>57.555</v>
      </c>
      <c r="J583" s="71" t="s">
        <v>49</v>
      </c>
      <c r="K583" s="71" t="s">
        <v>34</v>
      </c>
      <c r="L583" s="71">
        <v>11.4</v>
      </c>
      <c r="M583" s="71">
        <v>59.6</v>
      </c>
      <c r="N583" s="71">
        <v>0</v>
      </c>
      <c r="O583" s="71">
        <v>0</v>
      </c>
      <c r="P583" s="71" t="b">
        <v>0</v>
      </c>
      <c r="Q583" s="71" t="s">
        <v>35</v>
      </c>
    </row>
    <row r="584" spans="2:17" x14ac:dyDescent="0.25">
      <c r="B584" s="71">
        <v>583</v>
      </c>
      <c r="C584" s="78">
        <v>41714</v>
      </c>
      <c r="D584" s="71">
        <v>11</v>
      </c>
      <c r="E584" s="71">
        <v>7</v>
      </c>
      <c r="F584" s="71" t="s">
        <v>29</v>
      </c>
      <c r="G584" s="71">
        <v>4</v>
      </c>
      <c r="H584" s="71" t="b">
        <v>1</v>
      </c>
      <c r="I584" s="71">
        <v>50.363999999999997</v>
      </c>
      <c r="J584" s="71" t="s">
        <v>30</v>
      </c>
      <c r="K584" s="71" t="s">
        <v>31</v>
      </c>
      <c r="L584" s="71">
        <v>20.7</v>
      </c>
      <c r="M584" s="71">
        <v>56.8</v>
      </c>
      <c r="N584" s="71">
        <v>0</v>
      </c>
      <c r="O584" s="71">
        <v>0</v>
      </c>
      <c r="P584" s="71" t="b">
        <v>0</v>
      </c>
      <c r="Q584" s="71" t="s">
        <v>35</v>
      </c>
    </row>
    <row r="585" spans="2:17" x14ac:dyDescent="0.25">
      <c r="B585" s="71">
        <v>584</v>
      </c>
      <c r="C585" s="78">
        <v>41714</v>
      </c>
      <c r="D585" s="71">
        <v>11</v>
      </c>
      <c r="E585" s="71">
        <v>7</v>
      </c>
      <c r="F585" s="71" t="s">
        <v>33</v>
      </c>
      <c r="G585" s="71">
        <v>4</v>
      </c>
      <c r="H585" s="71" t="b">
        <v>1</v>
      </c>
      <c r="I585" s="71">
        <v>84.338999999999999</v>
      </c>
      <c r="J585" s="71" t="s">
        <v>49</v>
      </c>
      <c r="K585" s="71" t="s">
        <v>43</v>
      </c>
      <c r="L585" s="71">
        <v>36.6</v>
      </c>
      <c r="M585" s="71">
        <v>47.5</v>
      </c>
      <c r="N585" s="71">
        <v>1</v>
      </c>
      <c r="O585" s="71">
        <v>1</v>
      </c>
      <c r="P585" s="71" t="b">
        <v>0</v>
      </c>
      <c r="Q585" s="71" t="s">
        <v>35</v>
      </c>
    </row>
    <row r="586" spans="2:17" x14ac:dyDescent="0.25">
      <c r="B586" s="71">
        <v>585</v>
      </c>
      <c r="C586" s="78">
        <v>41714</v>
      </c>
      <c r="D586" s="71">
        <v>11</v>
      </c>
      <c r="E586" s="71">
        <v>7</v>
      </c>
      <c r="F586" s="71" t="s">
        <v>33</v>
      </c>
      <c r="G586" s="71">
        <v>5</v>
      </c>
      <c r="H586" s="71" t="b">
        <v>1</v>
      </c>
      <c r="I586" s="71">
        <v>78.974999999999994</v>
      </c>
      <c r="J586" s="71" t="s">
        <v>30</v>
      </c>
      <c r="K586" s="71" t="s">
        <v>43</v>
      </c>
      <c r="L586" s="71">
        <v>15.9</v>
      </c>
      <c r="M586" s="71">
        <v>53.4</v>
      </c>
      <c r="N586" s="71">
        <v>1</v>
      </c>
      <c r="O586" s="71">
        <v>1</v>
      </c>
      <c r="P586" s="71" t="b">
        <v>0</v>
      </c>
      <c r="Q586" s="71" t="s">
        <v>32</v>
      </c>
    </row>
    <row r="587" spans="2:17" x14ac:dyDescent="0.25">
      <c r="B587" s="71">
        <v>586</v>
      </c>
      <c r="C587" s="78">
        <v>41714</v>
      </c>
      <c r="D587" s="71">
        <v>11</v>
      </c>
      <c r="E587" s="71">
        <v>7</v>
      </c>
      <c r="F587" s="71" t="s">
        <v>33</v>
      </c>
      <c r="G587" s="71">
        <v>1</v>
      </c>
      <c r="H587" s="71" t="b">
        <v>0</v>
      </c>
      <c r="I587" s="71">
        <v>12.99</v>
      </c>
      <c r="J587" s="71" t="s">
        <v>30</v>
      </c>
      <c r="K587" s="71" t="s">
        <v>41</v>
      </c>
      <c r="L587" s="71">
        <v>23.4</v>
      </c>
      <c r="M587" s="71">
        <v>47.4</v>
      </c>
      <c r="N587" s="71">
        <v>0</v>
      </c>
      <c r="O587" s="71">
        <v>0</v>
      </c>
      <c r="P587" s="71" t="b">
        <v>0</v>
      </c>
      <c r="Q587" s="71" t="s">
        <v>32</v>
      </c>
    </row>
    <row r="588" spans="2:17" x14ac:dyDescent="0.25">
      <c r="B588" s="71">
        <v>587</v>
      </c>
      <c r="C588" s="78">
        <v>41714</v>
      </c>
      <c r="D588" s="71">
        <v>11</v>
      </c>
      <c r="E588" s="71">
        <v>7</v>
      </c>
      <c r="F588" s="71" t="s">
        <v>36</v>
      </c>
      <c r="G588" s="71">
        <v>4</v>
      </c>
      <c r="H588" s="71" t="b">
        <v>1</v>
      </c>
      <c r="I588" s="71">
        <v>50.363999999999997</v>
      </c>
      <c r="J588" s="71" t="s">
        <v>30</v>
      </c>
      <c r="K588" s="71" t="s">
        <v>41</v>
      </c>
      <c r="L588" s="71">
        <v>17.399999999999999</v>
      </c>
      <c r="M588" s="71">
        <v>58.8</v>
      </c>
      <c r="N588" s="71">
        <v>0</v>
      </c>
      <c r="O588" s="71">
        <v>0</v>
      </c>
      <c r="P588" s="71" t="b">
        <v>0</v>
      </c>
      <c r="Q588" s="71" t="s">
        <v>35</v>
      </c>
    </row>
    <row r="589" spans="2:17" x14ac:dyDescent="0.25">
      <c r="B589" s="71">
        <v>588</v>
      </c>
      <c r="C589" s="78">
        <v>41714</v>
      </c>
      <c r="D589" s="71">
        <v>11</v>
      </c>
      <c r="E589" s="71">
        <v>7</v>
      </c>
      <c r="F589" s="71" t="s">
        <v>36</v>
      </c>
      <c r="G589" s="71">
        <v>4</v>
      </c>
      <c r="H589" s="71" t="b">
        <v>1</v>
      </c>
      <c r="I589" s="71">
        <v>93.221999999999994</v>
      </c>
      <c r="J589" s="71" t="s">
        <v>49</v>
      </c>
      <c r="K589" s="71" t="s">
        <v>34</v>
      </c>
      <c r="L589" s="71">
        <v>9.1999999999999993</v>
      </c>
      <c r="M589" s="71">
        <v>56.8</v>
      </c>
      <c r="N589" s="71">
        <v>1</v>
      </c>
      <c r="O589" s="71">
        <v>1</v>
      </c>
      <c r="P589" s="71" t="b">
        <v>0</v>
      </c>
      <c r="Q589" s="71" t="s">
        <v>48</v>
      </c>
    </row>
    <row r="590" spans="2:17" x14ac:dyDescent="0.25">
      <c r="B590" s="71">
        <v>589</v>
      </c>
      <c r="C590" s="78">
        <v>41714</v>
      </c>
      <c r="D590" s="71">
        <v>11</v>
      </c>
      <c r="E590" s="71">
        <v>7</v>
      </c>
      <c r="F590" s="71" t="s">
        <v>33</v>
      </c>
      <c r="G590" s="71">
        <v>5</v>
      </c>
      <c r="H590" s="71" t="b">
        <v>1</v>
      </c>
      <c r="I590" s="71">
        <v>65.655000000000001</v>
      </c>
      <c r="J590" s="71" t="s">
        <v>49</v>
      </c>
      <c r="K590" s="71" t="s">
        <v>43</v>
      </c>
      <c r="L590" s="71">
        <v>34.6</v>
      </c>
      <c r="M590" s="71">
        <v>27.8</v>
      </c>
      <c r="N590" s="71">
        <v>0</v>
      </c>
      <c r="O590" s="71">
        <v>0</v>
      </c>
      <c r="P590" s="71" t="b">
        <v>0</v>
      </c>
      <c r="Q590" s="71" t="s">
        <v>38</v>
      </c>
    </row>
    <row r="591" spans="2:17" x14ac:dyDescent="0.25">
      <c r="B591" s="71">
        <v>590</v>
      </c>
      <c r="C591" s="78">
        <v>41714</v>
      </c>
      <c r="D591" s="71">
        <v>11</v>
      </c>
      <c r="E591" s="71">
        <v>7</v>
      </c>
      <c r="F591" s="71" t="s">
        <v>29</v>
      </c>
      <c r="G591" s="71">
        <v>3</v>
      </c>
      <c r="H591" s="71" t="b">
        <v>0</v>
      </c>
      <c r="I591" s="71">
        <v>39.97</v>
      </c>
      <c r="J591" s="71" t="s">
        <v>49</v>
      </c>
      <c r="K591" s="71" t="s">
        <v>31</v>
      </c>
      <c r="L591" s="71">
        <v>17.3</v>
      </c>
      <c r="M591" s="71">
        <v>54.9</v>
      </c>
      <c r="N591" s="71">
        <v>0</v>
      </c>
      <c r="O591" s="71">
        <v>0</v>
      </c>
      <c r="P591" s="71" t="b">
        <v>0</v>
      </c>
      <c r="Q591" s="71" t="s">
        <v>35</v>
      </c>
    </row>
    <row r="592" spans="2:17" x14ac:dyDescent="0.25">
      <c r="B592" s="71">
        <v>591</v>
      </c>
      <c r="C592" s="78">
        <v>41714</v>
      </c>
      <c r="D592" s="71">
        <v>11</v>
      </c>
      <c r="E592" s="71">
        <v>7</v>
      </c>
      <c r="F592" s="71" t="s">
        <v>36</v>
      </c>
      <c r="G592" s="71">
        <v>1</v>
      </c>
      <c r="H592" s="71" t="b">
        <v>0</v>
      </c>
      <c r="I592" s="71">
        <v>12.99</v>
      </c>
      <c r="J592" s="71" t="s">
        <v>30</v>
      </c>
      <c r="K592" s="71" t="s">
        <v>41</v>
      </c>
      <c r="L592" s="71">
        <v>25.2</v>
      </c>
      <c r="M592" s="71">
        <v>48.1</v>
      </c>
      <c r="N592" s="71">
        <v>0</v>
      </c>
      <c r="O592" s="71">
        <v>0</v>
      </c>
      <c r="P592" s="71" t="b">
        <v>0</v>
      </c>
      <c r="Q592" s="71" t="s">
        <v>32</v>
      </c>
    </row>
    <row r="593" spans="2:17" x14ac:dyDescent="0.25">
      <c r="B593" s="71">
        <v>592</v>
      </c>
      <c r="C593" s="78">
        <v>41714</v>
      </c>
      <c r="D593" s="71">
        <v>11</v>
      </c>
      <c r="E593" s="71">
        <v>7</v>
      </c>
      <c r="F593" s="71" t="s">
        <v>36</v>
      </c>
      <c r="G593" s="71">
        <v>2</v>
      </c>
      <c r="H593" s="71" t="b">
        <v>0</v>
      </c>
      <c r="I593" s="71">
        <v>26.98</v>
      </c>
      <c r="J593" s="71" t="s">
        <v>30</v>
      </c>
      <c r="K593" s="71" t="s">
        <v>41</v>
      </c>
      <c r="L593" s="71">
        <v>9.3000000000000007</v>
      </c>
      <c r="M593" s="71">
        <v>59.3</v>
      </c>
      <c r="N593" s="71">
        <v>0</v>
      </c>
      <c r="O593" s="71">
        <v>0</v>
      </c>
      <c r="P593" s="71" t="b">
        <v>0</v>
      </c>
      <c r="Q593" s="71" t="s">
        <v>35</v>
      </c>
    </row>
    <row r="594" spans="2:17" x14ac:dyDescent="0.25">
      <c r="B594" s="71">
        <v>593</v>
      </c>
      <c r="C594" s="78">
        <v>41714</v>
      </c>
      <c r="D594" s="71">
        <v>11</v>
      </c>
      <c r="E594" s="71">
        <v>7</v>
      </c>
      <c r="F594" s="71" t="s">
        <v>33</v>
      </c>
      <c r="G594" s="71">
        <v>1</v>
      </c>
      <c r="H594" s="71" t="b">
        <v>0</v>
      </c>
      <c r="I594" s="71">
        <v>13.99</v>
      </c>
      <c r="J594" s="71" t="s">
        <v>49</v>
      </c>
      <c r="K594" s="71" t="s">
        <v>34</v>
      </c>
      <c r="L594" s="71">
        <v>42.1</v>
      </c>
      <c r="M594" s="71">
        <v>36.4</v>
      </c>
      <c r="N594" s="71">
        <v>0</v>
      </c>
      <c r="O594" s="71">
        <v>0</v>
      </c>
      <c r="P594" s="71" t="b">
        <v>0</v>
      </c>
      <c r="Q594" s="71" t="s">
        <v>48</v>
      </c>
    </row>
    <row r="595" spans="2:17" x14ac:dyDescent="0.25">
      <c r="B595" s="71">
        <v>594</v>
      </c>
      <c r="C595" s="78">
        <v>41714</v>
      </c>
      <c r="D595" s="71">
        <v>11</v>
      </c>
      <c r="E595" s="71">
        <v>7</v>
      </c>
      <c r="F595" s="71" t="s">
        <v>36</v>
      </c>
      <c r="G595" s="71">
        <v>1</v>
      </c>
      <c r="H595" s="71" t="b">
        <v>0</v>
      </c>
      <c r="I595" s="71">
        <v>12.99</v>
      </c>
      <c r="J595" s="71" t="s">
        <v>30</v>
      </c>
      <c r="K595" s="71" t="s">
        <v>41</v>
      </c>
      <c r="L595" s="71">
        <v>13.8</v>
      </c>
      <c r="M595" s="71">
        <v>53.4</v>
      </c>
      <c r="N595" s="71">
        <v>0</v>
      </c>
      <c r="O595" s="71">
        <v>0</v>
      </c>
      <c r="P595" s="71" t="b">
        <v>0</v>
      </c>
      <c r="Q595" s="71" t="s">
        <v>48</v>
      </c>
    </row>
    <row r="596" spans="2:17" x14ac:dyDescent="0.25">
      <c r="B596" s="71">
        <v>595</v>
      </c>
      <c r="C596" s="78">
        <v>41714</v>
      </c>
      <c r="D596" s="71">
        <v>11</v>
      </c>
      <c r="E596" s="71">
        <v>7</v>
      </c>
      <c r="F596" s="71" t="s">
        <v>33</v>
      </c>
      <c r="G596" s="71">
        <v>3</v>
      </c>
      <c r="H596" s="71" t="b">
        <v>0</v>
      </c>
      <c r="I596" s="71">
        <v>37.97</v>
      </c>
      <c r="J596" s="71" t="s">
        <v>30</v>
      </c>
      <c r="K596" s="71" t="s">
        <v>43</v>
      </c>
      <c r="L596" s="71">
        <v>29</v>
      </c>
      <c r="M596" s="71">
        <v>48.2</v>
      </c>
      <c r="N596" s="71">
        <v>0</v>
      </c>
      <c r="O596" s="71">
        <v>0</v>
      </c>
      <c r="P596" s="71" t="b">
        <v>0</v>
      </c>
      <c r="Q596" s="71" t="s">
        <v>32</v>
      </c>
    </row>
    <row r="597" spans="2:17" x14ac:dyDescent="0.25">
      <c r="B597" s="71">
        <v>596</v>
      </c>
      <c r="C597" s="78">
        <v>41714</v>
      </c>
      <c r="D597" s="71">
        <v>11</v>
      </c>
      <c r="E597" s="71">
        <v>7</v>
      </c>
      <c r="F597" s="71" t="s">
        <v>33</v>
      </c>
      <c r="G597" s="71">
        <v>4</v>
      </c>
      <c r="H597" s="71" t="b">
        <v>1</v>
      </c>
      <c r="I597" s="71">
        <v>47.664000000000001</v>
      </c>
      <c r="J597" s="71" t="s">
        <v>49</v>
      </c>
      <c r="K597" s="71" t="s">
        <v>41</v>
      </c>
      <c r="L597" s="71">
        <v>40</v>
      </c>
      <c r="M597" s="71">
        <v>29.9</v>
      </c>
      <c r="N597" s="71">
        <v>0</v>
      </c>
      <c r="O597" s="71">
        <v>0</v>
      </c>
      <c r="P597" s="71" t="b">
        <v>0</v>
      </c>
      <c r="Q597" s="71" t="s">
        <v>38</v>
      </c>
    </row>
    <row r="598" spans="2:17" x14ac:dyDescent="0.25">
      <c r="B598" s="71">
        <v>597</v>
      </c>
      <c r="C598" s="78">
        <v>41714</v>
      </c>
      <c r="D598" s="71">
        <v>11</v>
      </c>
      <c r="E598" s="71">
        <v>7</v>
      </c>
      <c r="F598" s="71" t="s">
        <v>36</v>
      </c>
      <c r="G598" s="71">
        <v>1</v>
      </c>
      <c r="H598" s="71" t="b">
        <v>0</v>
      </c>
      <c r="I598" s="71">
        <v>12.99</v>
      </c>
      <c r="J598" s="71" t="s">
        <v>30</v>
      </c>
      <c r="K598" s="71" t="s">
        <v>31</v>
      </c>
      <c r="L598" s="71">
        <v>52.1</v>
      </c>
      <c r="M598" s="71">
        <v>28.3</v>
      </c>
      <c r="N598" s="71">
        <v>0</v>
      </c>
      <c r="O598" s="71">
        <v>0</v>
      </c>
      <c r="P598" s="71" t="b">
        <v>0</v>
      </c>
      <c r="Q598" s="71" t="s">
        <v>38</v>
      </c>
    </row>
    <row r="599" spans="2:17" x14ac:dyDescent="0.25">
      <c r="B599" s="71">
        <v>598</v>
      </c>
      <c r="C599" s="78">
        <v>41714</v>
      </c>
      <c r="D599" s="71">
        <v>11</v>
      </c>
      <c r="E599" s="71">
        <v>7</v>
      </c>
      <c r="F599" s="71" t="s">
        <v>36</v>
      </c>
      <c r="G599" s="71">
        <v>2</v>
      </c>
      <c r="H599" s="71" t="b">
        <v>0</v>
      </c>
      <c r="I599" s="71">
        <v>22.98</v>
      </c>
      <c r="J599" s="71" t="s">
        <v>30</v>
      </c>
      <c r="K599" s="71" t="s">
        <v>41</v>
      </c>
      <c r="L599" s="71">
        <v>9.4</v>
      </c>
      <c r="M599" s="71">
        <v>56.5</v>
      </c>
      <c r="N599" s="71">
        <v>0</v>
      </c>
      <c r="O599" s="71">
        <v>0</v>
      </c>
      <c r="P599" s="71" t="b">
        <v>0</v>
      </c>
      <c r="Q599" s="71" t="s">
        <v>35</v>
      </c>
    </row>
    <row r="600" spans="2:17" x14ac:dyDescent="0.25">
      <c r="B600" s="71">
        <v>599</v>
      </c>
      <c r="C600" s="78">
        <v>41714</v>
      </c>
      <c r="D600" s="71">
        <v>11</v>
      </c>
      <c r="E600" s="71">
        <v>7</v>
      </c>
      <c r="F600" s="71" t="s">
        <v>29</v>
      </c>
      <c r="G600" s="71">
        <v>5</v>
      </c>
      <c r="H600" s="71" t="b">
        <v>1</v>
      </c>
      <c r="I600" s="71">
        <v>58.454999999999998</v>
      </c>
      <c r="J600" s="71" t="s">
        <v>30</v>
      </c>
      <c r="K600" s="71" t="s">
        <v>31</v>
      </c>
      <c r="L600" s="71">
        <v>31.1</v>
      </c>
      <c r="M600" s="71">
        <v>51.3</v>
      </c>
      <c r="N600" s="71">
        <v>0</v>
      </c>
      <c r="O600" s="71">
        <v>0</v>
      </c>
      <c r="P600" s="71" t="b">
        <v>0</v>
      </c>
      <c r="Q600" s="71" t="s">
        <v>32</v>
      </c>
    </row>
    <row r="601" spans="2:17" x14ac:dyDescent="0.25">
      <c r="B601" s="71">
        <v>600</v>
      </c>
      <c r="C601" s="78">
        <v>41714</v>
      </c>
      <c r="D601" s="71">
        <v>11</v>
      </c>
      <c r="E601" s="71">
        <v>7</v>
      </c>
      <c r="F601" s="71" t="s">
        <v>33</v>
      </c>
      <c r="G601" s="71">
        <v>4</v>
      </c>
      <c r="H601" s="71" t="b">
        <v>1</v>
      </c>
      <c r="I601" s="71">
        <v>54.863999999999997</v>
      </c>
      <c r="J601" s="71" t="s">
        <v>30</v>
      </c>
      <c r="K601" s="71" t="s">
        <v>43</v>
      </c>
      <c r="L601" s="71">
        <v>33.200000000000003</v>
      </c>
      <c r="M601" s="71">
        <v>49.3</v>
      </c>
      <c r="N601" s="71">
        <v>0</v>
      </c>
      <c r="O601" s="71">
        <v>0</v>
      </c>
      <c r="P601" s="71" t="b">
        <v>0</v>
      </c>
      <c r="Q601" s="71" t="s">
        <v>32</v>
      </c>
    </row>
    <row r="602" spans="2:17" x14ac:dyDescent="0.25">
      <c r="B602" s="71">
        <v>601</v>
      </c>
      <c r="C602" s="78">
        <v>41714</v>
      </c>
      <c r="D602" s="71">
        <v>11</v>
      </c>
      <c r="E602" s="71">
        <v>7</v>
      </c>
      <c r="F602" s="71" t="s">
        <v>33</v>
      </c>
      <c r="G602" s="71">
        <v>4</v>
      </c>
      <c r="H602" s="71" t="b">
        <v>1</v>
      </c>
      <c r="I602" s="71">
        <v>54.863999999999997</v>
      </c>
      <c r="J602" s="71" t="s">
        <v>30</v>
      </c>
      <c r="K602" s="71" t="s">
        <v>31</v>
      </c>
      <c r="L602" s="71">
        <v>30.9</v>
      </c>
      <c r="M602" s="71">
        <v>46</v>
      </c>
      <c r="N602" s="71">
        <v>0</v>
      </c>
      <c r="O602" s="71">
        <v>0</v>
      </c>
      <c r="P602" s="71" t="b">
        <v>0</v>
      </c>
      <c r="Q602" s="71" t="s">
        <v>32</v>
      </c>
    </row>
    <row r="603" spans="2:17" x14ac:dyDescent="0.25">
      <c r="B603" s="71">
        <v>602</v>
      </c>
      <c r="C603" s="78">
        <v>41714</v>
      </c>
      <c r="D603" s="71">
        <v>11</v>
      </c>
      <c r="E603" s="71">
        <v>7</v>
      </c>
      <c r="F603" s="71" t="s">
        <v>36</v>
      </c>
      <c r="G603" s="71">
        <v>3</v>
      </c>
      <c r="H603" s="71" t="b">
        <v>0</v>
      </c>
      <c r="I603" s="71">
        <v>76.5</v>
      </c>
      <c r="J603" s="71" t="s">
        <v>49</v>
      </c>
      <c r="K603" s="71" t="s">
        <v>41</v>
      </c>
      <c r="L603" s="71">
        <v>15</v>
      </c>
      <c r="M603" s="71">
        <v>56.8</v>
      </c>
      <c r="N603" s="71">
        <v>1</v>
      </c>
      <c r="O603" s="71">
        <v>1</v>
      </c>
      <c r="P603" s="71" t="b">
        <v>0</v>
      </c>
      <c r="Q603" s="71" t="s">
        <v>48</v>
      </c>
    </row>
    <row r="604" spans="2:17" x14ac:dyDescent="0.25">
      <c r="B604" s="71">
        <v>603</v>
      </c>
      <c r="C604" s="78">
        <v>41714</v>
      </c>
      <c r="D604" s="71">
        <v>11</v>
      </c>
      <c r="E604" s="71">
        <v>7</v>
      </c>
      <c r="F604" s="71" t="s">
        <v>36</v>
      </c>
      <c r="G604" s="71">
        <v>2</v>
      </c>
      <c r="H604" s="71" t="b">
        <v>0</v>
      </c>
      <c r="I604" s="71">
        <v>33.979999999999997</v>
      </c>
      <c r="J604" s="71" t="s">
        <v>30</v>
      </c>
      <c r="K604" s="71" t="s">
        <v>34</v>
      </c>
      <c r="L604" s="71">
        <v>11.7</v>
      </c>
      <c r="M604" s="71">
        <v>53.1</v>
      </c>
      <c r="N604" s="71">
        <v>0</v>
      </c>
      <c r="O604" s="71">
        <v>0</v>
      </c>
      <c r="P604" s="71" t="b">
        <v>0</v>
      </c>
      <c r="Q604" s="71" t="s">
        <v>32</v>
      </c>
    </row>
    <row r="605" spans="2:17" x14ac:dyDescent="0.25">
      <c r="B605" s="71">
        <v>604</v>
      </c>
      <c r="C605" s="78">
        <v>41714</v>
      </c>
      <c r="D605" s="71">
        <v>11</v>
      </c>
      <c r="E605" s="71">
        <v>7</v>
      </c>
      <c r="F605" s="71" t="s">
        <v>36</v>
      </c>
      <c r="G605" s="71">
        <v>3</v>
      </c>
      <c r="H605" s="71" t="b">
        <v>0</v>
      </c>
      <c r="I605" s="71">
        <v>38.97</v>
      </c>
      <c r="J605" s="71" t="s">
        <v>30</v>
      </c>
      <c r="K605" s="71" t="s">
        <v>43</v>
      </c>
      <c r="L605" s="71">
        <v>19.3</v>
      </c>
      <c r="M605" s="71">
        <v>57.5</v>
      </c>
      <c r="N605" s="71">
        <v>0</v>
      </c>
      <c r="O605" s="71">
        <v>0</v>
      </c>
      <c r="P605" s="71" t="b">
        <v>0</v>
      </c>
      <c r="Q605" s="71" t="s">
        <v>48</v>
      </c>
    </row>
    <row r="606" spans="2:17" x14ac:dyDescent="0.25">
      <c r="B606" s="71">
        <v>605</v>
      </c>
      <c r="C606" s="78">
        <v>41714</v>
      </c>
      <c r="D606" s="71">
        <v>11</v>
      </c>
      <c r="E606" s="71">
        <v>7</v>
      </c>
      <c r="F606" s="71" t="s">
        <v>33</v>
      </c>
      <c r="G606" s="71">
        <v>2</v>
      </c>
      <c r="H606" s="71" t="b">
        <v>0</v>
      </c>
      <c r="I606" s="71">
        <v>63.93</v>
      </c>
      <c r="J606" s="71" t="s">
        <v>49</v>
      </c>
      <c r="K606" s="71" t="s">
        <v>34</v>
      </c>
      <c r="L606" s="71">
        <v>17.600000000000001</v>
      </c>
      <c r="M606" s="71">
        <v>42.2</v>
      </c>
      <c r="N606" s="71">
        <v>1</v>
      </c>
      <c r="O606" s="71">
        <v>1</v>
      </c>
      <c r="P606" s="71" t="b">
        <v>0</v>
      </c>
      <c r="Q606" s="71" t="s">
        <v>32</v>
      </c>
    </row>
    <row r="607" spans="2:17" x14ac:dyDescent="0.25">
      <c r="B607" s="71">
        <v>606</v>
      </c>
      <c r="C607" s="78">
        <v>41714</v>
      </c>
      <c r="D607" s="71">
        <v>11</v>
      </c>
      <c r="E607" s="71">
        <v>7</v>
      </c>
      <c r="F607" s="71" t="s">
        <v>33</v>
      </c>
      <c r="G607" s="71">
        <v>2</v>
      </c>
      <c r="H607" s="71" t="b">
        <v>0</v>
      </c>
      <c r="I607" s="71">
        <v>24.98</v>
      </c>
      <c r="J607" s="71" t="s">
        <v>30</v>
      </c>
      <c r="K607" s="71" t="s">
        <v>43</v>
      </c>
      <c r="L607" s="71">
        <v>60.3</v>
      </c>
      <c r="M607" s="71">
        <v>22.7</v>
      </c>
      <c r="N607" s="71">
        <v>0</v>
      </c>
      <c r="O607" s="71">
        <v>0</v>
      </c>
      <c r="P607" s="71" t="b">
        <v>0</v>
      </c>
      <c r="Q607" s="71" t="s">
        <v>38</v>
      </c>
    </row>
    <row r="608" spans="2:17" x14ac:dyDescent="0.25">
      <c r="B608" s="71">
        <v>607</v>
      </c>
      <c r="C608" s="78">
        <v>41714</v>
      </c>
      <c r="D608" s="71">
        <v>11</v>
      </c>
      <c r="E608" s="71">
        <v>7</v>
      </c>
      <c r="F608" s="71" t="s">
        <v>36</v>
      </c>
      <c r="G608" s="71">
        <v>4</v>
      </c>
      <c r="H608" s="71" t="b">
        <v>1</v>
      </c>
      <c r="I608" s="71">
        <v>52.164000000000001</v>
      </c>
      <c r="J608" s="71" t="s">
        <v>30</v>
      </c>
      <c r="K608" s="71" t="s">
        <v>41</v>
      </c>
      <c r="L608" s="71">
        <v>13.5</v>
      </c>
      <c r="M608" s="71">
        <v>55.1</v>
      </c>
      <c r="N608" s="71">
        <v>0</v>
      </c>
      <c r="O608" s="71">
        <v>0</v>
      </c>
      <c r="P608" s="71" t="b">
        <v>0</v>
      </c>
      <c r="Q608" s="71" t="s">
        <v>48</v>
      </c>
    </row>
    <row r="609" spans="2:17" x14ac:dyDescent="0.25">
      <c r="B609" s="71">
        <v>608</v>
      </c>
      <c r="C609" s="78">
        <v>41714</v>
      </c>
      <c r="D609" s="71">
        <v>11</v>
      </c>
      <c r="E609" s="71">
        <v>7</v>
      </c>
      <c r="F609" s="71" t="s">
        <v>33</v>
      </c>
      <c r="G609" s="71">
        <v>4</v>
      </c>
      <c r="H609" s="71" t="b">
        <v>1</v>
      </c>
      <c r="I609" s="71">
        <v>42.264000000000003</v>
      </c>
      <c r="J609" s="71" t="s">
        <v>49</v>
      </c>
      <c r="K609" s="71" t="s">
        <v>43</v>
      </c>
      <c r="L609" s="71">
        <v>32.700000000000003</v>
      </c>
      <c r="M609" s="71">
        <v>45.7</v>
      </c>
      <c r="N609" s="71">
        <v>0</v>
      </c>
      <c r="O609" s="71">
        <v>0</v>
      </c>
      <c r="P609" s="71" t="b">
        <v>0</v>
      </c>
      <c r="Q609" s="71" t="s">
        <v>48</v>
      </c>
    </row>
    <row r="610" spans="2:17" x14ac:dyDescent="0.25">
      <c r="B610" s="71">
        <v>609</v>
      </c>
      <c r="C610" s="78">
        <v>41714</v>
      </c>
      <c r="D610" s="71">
        <v>11</v>
      </c>
      <c r="E610" s="71">
        <v>7</v>
      </c>
      <c r="F610" s="71" t="s">
        <v>33</v>
      </c>
      <c r="G610" s="71">
        <v>5</v>
      </c>
      <c r="H610" s="71" t="b">
        <v>1</v>
      </c>
      <c r="I610" s="71">
        <v>60.255000000000003</v>
      </c>
      <c r="J610" s="71" t="s">
        <v>48</v>
      </c>
      <c r="K610" s="71" t="s">
        <v>43</v>
      </c>
      <c r="L610" s="71">
        <v>37.5</v>
      </c>
      <c r="M610" s="71">
        <v>44.9</v>
      </c>
      <c r="N610" s="71">
        <v>0</v>
      </c>
      <c r="O610" s="71">
        <v>0</v>
      </c>
      <c r="P610" s="71" t="b">
        <v>0</v>
      </c>
      <c r="Q610" s="71" t="s">
        <v>32</v>
      </c>
    </row>
    <row r="611" spans="2:17" x14ac:dyDescent="0.25">
      <c r="B611" s="71">
        <v>610</v>
      </c>
      <c r="C611" s="78">
        <v>41714</v>
      </c>
      <c r="D611" s="71">
        <v>11</v>
      </c>
      <c r="E611" s="71">
        <v>7</v>
      </c>
      <c r="F611" s="71" t="s">
        <v>29</v>
      </c>
      <c r="G611" s="71" t="s">
        <v>48</v>
      </c>
      <c r="H611" s="71" t="s">
        <v>48</v>
      </c>
      <c r="I611" s="71">
        <v>14.22</v>
      </c>
      <c r="J611" s="71" t="s">
        <v>49</v>
      </c>
      <c r="K611" s="71" t="s">
        <v>31</v>
      </c>
      <c r="L611" s="71">
        <v>38.200000000000003</v>
      </c>
      <c r="M611" s="71">
        <v>25.3</v>
      </c>
      <c r="N611" s="71" t="s">
        <v>48</v>
      </c>
      <c r="O611" s="71" t="s">
        <v>48</v>
      </c>
      <c r="P611" s="71" t="b">
        <v>0</v>
      </c>
      <c r="Q611" s="71" t="s">
        <v>38</v>
      </c>
    </row>
    <row r="612" spans="2:17" x14ac:dyDescent="0.25">
      <c r="B612" s="71">
        <v>611</v>
      </c>
      <c r="C612" s="78">
        <v>41714</v>
      </c>
      <c r="D612" s="71">
        <v>11</v>
      </c>
      <c r="E612" s="71">
        <v>7</v>
      </c>
      <c r="F612" s="71" t="s">
        <v>36</v>
      </c>
      <c r="G612" s="71">
        <v>2</v>
      </c>
      <c r="H612" s="71" t="b">
        <v>0</v>
      </c>
      <c r="I612" s="71">
        <v>29.98</v>
      </c>
      <c r="J612" s="71" t="s">
        <v>49</v>
      </c>
      <c r="K612" s="71" t="s">
        <v>31</v>
      </c>
      <c r="L612" s="71">
        <v>36.299999999999997</v>
      </c>
      <c r="M612" s="71">
        <v>20.2</v>
      </c>
      <c r="N612" s="71">
        <v>0</v>
      </c>
      <c r="O612" s="71">
        <v>0</v>
      </c>
      <c r="P612" s="71" t="b">
        <v>0</v>
      </c>
      <c r="Q612" s="71" t="s">
        <v>38</v>
      </c>
    </row>
    <row r="613" spans="2:17" x14ac:dyDescent="0.25">
      <c r="B613" s="71">
        <v>612</v>
      </c>
      <c r="C613" s="78">
        <v>41714</v>
      </c>
      <c r="D613" s="71">
        <v>11</v>
      </c>
      <c r="E613" s="71">
        <v>7</v>
      </c>
      <c r="F613" s="71" t="s">
        <v>33</v>
      </c>
      <c r="G613" s="71">
        <v>3</v>
      </c>
      <c r="H613" s="71" t="b">
        <v>0</v>
      </c>
      <c r="I613" s="71">
        <v>46.97</v>
      </c>
      <c r="J613" s="71" t="s">
        <v>49</v>
      </c>
      <c r="K613" s="71" t="s">
        <v>43</v>
      </c>
      <c r="L613" s="71">
        <v>23.7</v>
      </c>
      <c r="M613" s="71">
        <v>31.6</v>
      </c>
      <c r="N613" s="71">
        <v>0</v>
      </c>
      <c r="O613" s="71">
        <v>0</v>
      </c>
      <c r="P613" s="71" t="b">
        <v>0</v>
      </c>
      <c r="Q613" s="71" t="s">
        <v>38</v>
      </c>
    </row>
    <row r="614" spans="2:17" x14ac:dyDescent="0.25">
      <c r="B614" s="71">
        <v>613</v>
      </c>
      <c r="C614" s="78">
        <v>41714</v>
      </c>
      <c r="D614" s="71">
        <v>11</v>
      </c>
      <c r="E614" s="71">
        <v>7</v>
      </c>
      <c r="F614" s="71" t="s">
        <v>33</v>
      </c>
      <c r="G614" s="71">
        <v>6</v>
      </c>
      <c r="H614" s="71" t="b">
        <v>1</v>
      </c>
      <c r="I614" s="71">
        <v>77.346000000000004</v>
      </c>
      <c r="J614" s="71" t="s">
        <v>30</v>
      </c>
      <c r="K614" s="71" t="s">
        <v>43</v>
      </c>
      <c r="L614" s="71">
        <v>13.9</v>
      </c>
      <c r="M614" s="71">
        <v>53.9</v>
      </c>
      <c r="N614" s="71">
        <v>0</v>
      </c>
      <c r="O614" s="71">
        <v>0</v>
      </c>
      <c r="P614" s="71" t="b">
        <v>0</v>
      </c>
      <c r="Q614" s="71" t="s">
        <v>48</v>
      </c>
    </row>
    <row r="615" spans="2:17" x14ac:dyDescent="0.25">
      <c r="B615" s="71">
        <v>614</v>
      </c>
      <c r="C615" s="78">
        <v>41714</v>
      </c>
      <c r="D615" s="71">
        <v>11</v>
      </c>
      <c r="E615" s="71">
        <v>7</v>
      </c>
      <c r="F615" s="71" t="s">
        <v>36</v>
      </c>
      <c r="G615" s="71">
        <v>4</v>
      </c>
      <c r="H615" s="71" t="b">
        <v>1</v>
      </c>
      <c r="I615" s="71">
        <v>53.064</v>
      </c>
      <c r="J615" s="71" t="s">
        <v>30</v>
      </c>
      <c r="K615" s="71" t="s">
        <v>34</v>
      </c>
      <c r="L615" s="71">
        <v>14.4</v>
      </c>
      <c r="M615" s="71">
        <v>53.9</v>
      </c>
      <c r="N615" s="71">
        <v>0</v>
      </c>
      <c r="O615" s="71">
        <v>0</v>
      </c>
      <c r="P615" s="71" t="b">
        <v>0</v>
      </c>
      <c r="Q615" s="71" t="s">
        <v>48</v>
      </c>
    </row>
    <row r="616" spans="2:17" x14ac:dyDescent="0.25">
      <c r="B616" s="71">
        <v>615</v>
      </c>
      <c r="C616" s="78">
        <v>41714</v>
      </c>
      <c r="D616" s="71">
        <v>11</v>
      </c>
      <c r="E616" s="71">
        <v>7</v>
      </c>
      <c r="F616" s="71" t="s">
        <v>36</v>
      </c>
      <c r="G616" s="71" t="s">
        <v>48</v>
      </c>
      <c r="H616" s="71" t="s">
        <v>48</v>
      </c>
      <c r="I616" s="71">
        <v>14.22</v>
      </c>
      <c r="J616" s="71" t="s">
        <v>49</v>
      </c>
      <c r="K616" s="71" t="s">
        <v>34</v>
      </c>
      <c r="L616" s="71">
        <v>10.199999999999999</v>
      </c>
      <c r="M616" s="71">
        <v>40.200000000000003</v>
      </c>
      <c r="N616" s="71" t="s">
        <v>48</v>
      </c>
      <c r="O616" s="71" t="s">
        <v>48</v>
      </c>
      <c r="P616" s="71" t="b">
        <v>0</v>
      </c>
      <c r="Q616" s="71" t="s">
        <v>48</v>
      </c>
    </row>
    <row r="617" spans="2:17" x14ac:dyDescent="0.25">
      <c r="B617" s="71">
        <v>616</v>
      </c>
      <c r="C617" s="78">
        <v>41714</v>
      </c>
      <c r="D617" s="71">
        <v>11</v>
      </c>
      <c r="E617" s="71">
        <v>7</v>
      </c>
      <c r="F617" s="71" t="s">
        <v>33</v>
      </c>
      <c r="G617" s="71">
        <v>2</v>
      </c>
      <c r="H617" s="71" t="b">
        <v>0</v>
      </c>
      <c r="I617" s="71">
        <v>25.98</v>
      </c>
      <c r="J617" s="71" t="s">
        <v>30</v>
      </c>
      <c r="K617" s="71" t="s">
        <v>43</v>
      </c>
      <c r="L617" s="71">
        <v>31.4</v>
      </c>
      <c r="M617" s="71">
        <v>49.9</v>
      </c>
      <c r="N617" s="71">
        <v>0</v>
      </c>
      <c r="O617" s="71">
        <v>0</v>
      </c>
      <c r="P617" s="71" t="b">
        <v>0</v>
      </c>
      <c r="Q617" s="71" t="s">
        <v>32</v>
      </c>
    </row>
    <row r="618" spans="2:17" x14ac:dyDescent="0.25">
      <c r="B618" s="71">
        <v>617</v>
      </c>
      <c r="C618" s="78">
        <v>41714</v>
      </c>
      <c r="D618" s="71">
        <v>11</v>
      </c>
      <c r="E618" s="71">
        <v>7</v>
      </c>
      <c r="F618" s="71" t="s">
        <v>29</v>
      </c>
      <c r="G618" s="71">
        <v>4</v>
      </c>
      <c r="H618" s="71" t="b">
        <v>1</v>
      </c>
      <c r="I618" s="71">
        <v>80.891999999999996</v>
      </c>
      <c r="J618" s="71" t="s">
        <v>30</v>
      </c>
      <c r="K618" s="71" t="s">
        <v>31</v>
      </c>
      <c r="L618" s="71">
        <v>9.4</v>
      </c>
      <c r="M618" s="71">
        <v>56.3</v>
      </c>
      <c r="N618" s="71">
        <v>1</v>
      </c>
      <c r="O618" s="71">
        <v>1</v>
      </c>
      <c r="P618" s="71" t="b">
        <v>0</v>
      </c>
      <c r="Q618" s="71" t="s">
        <v>35</v>
      </c>
    </row>
    <row r="619" spans="2:17" x14ac:dyDescent="0.25">
      <c r="B619" s="71">
        <v>618</v>
      </c>
      <c r="C619" s="78">
        <v>41714</v>
      </c>
      <c r="D619" s="71">
        <v>11</v>
      </c>
      <c r="E619" s="71">
        <v>7</v>
      </c>
      <c r="F619" s="71" t="s">
        <v>36</v>
      </c>
      <c r="G619" s="71">
        <v>4</v>
      </c>
      <c r="H619" s="71" t="b">
        <v>1</v>
      </c>
      <c r="I619" s="71">
        <v>53.064</v>
      </c>
      <c r="J619" s="71" t="s">
        <v>49</v>
      </c>
      <c r="K619" s="71" t="s">
        <v>31</v>
      </c>
      <c r="L619" s="71">
        <v>11.8</v>
      </c>
      <c r="M619" s="71">
        <v>56.2</v>
      </c>
      <c r="N619" s="71">
        <v>0</v>
      </c>
      <c r="O619" s="71">
        <v>0</v>
      </c>
      <c r="P619" s="71" t="b">
        <v>0</v>
      </c>
      <c r="Q619" s="71" t="s">
        <v>35</v>
      </c>
    </row>
    <row r="620" spans="2:17" x14ac:dyDescent="0.25">
      <c r="B620" s="71">
        <v>619</v>
      </c>
      <c r="C620" s="78">
        <v>41714</v>
      </c>
      <c r="D620" s="71">
        <v>11</v>
      </c>
      <c r="E620" s="71">
        <v>7</v>
      </c>
      <c r="F620" s="71" t="s">
        <v>36</v>
      </c>
      <c r="G620" s="71">
        <v>2</v>
      </c>
      <c r="H620" s="71" t="b">
        <v>0</v>
      </c>
      <c r="I620" s="71">
        <v>26.98</v>
      </c>
      <c r="J620" s="71" t="s">
        <v>49</v>
      </c>
      <c r="K620" s="71" t="s">
        <v>41</v>
      </c>
      <c r="L620" s="71">
        <v>12.7</v>
      </c>
      <c r="M620" s="71">
        <v>58.5</v>
      </c>
      <c r="N620" s="71">
        <v>0</v>
      </c>
      <c r="O620" s="71">
        <v>0</v>
      </c>
      <c r="P620" s="71" t="b">
        <v>0</v>
      </c>
      <c r="Q620" s="71" t="s">
        <v>35</v>
      </c>
    </row>
    <row r="621" spans="2:17" x14ac:dyDescent="0.25">
      <c r="B621" s="71">
        <v>620</v>
      </c>
      <c r="C621" s="78">
        <v>41714</v>
      </c>
      <c r="D621" s="71">
        <v>11</v>
      </c>
      <c r="E621" s="71">
        <v>7</v>
      </c>
      <c r="F621" s="71" t="s">
        <v>36</v>
      </c>
      <c r="G621" s="71">
        <v>2</v>
      </c>
      <c r="H621" s="71" t="b">
        <v>0</v>
      </c>
      <c r="I621" s="71">
        <v>27.98</v>
      </c>
      <c r="J621" s="71" t="s">
        <v>49</v>
      </c>
      <c r="K621" s="71" t="s">
        <v>34</v>
      </c>
      <c r="L621" s="71">
        <v>10.8</v>
      </c>
      <c r="M621" s="71">
        <v>39.799999999999997</v>
      </c>
      <c r="N621" s="71">
        <v>0</v>
      </c>
      <c r="O621" s="71">
        <v>0</v>
      </c>
      <c r="P621" s="71" t="b">
        <v>0</v>
      </c>
      <c r="Q621" s="71" t="s">
        <v>32</v>
      </c>
    </row>
    <row r="622" spans="2:17" x14ac:dyDescent="0.25">
      <c r="B622" s="71">
        <v>621</v>
      </c>
      <c r="C622" s="78">
        <v>41714</v>
      </c>
      <c r="D622" s="71">
        <v>11</v>
      </c>
      <c r="E622" s="71">
        <v>7</v>
      </c>
      <c r="F622" s="71" t="s">
        <v>36</v>
      </c>
      <c r="G622" s="71">
        <v>4</v>
      </c>
      <c r="H622" s="71" t="b">
        <v>1</v>
      </c>
      <c r="I622" s="71">
        <v>84.698999999999998</v>
      </c>
      <c r="J622" s="71" t="s">
        <v>49</v>
      </c>
      <c r="K622" s="71" t="s">
        <v>31</v>
      </c>
      <c r="L622" s="71">
        <v>16.5</v>
      </c>
      <c r="M622" s="71">
        <v>55</v>
      </c>
      <c r="N622" s="71">
        <v>1</v>
      </c>
      <c r="O622" s="71">
        <v>1</v>
      </c>
      <c r="P622" s="71" t="b">
        <v>0</v>
      </c>
      <c r="Q622" s="71" t="s">
        <v>35</v>
      </c>
    </row>
    <row r="623" spans="2:17" x14ac:dyDescent="0.25">
      <c r="B623" s="71">
        <v>622</v>
      </c>
      <c r="C623" s="78">
        <v>41714</v>
      </c>
      <c r="D623" s="71">
        <v>11</v>
      </c>
      <c r="E623" s="71">
        <v>7</v>
      </c>
      <c r="F623" s="71" t="s">
        <v>33</v>
      </c>
      <c r="G623" s="71">
        <v>5</v>
      </c>
      <c r="H623" s="71" t="b">
        <v>1</v>
      </c>
      <c r="I623" s="71">
        <v>62.055</v>
      </c>
      <c r="J623" s="71" t="s">
        <v>49</v>
      </c>
      <c r="K623" s="71" t="s">
        <v>43</v>
      </c>
      <c r="L623" s="71">
        <v>21.6</v>
      </c>
      <c r="M623" s="71">
        <v>54.1</v>
      </c>
      <c r="N623" s="71">
        <v>0</v>
      </c>
      <c r="O623" s="71">
        <v>0</v>
      </c>
      <c r="P623" s="71" t="b">
        <v>0</v>
      </c>
      <c r="Q623" s="71" t="s">
        <v>48</v>
      </c>
    </row>
    <row r="624" spans="2:17" x14ac:dyDescent="0.25">
      <c r="B624" s="71">
        <v>623</v>
      </c>
      <c r="C624" s="78">
        <v>41714</v>
      </c>
      <c r="D624" s="71">
        <v>11</v>
      </c>
      <c r="E624" s="71">
        <v>7</v>
      </c>
      <c r="F624" s="71" t="s">
        <v>36</v>
      </c>
      <c r="G624" s="71">
        <v>1</v>
      </c>
      <c r="H624" s="71" t="b">
        <v>0</v>
      </c>
      <c r="I624" s="71">
        <v>13.99</v>
      </c>
      <c r="J624" s="71" t="s">
        <v>30</v>
      </c>
      <c r="K624" s="71" t="s">
        <v>34</v>
      </c>
      <c r="L624" s="71">
        <v>19.7</v>
      </c>
      <c r="M624" s="71">
        <v>54.9</v>
      </c>
      <c r="N624" s="71">
        <v>0</v>
      </c>
      <c r="O624" s="71">
        <v>0</v>
      </c>
      <c r="P624" s="71" t="b">
        <v>0</v>
      </c>
      <c r="Q624" s="71" t="s">
        <v>32</v>
      </c>
    </row>
    <row r="625" spans="2:17" x14ac:dyDescent="0.25">
      <c r="B625" s="71">
        <v>624</v>
      </c>
      <c r="C625" s="78">
        <v>41714</v>
      </c>
      <c r="D625" s="71">
        <v>11</v>
      </c>
      <c r="E625" s="71">
        <v>7</v>
      </c>
      <c r="F625" s="71" t="s">
        <v>33</v>
      </c>
      <c r="G625" s="71">
        <v>2</v>
      </c>
      <c r="H625" s="71" t="b">
        <v>0</v>
      </c>
      <c r="I625" s="71">
        <v>29.98</v>
      </c>
      <c r="J625" s="71" t="s">
        <v>49</v>
      </c>
      <c r="K625" s="71" t="s">
        <v>41</v>
      </c>
      <c r="L625" s="71">
        <v>31.6</v>
      </c>
      <c r="M625" s="71">
        <v>46.5</v>
      </c>
      <c r="N625" s="71">
        <v>0</v>
      </c>
      <c r="O625" s="71">
        <v>0</v>
      </c>
      <c r="P625" s="71" t="b">
        <v>0</v>
      </c>
      <c r="Q625" s="71" t="s">
        <v>32</v>
      </c>
    </row>
    <row r="626" spans="2:17" x14ac:dyDescent="0.25">
      <c r="B626" s="71">
        <v>625</v>
      </c>
      <c r="C626" s="78">
        <v>41715</v>
      </c>
      <c r="D626" s="71">
        <v>12</v>
      </c>
      <c r="E626" s="71">
        <v>1</v>
      </c>
      <c r="F626" s="71" t="s">
        <v>36</v>
      </c>
      <c r="G626" s="71">
        <v>7</v>
      </c>
      <c r="H626" s="71" t="b">
        <v>1</v>
      </c>
      <c r="I626" s="71">
        <v>89.037000000000006</v>
      </c>
      <c r="J626" s="71" t="s">
        <v>49</v>
      </c>
      <c r="K626" s="71" t="s">
        <v>41</v>
      </c>
      <c r="L626" s="71">
        <v>16.399999999999999</v>
      </c>
      <c r="M626" s="71">
        <v>61.9</v>
      </c>
      <c r="N626" s="71">
        <v>0</v>
      </c>
      <c r="O626" s="71">
        <v>0</v>
      </c>
      <c r="P626" s="71" t="b">
        <v>0</v>
      </c>
      <c r="Q626" s="71" t="s">
        <v>35</v>
      </c>
    </row>
    <row r="627" spans="2:17" x14ac:dyDescent="0.25">
      <c r="B627" s="71">
        <v>626</v>
      </c>
      <c r="C627" s="78">
        <v>41715</v>
      </c>
      <c r="D627" s="71">
        <v>12</v>
      </c>
      <c r="E627" s="71">
        <v>1</v>
      </c>
      <c r="F627" s="71" t="s">
        <v>33</v>
      </c>
      <c r="G627" s="71">
        <v>3</v>
      </c>
      <c r="H627" s="71" t="b">
        <v>0</v>
      </c>
      <c r="I627" s="71">
        <v>43.97</v>
      </c>
      <c r="J627" s="71" t="s">
        <v>30</v>
      </c>
      <c r="K627" s="71" t="s">
        <v>31</v>
      </c>
      <c r="L627" s="71">
        <v>19.2</v>
      </c>
      <c r="M627" s="71">
        <v>59.8</v>
      </c>
      <c r="N627" s="71">
        <v>0</v>
      </c>
      <c r="O627" s="71">
        <v>0</v>
      </c>
      <c r="P627" s="71" t="b">
        <v>0</v>
      </c>
      <c r="Q627" s="71" t="s">
        <v>35</v>
      </c>
    </row>
    <row r="628" spans="2:17" x14ac:dyDescent="0.25">
      <c r="B628" s="71">
        <v>627</v>
      </c>
      <c r="C628" s="78">
        <v>41715</v>
      </c>
      <c r="D628" s="71">
        <v>12</v>
      </c>
      <c r="E628" s="71">
        <v>1</v>
      </c>
      <c r="F628" s="71" t="s">
        <v>29</v>
      </c>
      <c r="G628" s="71">
        <v>2</v>
      </c>
      <c r="H628" s="71" t="b">
        <v>0</v>
      </c>
      <c r="I628" s="71">
        <v>30.98</v>
      </c>
      <c r="J628" s="71" t="s">
        <v>49</v>
      </c>
      <c r="K628" s="71" t="s">
        <v>48</v>
      </c>
      <c r="L628" s="71">
        <v>31.3</v>
      </c>
      <c r="M628" s="71">
        <v>54.8</v>
      </c>
      <c r="N628" s="71">
        <v>0</v>
      </c>
      <c r="O628" s="71">
        <v>0</v>
      </c>
      <c r="P628" s="71" t="b">
        <v>0</v>
      </c>
      <c r="Q628" s="71" t="s">
        <v>35</v>
      </c>
    </row>
    <row r="629" spans="2:17" x14ac:dyDescent="0.25">
      <c r="B629" s="71">
        <v>628</v>
      </c>
      <c r="C629" s="78">
        <v>41715</v>
      </c>
      <c r="D629" s="71">
        <v>12</v>
      </c>
      <c r="E629" s="71">
        <v>1</v>
      </c>
      <c r="F629" s="71" t="s">
        <v>29</v>
      </c>
      <c r="G629" s="71">
        <v>4</v>
      </c>
      <c r="H629" s="71" t="b">
        <v>1</v>
      </c>
      <c r="I629" s="71">
        <v>53.963999999999999</v>
      </c>
      <c r="J629" s="71" t="s">
        <v>49</v>
      </c>
      <c r="K629" s="71" t="s">
        <v>31</v>
      </c>
      <c r="L629" s="71">
        <v>43</v>
      </c>
      <c r="M629" s="71">
        <v>32.9</v>
      </c>
      <c r="N629" s="71">
        <v>0</v>
      </c>
      <c r="O629" s="71">
        <v>0</v>
      </c>
      <c r="P629" s="71" t="b">
        <v>0</v>
      </c>
      <c r="Q629" s="71" t="s">
        <v>38</v>
      </c>
    </row>
    <row r="630" spans="2:17" x14ac:dyDescent="0.25">
      <c r="B630" s="71">
        <v>629</v>
      </c>
      <c r="C630" s="78">
        <v>41715</v>
      </c>
      <c r="D630" s="71">
        <v>12</v>
      </c>
      <c r="E630" s="71">
        <v>1</v>
      </c>
      <c r="F630" s="71" t="s">
        <v>36</v>
      </c>
      <c r="G630" s="71">
        <v>2</v>
      </c>
      <c r="H630" s="71" t="b">
        <v>0</v>
      </c>
      <c r="I630" s="71">
        <v>26.98</v>
      </c>
      <c r="J630" s="71" t="s">
        <v>30</v>
      </c>
      <c r="K630" s="71" t="s">
        <v>41</v>
      </c>
      <c r="L630" s="71">
        <v>19.2</v>
      </c>
      <c r="M630" s="71">
        <v>55.4</v>
      </c>
      <c r="N630" s="71">
        <v>0</v>
      </c>
      <c r="O630" s="71">
        <v>0</v>
      </c>
      <c r="P630" s="71" t="b">
        <v>0</v>
      </c>
      <c r="Q630" s="71" t="s">
        <v>32</v>
      </c>
    </row>
    <row r="631" spans="2:17" x14ac:dyDescent="0.25">
      <c r="B631" s="71">
        <v>630</v>
      </c>
      <c r="C631" s="78">
        <v>41715</v>
      </c>
      <c r="D631" s="71">
        <v>12</v>
      </c>
      <c r="E631" s="71">
        <v>1</v>
      </c>
      <c r="F631" s="71" t="s">
        <v>36</v>
      </c>
      <c r="G631" s="71">
        <v>3</v>
      </c>
      <c r="H631" s="71" t="b">
        <v>0</v>
      </c>
      <c r="I631" s="71">
        <v>49.97</v>
      </c>
      <c r="J631" s="71" t="s">
        <v>30</v>
      </c>
      <c r="K631" s="71" t="s">
        <v>41</v>
      </c>
      <c r="L631" s="71">
        <v>13.3</v>
      </c>
      <c r="M631" s="71">
        <v>59.1</v>
      </c>
      <c r="N631" s="71">
        <v>0</v>
      </c>
      <c r="O631" s="71">
        <v>0</v>
      </c>
      <c r="P631" s="71" t="b">
        <v>0</v>
      </c>
      <c r="Q631" s="71" t="s">
        <v>35</v>
      </c>
    </row>
    <row r="632" spans="2:17" x14ac:dyDescent="0.25">
      <c r="B632" s="71">
        <v>631</v>
      </c>
      <c r="C632" s="78">
        <v>41715</v>
      </c>
      <c r="D632" s="71">
        <v>12</v>
      </c>
      <c r="E632" s="71">
        <v>1</v>
      </c>
      <c r="F632" s="71" t="s">
        <v>36</v>
      </c>
      <c r="G632" s="71">
        <v>1</v>
      </c>
      <c r="H632" s="71" t="b">
        <v>0</v>
      </c>
      <c r="I632" s="71">
        <v>13.99</v>
      </c>
      <c r="J632" s="71" t="s">
        <v>49</v>
      </c>
      <c r="K632" s="71" t="s">
        <v>31</v>
      </c>
      <c r="L632" s="71">
        <v>14.3</v>
      </c>
      <c r="M632" s="71">
        <v>56.2</v>
      </c>
      <c r="N632" s="71">
        <v>0</v>
      </c>
      <c r="O632" s="71">
        <v>0</v>
      </c>
      <c r="P632" s="71" t="b">
        <v>0</v>
      </c>
      <c r="Q632" s="71" t="s">
        <v>35</v>
      </c>
    </row>
    <row r="633" spans="2:17" x14ac:dyDescent="0.25">
      <c r="B633" s="71">
        <v>632</v>
      </c>
      <c r="C633" s="78">
        <v>41715</v>
      </c>
      <c r="D633" s="71">
        <v>12</v>
      </c>
      <c r="E633" s="71">
        <v>1</v>
      </c>
      <c r="F633" s="71" t="s">
        <v>29</v>
      </c>
      <c r="G633" s="71">
        <v>1</v>
      </c>
      <c r="H633" s="71" t="b">
        <v>0</v>
      </c>
      <c r="I633" s="71">
        <v>13.99</v>
      </c>
      <c r="J633" s="71" t="s">
        <v>30</v>
      </c>
      <c r="K633" s="71" t="s">
        <v>41</v>
      </c>
      <c r="L633" s="71">
        <v>38.6</v>
      </c>
      <c r="M633" s="71">
        <v>42.7</v>
      </c>
      <c r="N633" s="71">
        <v>0</v>
      </c>
      <c r="O633" s="71">
        <v>0</v>
      </c>
      <c r="P633" s="71" t="b">
        <v>0</v>
      </c>
      <c r="Q633" s="71" t="s">
        <v>38</v>
      </c>
    </row>
    <row r="634" spans="2:17" x14ac:dyDescent="0.25">
      <c r="B634" s="71">
        <v>633</v>
      </c>
      <c r="C634" s="78">
        <v>41715</v>
      </c>
      <c r="D634" s="71">
        <v>12</v>
      </c>
      <c r="E634" s="71">
        <v>1</v>
      </c>
      <c r="F634" s="71" t="s">
        <v>29</v>
      </c>
      <c r="G634" s="71">
        <v>3</v>
      </c>
      <c r="H634" s="71" t="b">
        <v>0</v>
      </c>
      <c r="I634" s="71">
        <v>48.97</v>
      </c>
      <c r="J634" s="71" t="s">
        <v>49</v>
      </c>
      <c r="K634" s="71" t="s">
        <v>31</v>
      </c>
      <c r="L634" s="71">
        <v>20.6</v>
      </c>
      <c r="M634" s="71">
        <v>57.6</v>
      </c>
      <c r="N634" s="71">
        <v>0</v>
      </c>
      <c r="O634" s="71">
        <v>0</v>
      </c>
      <c r="P634" s="71" t="b">
        <v>0</v>
      </c>
      <c r="Q634" s="71" t="s">
        <v>35</v>
      </c>
    </row>
    <row r="635" spans="2:17" x14ac:dyDescent="0.25">
      <c r="B635" s="71">
        <v>634</v>
      </c>
      <c r="C635" s="78">
        <v>41715</v>
      </c>
      <c r="D635" s="71">
        <v>12</v>
      </c>
      <c r="E635" s="71">
        <v>1</v>
      </c>
      <c r="F635" s="71" t="s">
        <v>36</v>
      </c>
      <c r="G635" s="71">
        <v>4</v>
      </c>
      <c r="H635" s="71" t="b">
        <v>1</v>
      </c>
      <c r="I635" s="71">
        <v>46.764000000000003</v>
      </c>
      <c r="J635" s="71" t="s">
        <v>49</v>
      </c>
      <c r="K635" s="71" t="s">
        <v>41</v>
      </c>
      <c r="L635" s="71">
        <v>23.8</v>
      </c>
      <c r="M635" s="71">
        <v>55.5</v>
      </c>
      <c r="N635" s="71">
        <v>0</v>
      </c>
      <c r="O635" s="71">
        <v>0</v>
      </c>
      <c r="P635" s="71" t="b">
        <v>0</v>
      </c>
      <c r="Q635" s="71" t="s">
        <v>35</v>
      </c>
    </row>
    <row r="636" spans="2:17" x14ac:dyDescent="0.25">
      <c r="B636" s="71">
        <v>635</v>
      </c>
      <c r="C636" s="78">
        <v>41715</v>
      </c>
      <c r="D636" s="71">
        <v>12</v>
      </c>
      <c r="E636" s="71">
        <v>1</v>
      </c>
      <c r="F636" s="71" t="s">
        <v>33</v>
      </c>
      <c r="G636" s="71">
        <v>3</v>
      </c>
      <c r="H636" s="71" t="b">
        <v>0</v>
      </c>
      <c r="I636" s="71">
        <v>38.97</v>
      </c>
      <c r="J636" s="71" t="s">
        <v>30</v>
      </c>
      <c r="K636" s="71" t="s">
        <v>41</v>
      </c>
      <c r="L636" s="71">
        <v>47</v>
      </c>
      <c r="M636" s="71">
        <v>44.1</v>
      </c>
      <c r="N636" s="71">
        <v>0</v>
      </c>
      <c r="O636" s="71">
        <v>0</v>
      </c>
      <c r="P636" s="71" t="b">
        <v>0</v>
      </c>
      <c r="Q636" s="71" t="s">
        <v>48</v>
      </c>
    </row>
    <row r="637" spans="2:17" x14ac:dyDescent="0.25">
      <c r="B637" s="71">
        <v>636</v>
      </c>
      <c r="C637" s="78">
        <v>41715</v>
      </c>
      <c r="D637" s="71">
        <v>12</v>
      </c>
      <c r="E637" s="71">
        <v>1</v>
      </c>
      <c r="F637" s="71" t="s">
        <v>29</v>
      </c>
      <c r="G637" s="71">
        <v>3</v>
      </c>
      <c r="H637" s="71" t="b">
        <v>0</v>
      </c>
      <c r="I637" s="71">
        <v>47.97</v>
      </c>
      <c r="J637" s="71" t="s">
        <v>30</v>
      </c>
      <c r="K637" s="71" t="s">
        <v>31</v>
      </c>
      <c r="L637" s="71">
        <v>34.799999999999997</v>
      </c>
      <c r="M637" s="71">
        <v>53.1</v>
      </c>
      <c r="N637" s="71">
        <v>0</v>
      </c>
      <c r="O637" s="71">
        <v>0</v>
      </c>
      <c r="P637" s="71" t="b">
        <v>0</v>
      </c>
      <c r="Q637" s="71" t="s">
        <v>48</v>
      </c>
    </row>
    <row r="638" spans="2:17" x14ac:dyDescent="0.25">
      <c r="B638" s="71">
        <v>637</v>
      </c>
      <c r="C638" s="78">
        <v>41715</v>
      </c>
      <c r="D638" s="71">
        <v>12</v>
      </c>
      <c r="E638" s="71">
        <v>1</v>
      </c>
      <c r="F638" s="71" t="s">
        <v>29</v>
      </c>
      <c r="G638" s="71">
        <v>2</v>
      </c>
      <c r="H638" s="71" t="b">
        <v>0</v>
      </c>
      <c r="I638" s="71">
        <v>59.08</v>
      </c>
      <c r="J638" s="71" t="s">
        <v>30</v>
      </c>
      <c r="K638" s="71" t="s">
        <v>31</v>
      </c>
      <c r="L638" s="71">
        <v>26.8</v>
      </c>
      <c r="M638" s="71">
        <v>52.8</v>
      </c>
      <c r="N638" s="71">
        <v>1</v>
      </c>
      <c r="O638" s="71">
        <v>1</v>
      </c>
      <c r="P638" s="71" t="b">
        <v>1</v>
      </c>
      <c r="Q638" s="71" t="s">
        <v>38</v>
      </c>
    </row>
    <row r="639" spans="2:17" x14ac:dyDescent="0.25">
      <c r="B639" s="71">
        <v>638</v>
      </c>
      <c r="C639" s="78">
        <v>41715</v>
      </c>
      <c r="D639" s="71">
        <v>12</v>
      </c>
      <c r="E639" s="71">
        <v>1</v>
      </c>
      <c r="F639" s="71" t="s">
        <v>36</v>
      </c>
      <c r="G639" s="71">
        <v>3</v>
      </c>
      <c r="H639" s="71" t="b">
        <v>0</v>
      </c>
      <c r="I639" s="71">
        <v>46.97</v>
      </c>
      <c r="J639" s="71" t="s">
        <v>30</v>
      </c>
      <c r="K639" s="71" t="s">
        <v>41</v>
      </c>
      <c r="L639" s="71">
        <v>29.9</v>
      </c>
      <c r="M639" s="71">
        <v>52.5</v>
      </c>
      <c r="N639" s="71">
        <v>0</v>
      </c>
      <c r="O639" s="71">
        <v>0</v>
      </c>
      <c r="P639" s="71" t="b">
        <v>0</v>
      </c>
      <c r="Q639" s="71" t="s">
        <v>32</v>
      </c>
    </row>
    <row r="640" spans="2:17" x14ac:dyDescent="0.25">
      <c r="B640" s="71">
        <v>639</v>
      </c>
      <c r="C640" s="78">
        <v>41715</v>
      </c>
      <c r="D640" s="71">
        <v>12</v>
      </c>
      <c r="E640" s="71">
        <v>1</v>
      </c>
      <c r="F640" s="71" t="s">
        <v>36</v>
      </c>
      <c r="G640" s="71">
        <v>7</v>
      </c>
      <c r="H640" s="71" t="b">
        <v>1</v>
      </c>
      <c r="I640" s="71">
        <v>93.537000000000006</v>
      </c>
      <c r="J640" s="71" t="s">
        <v>49</v>
      </c>
      <c r="K640" s="71" t="s">
        <v>41</v>
      </c>
      <c r="L640" s="71">
        <v>11.9</v>
      </c>
      <c r="M640" s="71">
        <v>64.099999999999994</v>
      </c>
      <c r="N640" s="71">
        <v>0</v>
      </c>
      <c r="O640" s="71">
        <v>0</v>
      </c>
      <c r="P640" s="71" t="b">
        <v>0</v>
      </c>
      <c r="Q640" s="71" t="s">
        <v>35</v>
      </c>
    </row>
    <row r="641" spans="2:17" x14ac:dyDescent="0.25">
      <c r="B641" s="71">
        <v>640</v>
      </c>
      <c r="C641" s="78">
        <v>41715</v>
      </c>
      <c r="D641" s="71">
        <v>12</v>
      </c>
      <c r="E641" s="71">
        <v>1</v>
      </c>
      <c r="F641" s="71" t="s">
        <v>29</v>
      </c>
      <c r="G641" s="71">
        <v>4</v>
      </c>
      <c r="H641" s="71" t="b">
        <v>1</v>
      </c>
      <c r="I641" s="71">
        <v>82.593000000000004</v>
      </c>
      <c r="J641" s="71" t="s">
        <v>49</v>
      </c>
      <c r="K641" s="71" t="s">
        <v>31</v>
      </c>
      <c r="L641" s="71">
        <v>46.5</v>
      </c>
      <c r="M641" s="71">
        <v>41.5</v>
      </c>
      <c r="N641" s="71">
        <v>1</v>
      </c>
      <c r="O641" s="71">
        <v>1</v>
      </c>
      <c r="P641" s="71" t="b">
        <v>0</v>
      </c>
      <c r="Q641" s="71" t="s">
        <v>32</v>
      </c>
    </row>
    <row r="642" spans="2:17" x14ac:dyDescent="0.25">
      <c r="B642" s="71">
        <v>641</v>
      </c>
      <c r="C642" s="78">
        <v>41715</v>
      </c>
      <c r="D642" s="71">
        <v>12</v>
      </c>
      <c r="E642" s="71">
        <v>1</v>
      </c>
      <c r="F642" s="71" t="s">
        <v>36</v>
      </c>
      <c r="G642" s="71">
        <v>5</v>
      </c>
      <c r="H642" s="71" t="b">
        <v>1</v>
      </c>
      <c r="I642" s="71">
        <v>65.655000000000001</v>
      </c>
      <c r="J642" s="71" t="s">
        <v>49</v>
      </c>
      <c r="K642" s="71" t="s">
        <v>41</v>
      </c>
      <c r="L642" s="71">
        <v>18.899999999999999</v>
      </c>
      <c r="M642" s="71">
        <v>55.2</v>
      </c>
      <c r="N642" s="71">
        <v>0</v>
      </c>
      <c r="O642" s="71">
        <v>0</v>
      </c>
      <c r="P642" s="71" t="b">
        <v>0</v>
      </c>
      <c r="Q642" s="71" t="s">
        <v>35</v>
      </c>
    </row>
    <row r="643" spans="2:17" x14ac:dyDescent="0.25">
      <c r="B643" s="71">
        <v>642</v>
      </c>
      <c r="C643" s="78">
        <v>41715</v>
      </c>
      <c r="D643" s="71">
        <v>12</v>
      </c>
      <c r="E643" s="71">
        <v>1</v>
      </c>
      <c r="F643" s="71" t="s">
        <v>36</v>
      </c>
      <c r="G643" s="71">
        <v>4</v>
      </c>
      <c r="H643" s="71" t="b">
        <v>1</v>
      </c>
      <c r="I643" s="71">
        <v>53.963999999999999</v>
      </c>
      <c r="J643" s="71" t="s">
        <v>30</v>
      </c>
      <c r="K643" s="71" t="s">
        <v>41</v>
      </c>
      <c r="L643" s="71">
        <v>15.4</v>
      </c>
      <c r="M643" s="71">
        <v>58.4</v>
      </c>
      <c r="N643" s="71">
        <v>0</v>
      </c>
      <c r="O643" s="71">
        <v>0</v>
      </c>
      <c r="P643" s="71" t="b">
        <v>0</v>
      </c>
      <c r="Q643" s="71" t="s">
        <v>35</v>
      </c>
    </row>
    <row r="644" spans="2:17" x14ac:dyDescent="0.25">
      <c r="B644" s="71">
        <v>643</v>
      </c>
      <c r="C644" s="78">
        <v>41715</v>
      </c>
      <c r="D644" s="71">
        <v>12</v>
      </c>
      <c r="E644" s="71">
        <v>1</v>
      </c>
      <c r="F644" s="71" t="s">
        <v>36</v>
      </c>
      <c r="G644" s="71">
        <v>5</v>
      </c>
      <c r="H644" s="71" t="b">
        <v>1</v>
      </c>
      <c r="I644" s="71">
        <v>61.155000000000001</v>
      </c>
      <c r="J644" s="71" t="s">
        <v>49</v>
      </c>
      <c r="K644" s="71" t="s">
        <v>41</v>
      </c>
      <c r="L644" s="71">
        <v>9.1</v>
      </c>
      <c r="M644" s="71">
        <v>63.3</v>
      </c>
      <c r="N644" s="71">
        <v>0</v>
      </c>
      <c r="O644" s="71">
        <v>0</v>
      </c>
      <c r="P644" s="71" t="b">
        <v>0</v>
      </c>
      <c r="Q644" s="71" t="s">
        <v>48</v>
      </c>
    </row>
    <row r="645" spans="2:17" x14ac:dyDescent="0.25">
      <c r="B645" s="71">
        <v>644</v>
      </c>
      <c r="C645" s="78">
        <v>41715</v>
      </c>
      <c r="D645" s="71">
        <v>12</v>
      </c>
      <c r="E645" s="71">
        <v>1</v>
      </c>
      <c r="F645" s="71" t="s">
        <v>36</v>
      </c>
      <c r="G645" s="71">
        <v>1</v>
      </c>
      <c r="H645" s="71" t="b">
        <v>0</v>
      </c>
      <c r="I645" s="71">
        <v>13.99</v>
      </c>
      <c r="J645" s="71" t="s">
        <v>49</v>
      </c>
      <c r="K645" s="71" t="s">
        <v>41</v>
      </c>
      <c r="L645" s="71">
        <v>24</v>
      </c>
      <c r="M645" s="71">
        <v>55.2</v>
      </c>
      <c r="N645" s="71">
        <v>0</v>
      </c>
      <c r="O645" s="71">
        <v>0</v>
      </c>
      <c r="P645" s="71" t="b">
        <v>0</v>
      </c>
      <c r="Q645" s="71" t="s">
        <v>35</v>
      </c>
    </row>
    <row r="646" spans="2:17" x14ac:dyDescent="0.25">
      <c r="B646" s="71">
        <v>645</v>
      </c>
      <c r="C646" s="78">
        <v>41715</v>
      </c>
      <c r="D646" s="71">
        <v>12</v>
      </c>
      <c r="E646" s="71">
        <v>1</v>
      </c>
      <c r="F646" s="71" t="s">
        <v>36</v>
      </c>
      <c r="G646" s="71">
        <v>4</v>
      </c>
      <c r="H646" s="71" t="b">
        <v>1</v>
      </c>
      <c r="I646" s="71">
        <v>53.064</v>
      </c>
      <c r="J646" s="71" t="s">
        <v>49</v>
      </c>
      <c r="K646" s="71" t="s">
        <v>41</v>
      </c>
      <c r="L646" s="71">
        <v>22.9</v>
      </c>
      <c r="M646" s="71">
        <v>57</v>
      </c>
      <c r="N646" s="71">
        <v>0</v>
      </c>
      <c r="O646" s="71">
        <v>0</v>
      </c>
      <c r="P646" s="71" t="b">
        <v>0</v>
      </c>
      <c r="Q646" s="71" t="s">
        <v>35</v>
      </c>
    </row>
    <row r="647" spans="2:17" x14ac:dyDescent="0.25">
      <c r="B647" s="71">
        <v>646</v>
      </c>
      <c r="C647" s="78">
        <v>41715</v>
      </c>
      <c r="D647" s="71">
        <v>12</v>
      </c>
      <c r="E647" s="71">
        <v>1</v>
      </c>
      <c r="F647" s="71" t="s">
        <v>36</v>
      </c>
      <c r="G647" s="71">
        <v>2</v>
      </c>
      <c r="H647" s="71" t="b">
        <v>0</v>
      </c>
      <c r="I647" s="71">
        <v>29.98</v>
      </c>
      <c r="J647" s="71" t="s">
        <v>49</v>
      </c>
      <c r="K647" s="71" t="s">
        <v>41</v>
      </c>
      <c r="L647" s="71">
        <v>19.3</v>
      </c>
      <c r="M647" s="71">
        <v>56.5</v>
      </c>
      <c r="N647" s="71">
        <v>0</v>
      </c>
      <c r="O647" s="71">
        <v>0</v>
      </c>
      <c r="P647" s="71" t="b">
        <v>0</v>
      </c>
      <c r="Q647" s="71" t="s">
        <v>35</v>
      </c>
    </row>
    <row r="648" spans="2:17" x14ac:dyDescent="0.25">
      <c r="B648" s="71">
        <v>647</v>
      </c>
      <c r="C648" s="78">
        <v>41715</v>
      </c>
      <c r="D648" s="71">
        <v>12</v>
      </c>
      <c r="E648" s="71">
        <v>1</v>
      </c>
      <c r="F648" s="71" t="s">
        <v>29</v>
      </c>
      <c r="G648" s="71">
        <v>6</v>
      </c>
      <c r="H648" s="71" t="b">
        <v>1</v>
      </c>
      <c r="I648" s="71">
        <v>80.046000000000006</v>
      </c>
      <c r="J648" s="71" t="s">
        <v>30</v>
      </c>
      <c r="K648" s="71" t="s">
        <v>31</v>
      </c>
      <c r="L648" s="71">
        <v>38.6</v>
      </c>
      <c r="M648" s="71">
        <v>43.4</v>
      </c>
      <c r="N648" s="71">
        <v>0</v>
      </c>
      <c r="O648" s="71">
        <v>0</v>
      </c>
      <c r="P648" s="71" t="b">
        <v>0</v>
      </c>
      <c r="Q648" s="71" t="s">
        <v>32</v>
      </c>
    </row>
    <row r="649" spans="2:17" x14ac:dyDescent="0.25">
      <c r="B649" s="71">
        <v>648</v>
      </c>
      <c r="C649" s="78">
        <v>41715</v>
      </c>
      <c r="D649" s="71">
        <v>12</v>
      </c>
      <c r="E649" s="71">
        <v>1</v>
      </c>
      <c r="F649" s="71" t="s">
        <v>36</v>
      </c>
      <c r="G649" s="71">
        <v>4</v>
      </c>
      <c r="H649" s="71" t="b">
        <v>1</v>
      </c>
      <c r="I649" s="71">
        <v>47.664000000000001</v>
      </c>
      <c r="J649" s="71" t="s">
        <v>49</v>
      </c>
      <c r="K649" s="71" t="s">
        <v>31</v>
      </c>
      <c r="L649" s="71">
        <v>29.8</v>
      </c>
      <c r="M649" s="71">
        <v>56.2</v>
      </c>
      <c r="N649" s="71">
        <v>0</v>
      </c>
      <c r="O649" s="71">
        <v>0</v>
      </c>
      <c r="P649" s="71" t="b">
        <v>0</v>
      </c>
      <c r="Q649" s="71" t="s">
        <v>35</v>
      </c>
    </row>
    <row r="650" spans="2:17" x14ac:dyDescent="0.25">
      <c r="B650" s="71">
        <v>649</v>
      </c>
      <c r="C650" s="78">
        <v>41715</v>
      </c>
      <c r="D650" s="71">
        <v>12</v>
      </c>
      <c r="E650" s="71">
        <v>1</v>
      </c>
      <c r="F650" s="71" t="s">
        <v>36</v>
      </c>
      <c r="G650" s="71">
        <v>4</v>
      </c>
      <c r="H650" s="71" t="b">
        <v>1</v>
      </c>
      <c r="I650" s="71">
        <v>47.664000000000001</v>
      </c>
      <c r="J650" s="71" t="s">
        <v>30</v>
      </c>
      <c r="K650" s="71" t="s">
        <v>41</v>
      </c>
      <c r="L650" s="71">
        <v>11.2</v>
      </c>
      <c r="M650" s="71">
        <v>61.9</v>
      </c>
      <c r="N650" s="71">
        <v>0</v>
      </c>
      <c r="O650" s="71">
        <v>0</v>
      </c>
      <c r="P650" s="71" t="b">
        <v>0</v>
      </c>
      <c r="Q650" s="71" t="s">
        <v>35</v>
      </c>
    </row>
    <row r="651" spans="2:17" x14ac:dyDescent="0.25">
      <c r="B651" s="71">
        <v>650</v>
      </c>
      <c r="C651" s="78">
        <v>41715</v>
      </c>
      <c r="D651" s="71">
        <v>12</v>
      </c>
      <c r="E651" s="71">
        <v>1</v>
      </c>
      <c r="F651" s="71" t="s">
        <v>36</v>
      </c>
      <c r="G651" s="71">
        <v>3</v>
      </c>
      <c r="H651" s="71" t="b">
        <v>0</v>
      </c>
      <c r="I651" s="71">
        <v>40.97</v>
      </c>
      <c r="J651" s="71" t="s">
        <v>49</v>
      </c>
      <c r="K651" s="71" t="s">
        <v>41</v>
      </c>
      <c r="L651" s="71">
        <v>12.7</v>
      </c>
      <c r="M651" s="71">
        <v>41.2</v>
      </c>
      <c r="N651" s="71">
        <v>0</v>
      </c>
      <c r="O651" s="71">
        <v>0</v>
      </c>
      <c r="P651" s="71" t="b">
        <v>0</v>
      </c>
      <c r="Q651" s="71" t="s">
        <v>48</v>
      </c>
    </row>
    <row r="652" spans="2:17" x14ac:dyDescent="0.25">
      <c r="B652" s="71">
        <v>651</v>
      </c>
      <c r="C652" s="78">
        <v>41715</v>
      </c>
      <c r="D652" s="71">
        <v>12</v>
      </c>
      <c r="E652" s="71">
        <v>1</v>
      </c>
      <c r="F652" s="71" t="s">
        <v>29</v>
      </c>
      <c r="G652" s="71">
        <v>6</v>
      </c>
      <c r="H652" s="71" t="b">
        <v>1</v>
      </c>
      <c r="I652" s="71">
        <v>71.945999999999998</v>
      </c>
      <c r="J652" s="71" t="s">
        <v>30</v>
      </c>
      <c r="K652" s="71" t="s">
        <v>31</v>
      </c>
      <c r="L652" s="71">
        <v>42.4</v>
      </c>
      <c r="M652" s="71">
        <v>50.5</v>
      </c>
      <c r="N652" s="71">
        <v>0</v>
      </c>
      <c r="O652" s="71">
        <v>0</v>
      </c>
      <c r="P652" s="71" t="b">
        <v>0</v>
      </c>
      <c r="Q652" s="71" t="s">
        <v>32</v>
      </c>
    </row>
    <row r="653" spans="2:17" x14ac:dyDescent="0.25">
      <c r="B653" s="71">
        <v>652</v>
      </c>
      <c r="C653" s="78">
        <v>41715</v>
      </c>
      <c r="D653" s="71">
        <v>12</v>
      </c>
      <c r="E653" s="71">
        <v>1</v>
      </c>
      <c r="F653" s="71" t="s">
        <v>36</v>
      </c>
      <c r="G653" s="71">
        <v>1</v>
      </c>
      <c r="H653" s="71" t="b">
        <v>0</v>
      </c>
      <c r="I653" s="71">
        <v>15.99</v>
      </c>
      <c r="J653" s="71" t="s">
        <v>49</v>
      </c>
      <c r="K653" s="71" t="s">
        <v>41</v>
      </c>
      <c r="L653" s="71">
        <v>10.6</v>
      </c>
      <c r="M653" s="71">
        <v>61</v>
      </c>
      <c r="N653" s="71">
        <v>0</v>
      </c>
      <c r="O653" s="71">
        <v>0</v>
      </c>
      <c r="P653" s="71" t="b">
        <v>0</v>
      </c>
      <c r="Q653" s="71" t="s">
        <v>35</v>
      </c>
    </row>
    <row r="654" spans="2:17" x14ac:dyDescent="0.25">
      <c r="B654" s="71">
        <v>653</v>
      </c>
      <c r="C654" s="78">
        <v>41715</v>
      </c>
      <c r="D654" s="71">
        <v>12</v>
      </c>
      <c r="E654" s="71">
        <v>1</v>
      </c>
      <c r="F654" s="71" t="s">
        <v>29</v>
      </c>
      <c r="G654" s="71">
        <v>3</v>
      </c>
      <c r="H654" s="71" t="b">
        <v>0</v>
      </c>
      <c r="I654" s="71">
        <v>36.97</v>
      </c>
      <c r="J654" s="71" t="s">
        <v>30</v>
      </c>
      <c r="K654" s="71" t="s">
        <v>31</v>
      </c>
      <c r="L654" s="71">
        <v>34.799999999999997</v>
      </c>
      <c r="M654" s="71">
        <v>48.8</v>
      </c>
      <c r="N654" s="71">
        <v>0</v>
      </c>
      <c r="O654" s="71">
        <v>0</v>
      </c>
      <c r="P654" s="71" t="b">
        <v>0</v>
      </c>
      <c r="Q654" s="71" t="s">
        <v>32</v>
      </c>
    </row>
    <row r="655" spans="2:17" x14ac:dyDescent="0.25">
      <c r="B655" s="71">
        <v>654</v>
      </c>
      <c r="C655" s="78">
        <v>41715</v>
      </c>
      <c r="D655" s="71">
        <v>12</v>
      </c>
      <c r="E655" s="71">
        <v>1</v>
      </c>
      <c r="F655" s="71" t="s">
        <v>29</v>
      </c>
      <c r="G655" s="71">
        <v>5</v>
      </c>
      <c r="H655" s="71" t="b">
        <v>1</v>
      </c>
      <c r="I655" s="71">
        <v>66.555000000000007</v>
      </c>
      <c r="J655" s="71" t="s">
        <v>49</v>
      </c>
      <c r="K655" s="71" t="s">
        <v>31</v>
      </c>
      <c r="L655" s="71">
        <v>32.5</v>
      </c>
      <c r="M655" s="71">
        <v>57.9</v>
      </c>
      <c r="N655" s="71">
        <v>0</v>
      </c>
      <c r="O655" s="71">
        <v>0</v>
      </c>
      <c r="P655" s="71" t="b">
        <v>0</v>
      </c>
      <c r="Q655" s="71" t="s">
        <v>35</v>
      </c>
    </row>
    <row r="656" spans="2:17" x14ac:dyDescent="0.25">
      <c r="B656" s="71">
        <v>655</v>
      </c>
      <c r="C656" s="78">
        <v>41716</v>
      </c>
      <c r="D656" s="71">
        <v>12</v>
      </c>
      <c r="E656" s="71">
        <v>2</v>
      </c>
      <c r="F656" s="71" t="s">
        <v>36</v>
      </c>
      <c r="G656" s="71">
        <v>3</v>
      </c>
      <c r="H656" s="71" t="b">
        <v>1</v>
      </c>
      <c r="I656" s="71">
        <v>35.975999999999999</v>
      </c>
      <c r="J656" s="71" t="s">
        <v>42</v>
      </c>
      <c r="K656" s="71" t="s">
        <v>41</v>
      </c>
      <c r="L656" s="71">
        <v>19</v>
      </c>
      <c r="M656" s="71">
        <v>57.7</v>
      </c>
      <c r="N656" s="71">
        <v>0</v>
      </c>
      <c r="O656" s="71">
        <v>0</v>
      </c>
      <c r="P656" s="71" t="b">
        <v>0</v>
      </c>
      <c r="Q656" s="71" t="s">
        <v>35</v>
      </c>
    </row>
    <row r="657" spans="2:17" x14ac:dyDescent="0.25">
      <c r="B657" s="71">
        <v>656</v>
      </c>
      <c r="C657" s="78">
        <v>41716</v>
      </c>
      <c r="D657" s="71">
        <v>12</v>
      </c>
      <c r="E657" s="71">
        <v>2</v>
      </c>
      <c r="F657" s="71" t="s">
        <v>29</v>
      </c>
      <c r="G657" s="71">
        <v>3</v>
      </c>
      <c r="H657" s="71" t="b">
        <v>1</v>
      </c>
      <c r="I657" s="71">
        <v>46.728000000000002</v>
      </c>
      <c r="J657" s="71" t="s">
        <v>49</v>
      </c>
      <c r="K657" s="71" t="s">
        <v>31</v>
      </c>
      <c r="L657" s="71">
        <v>19.399999999999999</v>
      </c>
      <c r="M657" s="71">
        <v>55</v>
      </c>
      <c r="N657" s="71">
        <v>1</v>
      </c>
      <c r="O657" s="71">
        <v>1</v>
      </c>
      <c r="P657" s="71" t="b">
        <v>0</v>
      </c>
      <c r="Q657" s="71" t="s">
        <v>48</v>
      </c>
    </row>
    <row r="658" spans="2:17" x14ac:dyDescent="0.25">
      <c r="B658" s="71">
        <v>657</v>
      </c>
      <c r="C658" s="78">
        <v>41716</v>
      </c>
      <c r="D658" s="71">
        <v>12</v>
      </c>
      <c r="E658" s="71">
        <v>2</v>
      </c>
      <c r="F658" s="71" t="s">
        <v>36</v>
      </c>
      <c r="G658" s="71">
        <v>2</v>
      </c>
      <c r="H658" s="71" t="b">
        <v>1</v>
      </c>
      <c r="I658" s="71">
        <v>22.384</v>
      </c>
      <c r="J658" s="71" t="s">
        <v>42</v>
      </c>
      <c r="K658" s="71" t="s">
        <v>41</v>
      </c>
      <c r="L658" s="71">
        <v>9.5</v>
      </c>
      <c r="M658" s="71">
        <v>58.5</v>
      </c>
      <c r="N658" s="71">
        <v>0</v>
      </c>
      <c r="O658" s="71">
        <v>0</v>
      </c>
      <c r="P658" s="71" t="b">
        <v>0</v>
      </c>
      <c r="Q658" s="71" t="s">
        <v>35</v>
      </c>
    </row>
    <row r="659" spans="2:17" x14ac:dyDescent="0.25">
      <c r="B659" s="71">
        <v>658</v>
      </c>
      <c r="C659" s="78">
        <v>41716</v>
      </c>
      <c r="D659" s="71">
        <v>12</v>
      </c>
      <c r="E659" s="71">
        <v>2</v>
      </c>
      <c r="F659" s="71" t="s">
        <v>36</v>
      </c>
      <c r="G659" s="71">
        <v>5</v>
      </c>
      <c r="H659" s="71" t="b">
        <v>1</v>
      </c>
      <c r="I659" s="71">
        <v>46.764000000000003</v>
      </c>
      <c r="J659" s="71" t="s">
        <v>42</v>
      </c>
      <c r="K659" s="71" t="s">
        <v>37</v>
      </c>
      <c r="L659" s="71">
        <v>11.1</v>
      </c>
      <c r="M659" s="71">
        <v>59</v>
      </c>
      <c r="N659" s="71">
        <v>0</v>
      </c>
      <c r="O659" s="71">
        <v>0</v>
      </c>
      <c r="P659" s="71" t="b">
        <v>0</v>
      </c>
      <c r="Q659" s="71" t="s">
        <v>48</v>
      </c>
    </row>
    <row r="660" spans="2:17" x14ac:dyDescent="0.25">
      <c r="B660" s="71">
        <v>659</v>
      </c>
      <c r="C660" s="78">
        <v>41716</v>
      </c>
      <c r="D660" s="71">
        <v>12</v>
      </c>
      <c r="E660" s="71">
        <v>2</v>
      </c>
      <c r="F660" s="71" t="s">
        <v>29</v>
      </c>
      <c r="G660" s="71" t="s">
        <v>48</v>
      </c>
      <c r="H660" s="71" t="s">
        <v>48</v>
      </c>
      <c r="I660" s="71">
        <v>14.22</v>
      </c>
      <c r="J660" s="71" t="s">
        <v>42</v>
      </c>
      <c r="K660" s="71" t="s">
        <v>31</v>
      </c>
      <c r="L660" s="71">
        <v>33.4</v>
      </c>
      <c r="M660" s="71">
        <v>49.8</v>
      </c>
      <c r="N660" s="71" t="s">
        <v>48</v>
      </c>
      <c r="O660" s="71" t="s">
        <v>48</v>
      </c>
      <c r="P660" s="71" t="b">
        <v>0</v>
      </c>
      <c r="Q660" s="71" t="s">
        <v>35</v>
      </c>
    </row>
    <row r="661" spans="2:17" x14ac:dyDescent="0.25">
      <c r="B661" s="71">
        <v>660</v>
      </c>
      <c r="C661" s="78">
        <v>41716</v>
      </c>
      <c r="D661" s="71">
        <v>12</v>
      </c>
      <c r="E661" s="71">
        <v>2</v>
      </c>
      <c r="F661" s="71" t="s">
        <v>36</v>
      </c>
      <c r="G661" s="71">
        <v>5</v>
      </c>
      <c r="H661" s="71" t="b">
        <v>1</v>
      </c>
      <c r="I661" s="71">
        <v>51.084000000000003</v>
      </c>
      <c r="J661" s="71" t="s">
        <v>42</v>
      </c>
      <c r="K661" s="71" t="s">
        <v>37</v>
      </c>
      <c r="L661" s="71">
        <v>21.4</v>
      </c>
      <c r="M661" s="71">
        <v>60.7</v>
      </c>
      <c r="N661" s="71">
        <v>0</v>
      </c>
      <c r="O661" s="71">
        <v>0</v>
      </c>
      <c r="P661" s="71" t="b">
        <v>1</v>
      </c>
      <c r="Q661" s="71" t="s">
        <v>35</v>
      </c>
    </row>
    <row r="662" spans="2:17" x14ac:dyDescent="0.25">
      <c r="B662" s="71">
        <v>661</v>
      </c>
      <c r="C662" s="78">
        <v>41716</v>
      </c>
      <c r="D662" s="71">
        <v>12</v>
      </c>
      <c r="E662" s="71">
        <v>2</v>
      </c>
      <c r="F662" s="71" t="s">
        <v>36</v>
      </c>
      <c r="G662" s="71">
        <v>5</v>
      </c>
      <c r="H662" s="71" t="b">
        <v>1</v>
      </c>
      <c r="I662" s="71">
        <v>49.643999999999998</v>
      </c>
      <c r="J662" s="71" t="s">
        <v>42</v>
      </c>
      <c r="K662" s="71" t="s">
        <v>31</v>
      </c>
      <c r="L662" s="71">
        <v>21.8</v>
      </c>
      <c r="M662" s="71">
        <v>53.3</v>
      </c>
      <c r="N662" s="71">
        <v>0</v>
      </c>
      <c r="O662" s="71">
        <v>0</v>
      </c>
      <c r="P662" s="71" t="b">
        <v>0</v>
      </c>
      <c r="Q662" s="71" t="s">
        <v>48</v>
      </c>
    </row>
    <row r="663" spans="2:17" x14ac:dyDescent="0.25">
      <c r="B663" s="71">
        <v>662</v>
      </c>
      <c r="C663" s="78">
        <v>41716</v>
      </c>
      <c r="D663" s="71">
        <v>12</v>
      </c>
      <c r="E663" s="71">
        <v>2</v>
      </c>
      <c r="F663" s="71" t="s">
        <v>29</v>
      </c>
      <c r="G663" s="71">
        <v>3</v>
      </c>
      <c r="H663" s="71" t="b">
        <v>1</v>
      </c>
      <c r="I663" s="71">
        <v>33.576000000000001</v>
      </c>
      <c r="J663" s="71" t="s">
        <v>49</v>
      </c>
      <c r="K663" s="71" t="s">
        <v>31</v>
      </c>
      <c r="L663" s="71">
        <v>15.2</v>
      </c>
      <c r="M663" s="71">
        <v>60.6</v>
      </c>
      <c r="N663" s="71">
        <v>0</v>
      </c>
      <c r="O663" s="71">
        <v>0</v>
      </c>
      <c r="P663" s="71" t="b">
        <v>0</v>
      </c>
      <c r="Q663" s="71" t="s">
        <v>35</v>
      </c>
    </row>
    <row r="664" spans="2:17" x14ac:dyDescent="0.25">
      <c r="B664" s="71">
        <v>663</v>
      </c>
      <c r="C664" s="78">
        <v>41716</v>
      </c>
      <c r="D664" s="71">
        <v>12</v>
      </c>
      <c r="E664" s="71">
        <v>2</v>
      </c>
      <c r="F664" s="71" t="s">
        <v>36</v>
      </c>
      <c r="G664" s="71">
        <v>6</v>
      </c>
      <c r="H664" s="71" t="b">
        <v>1</v>
      </c>
      <c r="I664" s="71">
        <v>59.716799999999999</v>
      </c>
      <c r="J664" s="71" t="s">
        <v>42</v>
      </c>
      <c r="K664" s="71" t="s">
        <v>37</v>
      </c>
      <c r="L664" s="71">
        <v>24</v>
      </c>
      <c r="M664" s="71">
        <v>56.9</v>
      </c>
      <c r="N664" s="71">
        <v>0</v>
      </c>
      <c r="O664" s="71">
        <v>0</v>
      </c>
      <c r="P664" s="71" t="b">
        <v>0</v>
      </c>
      <c r="Q664" s="71" t="s">
        <v>48</v>
      </c>
    </row>
    <row r="665" spans="2:17" x14ac:dyDescent="0.25">
      <c r="B665" s="71">
        <v>664</v>
      </c>
      <c r="C665" s="78">
        <v>41716</v>
      </c>
      <c r="D665" s="71">
        <v>12</v>
      </c>
      <c r="E665" s="71">
        <v>2</v>
      </c>
      <c r="F665" s="71" t="s">
        <v>36</v>
      </c>
      <c r="G665" s="71">
        <v>4</v>
      </c>
      <c r="H665" s="71" t="b">
        <v>1</v>
      </c>
      <c r="I665" s="71">
        <v>59.349600000000002</v>
      </c>
      <c r="J665" s="71" t="s">
        <v>49</v>
      </c>
      <c r="K665" s="71" t="s">
        <v>41</v>
      </c>
      <c r="L665" s="71">
        <v>11</v>
      </c>
      <c r="M665" s="71">
        <v>42.4</v>
      </c>
      <c r="N665" s="71">
        <v>1</v>
      </c>
      <c r="O665" s="71">
        <v>1</v>
      </c>
      <c r="P665" s="71" t="b">
        <v>0</v>
      </c>
      <c r="Q665" s="71" t="s">
        <v>32</v>
      </c>
    </row>
    <row r="666" spans="2:17" x14ac:dyDescent="0.25">
      <c r="B666" s="71">
        <v>665</v>
      </c>
      <c r="C666" s="78">
        <v>41716</v>
      </c>
      <c r="D666" s="71">
        <v>12</v>
      </c>
      <c r="E666" s="71">
        <v>2</v>
      </c>
      <c r="F666" s="71" t="s">
        <v>36</v>
      </c>
      <c r="G666" s="71">
        <v>4</v>
      </c>
      <c r="H666" s="71" t="b">
        <v>1</v>
      </c>
      <c r="I666" s="71">
        <v>40.291200000000003</v>
      </c>
      <c r="J666" s="71" t="s">
        <v>42</v>
      </c>
      <c r="K666" s="71" t="s">
        <v>41</v>
      </c>
      <c r="L666" s="71">
        <v>10.1</v>
      </c>
      <c r="M666" s="71">
        <v>61.8</v>
      </c>
      <c r="N666" s="71">
        <v>0</v>
      </c>
      <c r="O666" s="71">
        <v>0</v>
      </c>
      <c r="P666" s="71" t="b">
        <v>0</v>
      </c>
      <c r="Q666" s="71" t="s">
        <v>35</v>
      </c>
    </row>
    <row r="667" spans="2:17" x14ac:dyDescent="0.25">
      <c r="B667" s="71">
        <v>666</v>
      </c>
      <c r="C667" s="78">
        <v>41716</v>
      </c>
      <c r="D667" s="71">
        <v>12</v>
      </c>
      <c r="E667" s="71">
        <v>2</v>
      </c>
      <c r="F667" s="71" t="s">
        <v>29</v>
      </c>
      <c r="G667" s="71">
        <v>1</v>
      </c>
      <c r="H667" s="71" t="b">
        <v>1</v>
      </c>
      <c r="I667" s="71">
        <v>10.391999999999999</v>
      </c>
      <c r="J667" s="71" t="s">
        <v>49</v>
      </c>
      <c r="K667" s="71" t="s">
        <v>37</v>
      </c>
      <c r="L667" s="71">
        <v>25.9</v>
      </c>
      <c r="M667" s="71">
        <v>55</v>
      </c>
      <c r="N667" s="71">
        <v>0</v>
      </c>
      <c r="O667" s="71">
        <v>0</v>
      </c>
      <c r="P667" s="71" t="b">
        <v>0</v>
      </c>
      <c r="Q667" s="71" t="s">
        <v>35</v>
      </c>
    </row>
    <row r="668" spans="2:17" x14ac:dyDescent="0.25">
      <c r="B668" s="71">
        <v>667</v>
      </c>
      <c r="C668" s="78">
        <v>41716</v>
      </c>
      <c r="D668" s="71">
        <v>12</v>
      </c>
      <c r="E668" s="71">
        <v>2</v>
      </c>
      <c r="F668" s="71" t="s">
        <v>29</v>
      </c>
      <c r="G668" s="71">
        <v>5</v>
      </c>
      <c r="H668" s="71" t="b">
        <v>1</v>
      </c>
      <c r="I668" s="71">
        <v>52.524000000000001</v>
      </c>
      <c r="J668" s="71" t="s">
        <v>42</v>
      </c>
      <c r="K668" s="71" t="s">
        <v>31</v>
      </c>
      <c r="L668" s="71">
        <v>25.7</v>
      </c>
      <c r="M668" s="71">
        <v>58.6</v>
      </c>
      <c r="N668" s="71">
        <v>0</v>
      </c>
      <c r="O668" s="71">
        <v>0</v>
      </c>
      <c r="P668" s="71" t="b">
        <v>1</v>
      </c>
      <c r="Q668" s="71" t="s">
        <v>35</v>
      </c>
    </row>
    <row r="669" spans="2:17" x14ac:dyDescent="0.25">
      <c r="B669" s="71">
        <v>668</v>
      </c>
      <c r="C669" s="78">
        <v>41716</v>
      </c>
      <c r="D669" s="71">
        <v>12</v>
      </c>
      <c r="E669" s="71">
        <v>2</v>
      </c>
      <c r="F669" s="71" t="s">
        <v>36</v>
      </c>
      <c r="G669" s="71">
        <v>4</v>
      </c>
      <c r="H669" s="71" t="b">
        <v>1</v>
      </c>
      <c r="I669" s="71">
        <v>39.571199999999997</v>
      </c>
      <c r="J669" s="71" t="s">
        <v>49</v>
      </c>
      <c r="K669" s="71" t="s">
        <v>41</v>
      </c>
      <c r="L669" s="71">
        <v>15.1</v>
      </c>
      <c r="M669" s="71">
        <v>59.3</v>
      </c>
      <c r="N669" s="71">
        <v>0</v>
      </c>
      <c r="O669" s="71">
        <v>0</v>
      </c>
      <c r="P669" s="71" t="b">
        <v>0</v>
      </c>
      <c r="Q669" s="71" t="s">
        <v>35</v>
      </c>
    </row>
    <row r="670" spans="2:17" x14ac:dyDescent="0.25">
      <c r="B670" s="71">
        <v>669</v>
      </c>
      <c r="C670" s="78">
        <v>41716</v>
      </c>
      <c r="D670" s="71">
        <v>12</v>
      </c>
      <c r="E670" s="71">
        <v>2</v>
      </c>
      <c r="F670" s="71" t="s">
        <v>29</v>
      </c>
      <c r="G670" s="71">
        <v>4</v>
      </c>
      <c r="H670" s="71" t="b">
        <v>1</v>
      </c>
      <c r="I670" s="71">
        <v>39.571199999999997</v>
      </c>
      <c r="J670" s="71" t="s">
        <v>49</v>
      </c>
      <c r="K670" s="71" t="s">
        <v>37</v>
      </c>
      <c r="L670" s="71">
        <v>37.1</v>
      </c>
      <c r="M670" s="71">
        <v>34.299999999999997</v>
      </c>
      <c r="N670" s="71">
        <v>0</v>
      </c>
      <c r="O670" s="71">
        <v>0</v>
      </c>
      <c r="P670" s="71" t="b">
        <v>0</v>
      </c>
      <c r="Q670" s="71" t="s">
        <v>48</v>
      </c>
    </row>
    <row r="671" spans="2:17" x14ac:dyDescent="0.25">
      <c r="B671" s="71">
        <v>670</v>
      </c>
      <c r="C671" s="78">
        <v>41716</v>
      </c>
      <c r="D671" s="71">
        <v>12</v>
      </c>
      <c r="E671" s="71">
        <v>2</v>
      </c>
      <c r="F671" s="71" t="s">
        <v>36</v>
      </c>
      <c r="G671" s="71">
        <v>2</v>
      </c>
      <c r="H671" s="71" t="b">
        <v>1</v>
      </c>
      <c r="I671" s="71">
        <v>20.783999999999999</v>
      </c>
      <c r="J671" s="71" t="s">
        <v>42</v>
      </c>
      <c r="K671" s="71" t="s">
        <v>37</v>
      </c>
      <c r="L671" s="71">
        <v>21.2</v>
      </c>
      <c r="M671" s="71">
        <v>57.7</v>
      </c>
      <c r="N671" s="71">
        <v>0</v>
      </c>
      <c r="O671" s="71">
        <v>0</v>
      </c>
      <c r="P671" s="71" t="b">
        <v>0</v>
      </c>
      <c r="Q671" s="71" t="s">
        <v>35</v>
      </c>
    </row>
    <row r="672" spans="2:17" x14ac:dyDescent="0.25">
      <c r="B672" s="71">
        <v>671</v>
      </c>
      <c r="C672" s="78">
        <v>41716</v>
      </c>
      <c r="D672" s="71">
        <v>12</v>
      </c>
      <c r="E672" s="71">
        <v>2</v>
      </c>
      <c r="F672" s="71" t="s">
        <v>36</v>
      </c>
      <c r="G672" s="71">
        <v>3</v>
      </c>
      <c r="H672" s="71" t="b">
        <v>1</v>
      </c>
      <c r="I672" s="71">
        <v>30.376000000000001</v>
      </c>
      <c r="J672" s="71" t="s">
        <v>49</v>
      </c>
      <c r="K672" s="71" t="s">
        <v>41</v>
      </c>
      <c r="L672" s="71">
        <v>19.8</v>
      </c>
      <c r="M672" s="71">
        <v>42.2</v>
      </c>
      <c r="N672" s="71">
        <v>0</v>
      </c>
      <c r="O672" s="71">
        <v>0</v>
      </c>
      <c r="P672" s="71" t="b">
        <v>0</v>
      </c>
      <c r="Q672" s="71" t="s">
        <v>32</v>
      </c>
    </row>
    <row r="673" spans="2:17" x14ac:dyDescent="0.25">
      <c r="B673" s="71">
        <v>672</v>
      </c>
      <c r="C673" s="78">
        <v>41716</v>
      </c>
      <c r="D673" s="71">
        <v>12</v>
      </c>
      <c r="E673" s="71">
        <v>2</v>
      </c>
      <c r="F673" s="71" t="s">
        <v>29</v>
      </c>
      <c r="G673" s="71">
        <v>7</v>
      </c>
      <c r="H673" s="71" t="b">
        <v>1</v>
      </c>
      <c r="I673" s="71">
        <v>66.909599999999998</v>
      </c>
      <c r="J673" s="71" t="s">
        <v>49</v>
      </c>
      <c r="K673" s="71" t="s">
        <v>31</v>
      </c>
      <c r="L673" s="71">
        <v>23.9</v>
      </c>
      <c r="M673" s="71">
        <v>59.8</v>
      </c>
      <c r="N673" s="71">
        <v>0</v>
      </c>
      <c r="O673" s="71">
        <v>0</v>
      </c>
      <c r="P673" s="71" t="b">
        <v>0</v>
      </c>
      <c r="Q673" s="71" t="s">
        <v>35</v>
      </c>
    </row>
    <row r="674" spans="2:17" x14ac:dyDescent="0.25">
      <c r="B674" s="71">
        <v>673</v>
      </c>
      <c r="C674" s="78">
        <v>41716</v>
      </c>
      <c r="D674" s="71">
        <v>12</v>
      </c>
      <c r="E674" s="71">
        <v>2</v>
      </c>
      <c r="F674" s="71" t="s">
        <v>36</v>
      </c>
      <c r="G674" s="71">
        <v>2</v>
      </c>
      <c r="H674" s="71" t="b">
        <v>1</v>
      </c>
      <c r="I674" s="71">
        <v>21.584</v>
      </c>
      <c r="J674" s="71" t="s">
        <v>49</v>
      </c>
      <c r="K674" s="71" t="s">
        <v>31</v>
      </c>
      <c r="L674" s="71">
        <v>19.100000000000001</v>
      </c>
      <c r="M674" s="71">
        <v>55.7</v>
      </c>
      <c r="N674" s="71">
        <v>0</v>
      </c>
      <c r="O674" s="71">
        <v>0</v>
      </c>
      <c r="P674" s="71" t="b">
        <v>0</v>
      </c>
      <c r="Q674" s="71" t="s">
        <v>35</v>
      </c>
    </row>
    <row r="675" spans="2:17" x14ac:dyDescent="0.25">
      <c r="B675" s="71">
        <v>674</v>
      </c>
      <c r="C675" s="78">
        <v>41716</v>
      </c>
      <c r="D675" s="71">
        <v>12</v>
      </c>
      <c r="E675" s="71">
        <v>2</v>
      </c>
      <c r="F675" s="71" t="s">
        <v>36</v>
      </c>
      <c r="G675" s="71">
        <v>3</v>
      </c>
      <c r="H675" s="71" t="b">
        <v>1</v>
      </c>
      <c r="I675" s="71">
        <v>31.175999999999998</v>
      </c>
      <c r="J675" s="71" t="s">
        <v>49</v>
      </c>
      <c r="K675" s="71" t="s">
        <v>41</v>
      </c>
      <c r="L675" s="71">
        <v>18.100000000000001</v>
      </c>
      <c r="M675" s="71">
        <v>59.5</v>
      </c>
      <c r="N675" s="71">
        <v>0</v>
      </c>
      <c r="O675" s="71">
        <v>0</v>
      </c>
      <c r="P675" s="71" t="b">
        <v>0</v>
      </c>
      <c r="Q675" s="71" t="s">
        <v>35</v>
      </c>
    </row>
    <row r="676" spans="2:17" x14ac:dyDescent="0.25">
      <c r="B676" s="71">
        <v>675</v>
      </c>
      <c r="C676" s="78">
        <v>41716</v>
      </c>
      <c r="D676" s="71">
        <v>12</v>
      </c>
      <c r="E676" s="71">
        <v>2</v>
      </c>
      <c r="F676" s="71" t="s">
        <v>36</v>
      </c>
      <c r="G676" s="71">
        <v>4</v>
      </c>
      <c r="H676" s="71" t="b">
        <v>1</v>
      </c>
      <c r="I676" s="71">
        <v>38.1312</v>
      </c>
      <c r="J676" s="71" t="s">
        <v>42</v>
      </c>
      <c r="K676" s="71" t="s">
        <v>37</v>
      </c>
      <c r="L676" s="71">
        <v>10</v>
      </c>
      <c r="M676" s="71">
        <v>59.5</v>
      </c>
      <c r="N676" s="71">
        <v>0</v>
      </c>
      <c r="O676" s="71">
        <v>0</v>
      </c>
      <c r="P676" s="71" t="b">
        <v>0</v>
      </c>
      <c r="Q676" s="71" t="s">
        <v>35</v>
      </c>
    </row>
    <row r="677" spans="2:17" x14ac:dyDescent="0.25">
      <c r="B677" s="71">
        <v>676</v>
      </c>
      <c r="C677" s="78">
        <v>41716</v>
      </c>
      <c r="D677" s="71">
        <v>12</v>
      </c>
      <c r="E677" s="71">
        <v>2</v>
      </c>
      <c r="F677" s="71" t="s">
        <v>29</v>
      </c>
      <c r="G677" s="71">
        <v>2</v>
      </c>
      <c r="H677" s="71" t="b">
        <v>1</v>
      </c>
      <c r="I677" s="71">
        <v>19.984000000000002</v>
      </c>
      <c r="J677" s="71" t="s">
        <v>42</v>
      </c>
      <c r="K677" s="71" t="s">
        <v>31</v>
      </c>
      <c r="L677" s="71">
        <v>31.9</v>
      </c>
      <c r="M677" s="71">
        <v>47.8</v>
      </c>
      <c r="N677" s="71">
        <v>0</v>
      </c>
      <c r="O677" s="71">
        <v>0</v>
      </c>
      <c r="P677" s="71" t="b">
        <v>0</v>
      </c>
      <c r="Q677" s="71" t="s">
        <v>35</v>
      </c>
    </row>
    <row r="678" spans="2:17" x14ac:dyDescent="0.25">
      <c r="B678" s="71">
        <v>677</v>
      </c>
      <c r="C678" s="78">
        <v>41716</v>
      </c>
      <c r="D678" s="71">
        <v>12</v>
      </c>
      <c r="E678" s="71">
        <v>2</v>
      </c>
      <c r="F678" s="71" t="s">
        <v>29</v>
      </c>
      <c r="G678" s="71">
        <v>2</v>
      </c>
      <c r="H678" s="71" t="b">
        <v>1</v>
      </c>
      <c r="I678" s="71">
        <v>20.783999999999999</v>
      </c>
      <c r="J678" s="71" t="s">
        <v>42</v>
      </c>
      <c r="K678" s="71" t="s">
        <v>37</v>
      </c>
      <c r="L678" s="71">
        <v>26</v>
      </c>
      <c r="M678" s="71">
        <v>51.1</v>
      </c>
      <c r="N678" s="71">
        <v>0</v>
      </c>
      <c r="O678" s="71">
        <v>0</v>
      </c>
      <c r="P678" s="71" t="b">
        <v>0</v>
      </c>
      <c r="Q678" s="71" t="s">
        <v>35</v>
      </c>
    </row>
    <row r="679" spans="2:17" x14ac:dyDescent="0.25">
      <c r="B679" s="71">
        <v>678</v>
      </c>
      <c r="C679" s="78">
        <v>41716</v>
      </c>
      <c r="D679" s="71">
        <v>12</v>
      </c>
      <c r="E679" s="71">
        <v>2</v>
      </c>
      <c r="F679" s="71" t="s">
        <v>36</v>
      </c>
      <c r="G679" s="71">
        <v>3</v>
      </c>
      <c r="H679" s="71" t="b">
        <v>1</v>
      </c>
      <c r="I679" s="71">
        <v>36.776000000000003</v>
      </c>
      <c r="J679" s="71" t="s">
        <v>49</v>
      </c>
      <c r="K679" s="71" t="s">
        <v>41</v>
      </c>
      <c r="L679" s="71">
        <v>11.1</v>
      </c>
      <c r="M679" s="71">
        <v>45.1</v>
      </c>
      <c r="N679" s="71">
        <v>0</v>
      </c>
      <c r="O679" s="71">
        <v>0</v>
      </c>
      <c r="P679" s="71" t="b">
        <v>0</v>
      </c>
      <c r="Q679" s="71" t="s">
        <v>32</v>
      </c>
    </row>
    <row r="680" spans="2:17" x14ac:dyDescent="0.25">
      <c r="B680" s="71">
        <v>679</v>
      </c>
      <c r="C680" s="78">
        <v>41716</v>
      </c>
      <c r="D680" s="71">
        <v>12</v>
      </c>
      <c r="E680" s="71">
        <v>2</v>
      </c>
      <c r="F680" s="71" t="s">
        <v>29</v>
      </c>
      <c r="G680" s="71">
        <v>2</v>
      </c>
      <c r="H680" s="71" t="b">
        <v>1</v>
      </c>
      <c r="I680" s="71">
        <v>24.783999999999999</v>
      </c>
      <c r="J680" s="71" t="s">
        <v>49</v>
      </c>
      <c r="K680" s="71" t="s">
        <v>37</v>
      </c>
      <c r="L680" s="71">
        <v>26.9</v>
      </c>
      <c r="M680" s="71">
        <v>56.4</v>
      </c>
      <c r="N680" s="71">
        <v>0</v>
      </c>
      <c r="O680" s="71">
        <v>0</v>
      </c>
      <c r="P680" s="71" t="b">
        <v>0</v>
      </c>
      <c r="Q680" s="71" t="s">
        <v>35</v>
      </c>
    </row>
    <row r="681" spans="2:17" x14ac:dyDescent="0.25">
      <c r="B681" s="71">
        <v>680</v>
      </c>
      <c r="C681" s="78">
        <v>41716</v>
      </c>
      <c r="D681" s="71">
        <v>12</v>
      </c>
      <c r="E681" s="71">
        <v>2</v>
      </c>
      <c r="F681" s="71" t="s">
        <v>29</v>
      </c>
      <c r="G681" s="71">
        <v>4</v>
      </c>
      <c r="H681" s="71" t="b">
        <v>1</v>
      </c>
      <c r="I681" s="71">
        <v>37.411200000000001</v>
      </c>
      <c r="J681" s="71" t="s">
        <v>49</v>
      </c>
      <c r="K681" s="71" t="s">
        <v>31</v>
      </c>
      <c r="L681" s="71">
        <v>19.100000000000001</v>
      </c>
      <c r="M681" s="71">
        <v>62.5</v>
      </c>
      <c r="N681" s="71">
        <v>0</v>
      </c>
      <c r="O681" s="71">
        <v>0</v>
      </c>
      <c r="P681" s="71" t="b">
        <v>0</v>
      </c>
      <c r="Q681" s="71" t="s">
        <v>35</v>
      </c>
    </row>
    <row r="682" spans="2:17" x14ac:dyDescent="0.25">
      <c r="B682" s="71">
        <v>681</v>
      </c>
      <c r="C682" s="78">
        <v>41716</v>
      </c>
      <c r="D682" s="71">
        <v>12</v>
      </c>
      <c r="E682" s="71">
        <v>2</v>
      </c>
      <c r="F682" s="71" t="s">
        <v>29</v>
      </c>
      <c r="G682" s="71">
        <v>2</v>
      </c>
      <c r="H682" s="71" t="b">
        <v>1</v>
      </c>
      <c r="I682" s="71">
        <v>18.384</v>
      </c>
      <c r="J682" s="71" t="s">
        <v>42</v>
      </c>
      <c r="K682" s="71" t="s">
        <v>31</v>
      </c>
      <c r="L682" s="71">
        <v>39.5</v>
      </c>
      <c r="M682" s="71">
        <v>46</v>
      </c>
      <c r="N682" s="71">
        <v>0</v>
      </c>
      <c r="O682" s="71">
        <v>0</v>
      </c>
      <c r="P682" s="71" t="b">
        <v>0</v>
      </c>
      <c r="Q682" s="71" t="s">
        <v>35</v>
      </c>
    </row>
    <row r="683" spans="2:17" x14ac:dyDescent="0.25">
      <c r="B683" s="71">
        <v>682</v>
      </c>
      <c r="C683" s="78">
        <v>41716</v>
      </c>
      <c r="D683" s="71">
        <v>12</v>
      </c>
      <c r="E683" s="71">
        <v>2</v>
      </c>
      <c r="F683" s="71" t="s">
        <v>36</v>
      </c>
      <c r="G683" s="71">
        <v>3</v>
      </c>
      <c r="H683" s="71" t="b">
        <v>1</v>
      </c>
      <c r="I683" s="71">
        <v>31.175999999999998</v>
      </c>
      <c r="J683" s="71" t="s">
        <v>42</v>
      </c>
      <c r="K683" s="71" t="s">
        <v>37</v>
      </c>
      <c r="L683" s="71">
        <v>19.5</v>
      </c>
      <c r="M683" s="71">
        <v>60.6</v>
      </c>
      <c r="N683" s="71">
        <v>0</v>
      </c>
      <c r="O683" s="71">
        <v>0</v>
      </c>
      <c r="P683" s="71" t="b">
        <v>0</v>
      </c>
      <c r="Q683" s="71" t="s">
        <v>35</v>
      </c>
    </row>
    <row r="684" spans="2:17" x14ac:dyDescent="0.25">
      <c r="B684" s="71">
        <v>683</v>
      </c>
      <c r="C684" s="78">
        <v>41716</v>
      </c>
      <c r="D684" s="71">
        <v>12</v>
      </c>
      <c r="E684" s="71">
        <v>2</v>
      </c>
      <c r="F684" s="71" t="s">
        <v>36</v>
      </c>
      <c r="G684" s="71">
        <v>3</v>
      </c>
      <c r="H684" s="71" t="b">
        <v>1</v>
      </c>
      <c r="I684" s="71">
        <v>35.975999999999999</v>
      </c>
      <c r="J684" s="71" t="s">
        <v>49</v>
      </c>
      <c r="K684" s="71" t="s">
        <v>31</v>
      </c>
      <c r="L684" s="71">
        <v>19.399999999999999</v>
      </c>
      <c r="M684" s="71">
        <v>57</v>
      </c>
      <c r="N684" s="71">
        <v>0</v>
      </c>
      <c r="O684" s="71">
        <v>0</v>
      </c>
      <c r="P684" s="71" t="b">
        <v>0</v>
      </c>
      <c r="Q684" s="71" t="s">
        <v>35</v>
      </c>
    </row>
    <row r="685" spans="2:17" x14ac:dyDescent="0.25">
      <c r="B685" s="71">
        <v>684</v>
      </c>
      <c r="C685" s="78">
        <v>41716</v>
      </c>
      <c r="D685" s="71">
        <v>12</v>
      </c>
      <c r="E685" s="71">
        <v>2</v>
      </c>
      <c r="F685" s="71" t="s">
        <v>29</v>
      </c>
      <c r="G685" s="71">
        <v>1</v>
      </c>
      <c r="H685" s="71" t="b">
        <v>1</v>
      </c>
      <c r="I685" s="71">
        <v>40.567999999999998</v>
      </c>
      <c r="J685" s="71" t="s">
        <v>42</v>
      </c>
      <c r="K685" s="71" t="s">
        <v>37</v>
      </c>
      <c r="L685" s="71">
        <v>26.1</v>
      </c>
      <c r="M685" s="71">
        <v>53.2</v>
      </c>
      <c r="N685" s="71">
        <v>1</v>
      </c>
      <c r="O685" s="71">
        <v>0</v>
      </c>
      <c r="P685" s="71" t="b">
        <v>0</v>
      </c>
      <c r="Q685" s="71" t="s">
        <v>48</v>
      </c>
    </row>
    <row r="686" spans="2:17" x14ac:dyDescent="0.25">
      <c r="B686" s="71">
        <v>685</v>
      </c>
      <c r="C686" s="78">
        <v>41716</v>
      </c>
      <c r="D686" s="71">
        <v>12</v>
      </c>
      <c r="E686" s="71">
        <v>2</v>
      </c>
      <c r="F686" s="71" t="s">
        <v>36</v>
      </c>
      <c r="G686" s="71">
        <v>3</v>
      </c>
      <c r="H686" s="71" t="b">
        <v>1</v>
      </c>
      <c r="I686" s="71">
        <v>32.776000000000003</v>
      </c>
      <c r="J686" s="71" t="s">
        <v>42</v>
      </c>
      <c r="K686" s="71" t="s">
        <v>41</v>
      </c>
      <c r="L686" s="71">
        <v>20.100000000000001</v>
      </c>
      <c r="M686" s="71">
        <v>57.8</v>
      </c>
      <c r="N686" s="71">
        <v>0</v>
      </c>
      <c r="O686" s="71">
        <v>0</v>
      </c>
      <c r="P686" s="71" t="b">
        <v>0</v>
      </c>
      <c r="Q686" s="71" t="s">
        <v>35</v>
      </c>
    </row>
    <row r="687" spans="2:17" x14ac:dyDescent="0.25">
      <c r="B687" s="71">
        <v>686</v>
      </c>
      <c r="C687" s="78">
        <v>41716</v>
      </c>
      <c r="D687" s="71">
        <v>12</v>
      </c>
      <c r="E687" s="71">
        <v>2</v>
      </c>
      <c r="F687" s="71" t="s">
        <v>36</v>
      </c>
      <c r="G687" s="71">
        <v>3</v>
      </c>
      <c r="H687" s="71" t="b">
        <v>1</v>
      </c>
      <c r="I687" s="71">
        <v>31.175999999999998</v>
      </c>
      <c r="J687" s="71" t="s">
        <v>42</v>
      </c>
      <c r="K687" s="71" t="s">
        <v>37</v>
      </c>
      <c r="L687" s="71">
        <v>42.1</v>
      </c>
      <c r="M687" s="71" t="s">
        <v>48</v>
      </c>
      <c r="N687" s="71">
        <v>0</v>
      </c>
      <c r="O687" s="71">
        <v>0</v>
      </c>
      <c r="P687" s="71" t="b">
        <v>1</v>
      </c>
      <c r="Q687" s="71" t="s">
        <v>32</v>
      </c>
    </row>
    <row r="688" spans="2:17" x14ac:dyDescent="0.25">
      <c r="B688" s="71">
        <v>687</v>
      </c>
      <c r="C688" s="78">
        <v>41717</v>
      </c>
      <c r="D688" s="71">
        <v>12</v>
      </c>
      <c r="E688" s="71">
        <v>3</v>
      </c>
      <c r="F688" s="71" t="s">
        <v>29</v>
      </c>
      <c r="G688" s="71">
        <v>3</v>
      </c>
      <c r="H688" s="71" t="b">
        <v>0</v>
      </c>
      <c r="I688" s="71">
        <v>46.97</v>
      </c>
      <c r="J688" s="71" t="s">
        <v>42</v>
      </c>
      <c r="K688" s="71" t="s">
        <v>31</v>
      </c>
      <c r="L688" s="71">
        <v>26.1</v>
      </c>
      <c r="M688" s="71">
        <v>56.8</v>
      </c>
      <c r="N688" s="71">
        <v>0</v>
      </c>
      <c r="O688" s="71">
        <v>0</v>
      </c>
      <c r="P688" s="71" t="b">
        <v>0</v>
      </c>
      <c r="Q688" s="71" t="s">
        <v>35</v>
      </c>
    </row>
    <row r="689" spans="2:17" x14ac:dyDescent="0.25">
      <c r="B689" s="71">
        <v>688</v>
      </c>
      <c r="C689" s="78">
        <v>41717</v>
      </c>
      <c r="D689" s="71">
        <v>12</v>
      </c>
      <c r="E689" s="71">
        <v>3</v>
      </c>
      <c r="F689" s="71" t="s">
        <v>36</v>
      </c>
      <c r="G689" s="71">
        <v>1</v>
      </c>
      <c r="H689" s="71" t="b">
        <v>0</v>
      </c>
      <c r="I689" s="71">
        <v>16.989999999999998</v>
      </c>
      <c r="J689" s="71" t="s">
        <v>49</v>
      </c>
      <c r="K689" s="71" t="s">
        <v>37</v>
      </c>
      <c r="L689" s="71">
        <v>15.6</v>
      </c>
      <c r="M689" s="71">
        <v>41.4</v>
      </c>
      <c r="N689" s="71">
        <v>0</v>
      </c>
      <c r="O689" s="71">
        <v>0</v>
      </c>
      <c r="P689" s="71" t="b">
        <v>0</v>
      </c>
      <c r="Q689" s="71" t="s">
        <v>32</v>
      </c>
    </row>
    <row r="690" spans="2:17" x14ac:dyDescent="0.25">
      <c r="B690" s="71">
        <v>689</v>
      </c>
      <c r="C690" s="78">
        <v>41717</v>
      </c>
      <c r="D690" s="71">
        <v>12</v>
      </c>
      <c r="E690" s="71">
        <v>3</v>
      </c>
      <c r="F690" s="71" t="s">
        <v>29</v>
      </c>
      <c r="G690" s="71">
        <v>3</v>
      </c>
      <c r="H690" s="71" t="b">
        <v>0</v>
      </c>
      <c r="I690" s="71">
        <v>42.97</v>
      </c>
      <c r="J690" s="71" t="s">
        <v>49</v>
      </c>
      <c r="K690" s="71" t="s">
        <v>37</v>
      </c>
      <c r="L690" s="71">
        <v>22.4</v>
      </c>
      <c r="M690" s="71">
        <v>38.9</v>
      </c>
      <c r="N690" s="71">
        <v>0</v>
      </c>
      <c r="O690" s="71">
        <v>0</v>
      </c>
      <c r="P690" s="71" t="b">
        <v>0</v>
      </c>
      <c r="Q690" s="71" t="s">
        <v>32</v>
      </c>
    </row>
    <row r="691" spans="2:17" x14ac:dyDescent="0.25">
      <c r="B691" s="71">
        <v>690</v>
      </c>
      <c r="C691" s="78">
        <v>41717</v>
      </c>
      <c r="D691" s="71">
        <v>12</v>
      </c>
      <c r="E691" s="71">
        <v>3</v>
      </c>
      <c r="F691" s="71" t="s">
        <v>36</v>
      </c>
      <c r="G691" s="71">
        <v>2</v>
      </c>
      <c r="H691" s="71" t="b">
        <v>0</v>
      </c>
      <c r="I691" s="71">
        <v>28.98</v>
      </c>
      <c r="J691" s="71" t="s">
        <v>42</v>
      </c>
      <c r="K691" s="71" t="s">
        <v>41</v>
      </c>
      <c r="L691" s="71">
        <v>36.700000000000003</v>
      </c>
      <c r="M691" s="71">
        <v>43.7</v>
      </c>
      <c r="N691" s="71">
        <v>0</v>
      </c>
      <c r="O691" s="71">
        <v>0</v>
      </c>
      <c r="P691" s="71" t="b">
        <v>1</v>
      </c>
      <c r="Q691" s="71" t="s">
        <v>32</v>
      </c>
    </row>
    <row r="692" spans="2:17" x14ac:dyDescent="0.25">
      <c r="B692" s="71">
        <v>691</v>
      </c>
      <c r="C692" s="78">
        <v>41717</v>
      </c>
      <c r="D692" s="71">
        <v>12</v>
      </c>
      <c r="E692" s="71">
        <v>3</v>
      </c>
      <c r="F692" s="71" t="s">
        <v>33</v>
      </c>
      <c r="G692" s="71">
        <v>2</v>
      </c>
      <c r="H692" s="71" t="b">
        <v>0</v>
      </c>
      <c r="I692" s="71">
        <v>69.599999999999994</v>
      </c>
      <c r="J692" s="71" t="s">
        <v>42</v>
      </c>
      <c r="K692" s="71" t="s">
        <v>37</v>
      </c>
      <c r="L692" s="71">
        <v>19.600000000000001</v>
      </c>
      <c r="M692" s="71">
        <v>61.2</v>
      </c>
      <c r="N692" s="71">
        <v>1</v>
      </c>
      <c r="O692" s="71">
        <v>1</v>
      </c>
      <c r="P692" s="71" t="b">
        <v>0</v>
      </c>
      <c r="Q692" s="71" t="s">
        <v>35</v>
      </c>
    </row>
    <row r="693" spans="2:17" x14ac:dyDescent="0.25">
      <c r="B693" s="71">
        <v>692</v>
      </c>
      <c r="C693" s="78">
        <v>41717</v>
      </c>
      <c r="D693" s="71">
        <v>12</v>
      </c>
      <c r="E693" s="71">
        <v>3</v>
      </c>
      <c r="F693" s="71" t="s">
        <v>48</v>
      </c>
      <c r="G693" s="71">
        <v>5</v>
      </c>
      <c r="H693" s="71" t="b">
        <v>1</v>
      </c>
      <c r="I693" s="71">
        <v>66.555000000000007</v>
      </c>
      <c r="J693" s="71" t="s">
        <v>42</v>
      </c>
      <c r="K693" s="71" t="s">
        <v>37</v>
      </c>
      <c r="L693" s="71">
        <v>19.600000000000001</v>
      </c>
      <c r="M693" s="71">
        <v>57.8</v>
      </c>
      <c r="N693" s="71">
        <v>0</v>
      </c>
      <c r="O693" s="71">
        <v>0</v>
      </c>
      <c r="P693" s="71" t="b">
        <v>0</v>
      </c>
      <c r="Q693" s="71" t="s">
        <v>35</v>
      </c>
    </row>
    <row r="694" spans="2:17" x14ac:dyDescent="0.25">
      <c r="B694" s="71">
        <v>693</v>
      </c>
      <c r="C694" s="78">
        <v>41717</v>
      </c>
      <c r="D694" s="71">
        <v>12</v>
      </c>
      <c r="E694" s="71">
        <v>3</v>
      </c>
      <c r="F694" s="71" t="s">
        <v>29</v>
      </c>
      <c r="G694" s="71">
        <v>2</v>
      </c>
      <c r="H694" s="71" t="b">
        <v>0</v>
      </c>
      <c r="I694" s="71">
        <v>72.349999999999994</v>
      </c>
      <c r="J694" s="71" t="s">
        <v>49</v>
      </c>
      <c r="K694" s="71" t="s">
        <v>31</v>
      </c>
      <c r="L694" s="71">
        <v>16</v>
      </c>
      <c r="M694" s="71">
        <v>60.4</v>
      </c>
      <c r="N694" s="71">
        <v>1</v>
      </c>
      <c r="O694" s="71">
        <v>1</v>
      </c>
      <c r="P694" s="71" t="b">
        <v>0</v>
      </c>
      <c r="Q694" s="71" t="s">
        <v>48</v>
      </c>
    </row>
    <row r="695" spans="2:17" x14ac:dyDescent="0.25">
      <c r="B695" s="71">
        <v>694</v>
      </c>
      <c r="C695" s="78">
        <v>41717</v>
      </c>
      <c r="D695" s="71">
        <v>12</v>
      </c>
      <c r="E695" s="71">
        <v>3</v>
      </c>
      <c r="F695" s="71" t="s">
        <v>29</v>
      </c>
      <c r="G695" s="71">
        <v>3</v>
      </c>
      <c r="H695" s="71" t="b">
        <v>0</v>
      </c>
      <c r="I695" s="71">
        <v>46.97</v>
      </c>
      <c r="J695" s="71" t="s">
        <v>49</v>
      </c>
      <c r="K695" s="71" t="s">
        <v>37</v>
      </c>
      <c r="L695" s="71">
        <v>24</v>
      </c>
      <c r="M695" s="71">
        <v>38.1</v>
      </c>
      <c r="N695" s="71">
        <v>0</v>
      </c>
      <c r="O695" s="71">
        <v>0</v>
      </c>
      <c r="P695" s="71" t="b">
        <v>0</v>
      </c>
      <c r="Q695" s="71" t="s">
        <v>32</v>
      </c>
    </row>
    <row r="696" spans="2:17" x14ac:dyDescent="0.25">
      <c r="B696" s="71">
        <v>695</v>
      </c>
      <c r="C696" s="78">
        <v>41717</v>
      </c>
      <c r="D696" s="71">
        <v>12</v>
      </c>
      <c r="E696" s="71">
        <v>3</v>
      </c>
      <c r="F696" s="71" t="s">
        <v>29</v>
      </c>
      <c r="G696" s="71">
        <v>5</v>
      </c>
      <c r="H696" s="71" t="b">
        <v>1</v>
      </c>
      <c r="I696" s="71">
        <v>53.055</v>
      </c>
      <c r="J696" s="71" t="s">
        <v>49</v>
      </c>
      <c r="K696" s="71" t="s">
        <v>37</v>
      </c>
      <c r="L696" s="71">
        <v>30.1</v>
      </c>
      <c r="M696" s="71">
        <v>37</v>
      </c>
      <c r="N696" s="71">
        <v>0</v>
      </c>
      <c r="O696" s="71">
        <v>0</v>
      </c>
      <c r="P696" s="71" t="b">
        <v>0</v>
      </c>
      <c r="Q696" s="71" t="s">
        <v>32</v>
      </c>
    </row>
    <row r="697" spans="2:17" x14ac:dyDescent="0.25">
      <c r="B697" s="71">
        <v>696</v>
      </c>
      <c r="C697" s="78">
        <v>41717</v>
      </c>
      <c r="D697" s="71">
        <v>12</v>
      </c>
      <c r="E697" s="71">
        <v>3</v>
      </c>
      <c r="F697" s="71" t="s">
        <v>36</v>
      </c>
      <c r="G697" s="71">
        <v>1</v>
      </c>
      <c r="H697" s="71" t="b">
        <v>0</v>
      </c>
      <c r="I697" s="71">
        <v>13.99</v>
      </c>
      <c r="J697" s="71" t="s">
        <v>49</v>
      </c>
      <c r="K697" s="71" t="s">
        <v>37</v>
      </c>
      <c r="L697" s="71">
        <v>10.9</v>
      </c>
      <c r="M697" s="71">
        <v>47.6</v>
      </c>
      <c r="N697" s="71">
        <v>0</v>
      </c>
      <c r="O697" s="71">
        <v>0</v>
      </c>
      <c r="P697" s="71" t="b">
        <v>0</v>
      </c>
      <c r="Q697" s="71" t="s">
        <v>35</v>
      </c>
    </row>
    <row r="698" spans="2:17" x14ac:dyDescent="0.25">
      <c r="B698" s="71">
        <v>697</v>
      </c>
      <c r="C698" s="78">
        <v>41717</v>
      </c>
      <c r="D698" s="71">
        <v>12</v>
      </c>
      <c r="E698" s="71">
        <v>3</v>
      </c>
      <c r="F698" s="71" t="s">
        <v>36</v>
      </c>
      <c r="G698" s="71">
        <v>5</v>
      </c>
      <c r="H698" s="71" t="b">
        <v>1</v>
      </c>
      <c r="I698" s="71">
        <v>66.555000000000007</v>
      </c>
      <c r="J698" s="71" t="s">
        <v>49</v>
      </c>
      <c r="K698" s="71" t="s">
        <v>41</v>
      </c>
      <c r="L698" s="71">
        <v>16.7</v>
      </c>
      <c r="M698" s="71">
        <v>54.8</v>
      </c>
      <c r="N698" s="71">
        <v>0</v>
      </c>
      <c r="O698" s="71">
        <v>0</v>
      </c>
      <c r="P698" s="71" t="b">
        <v>0</v>
      </c>
      <c r="Q698" s="71" t="s">
        <v>35</v>
      </c>
    </row>
    <row r="699" spans="2:17" x14ac:dyDescent="0.25">
      <c r="B699" s="71">
        <v>698</v>
      </c>
      <c r="C699" s="78">
        <v>41717</v>
      </c>
      <c r="D699" s="71">
        <v>12</v>
      </c>
      <c r="E699" s="71">
        <v>3</v>
      </c>
      <c r="F699" s="71" t="s">
        <v>36</v>
      </c>
      <c r="G699" s="71">
        <v>2</v>
      </c>
      <c r="H699" s="71" t="b">
        <v>0</v>
      </c>
      <c r="I699" s="71">
        <v>26.98</v>
      </c>
      <c r="J699" s="71" t="s">
        <v>49</v>
      </c>
      <c r="K699" s="71" t="s">
        <v>41</v>
      </c>
      <c r="L699" s="71">
        <v>22.8</v>
      </c>
      <c r="M699" s="71">
        <v>55.1</v>
      </c>
      <c r="N699" s="71">
        <v>0</v>
      </c>
      <c r="O699" s="71">
        <v>0</v>
      </c>
      <c r="P699" s="71" t="b">
        <v>0</v>
      </c>
      <c r="Q699" s="71" t="s">
        <v>35</v>
      </c>
    </row>
    <row r="700" spans="2:17" x14ac:dyDescent="0.25">
      <c r="B700" s="71">
        <v>699</v>
      </c>
      <c r="C700" s="78">
        <v>41717</v>
      </c>
      <c r="D700" s="71">
        <v>12</v>
      </c>
      <c r="E700" s="71">
        <v>3</v>
      </c>
      <c r="F700" s="71" t="s">
        <v>36</v>
      </c>
      <c r="G700" s="71">
        <v>7</v>
      </c>
      <c r="H700" s="71" t="b">
        <v>1</v>
      </c>
      <c r="I700" s="71">
        <v>123.39</v>
      </c>
      <c r="J700" s="71" t="s">
        <v>42</v>
      </c>
      <c r="K700" s="71" t="s">
        <v>37</v>
      </c>
      <c r="L700" s="71">
        <v>24.7</v>
      </c>
      <c r="M700" s="71">
        <v>55</v>
      </c>
      <c r="N700" s="71">
        <v>1</v>
      </c>
      <c r="O700" s="71">
        <v>1</v>
      </c>
      <c r="P700" s="71" t="b">
        <v>0</v>
      </c>
      <c r="Q700" s="71" t="s">
        <v>35</v>
      </c>
    </row>
    <row r="701" spans="2:17" x14ac:dyDescent="0.25">
      <c r="B701" s="71">
        <v>700</v>
      </c>
      <c r="C701" s="78">
        <v>41717</v>
      </c>
      <c r="D701" s="71">
        <v>12</v>
      </c>
      <c r="E701" s="71">
        <v>3</v>
      </c>
      <c r="F701" s="71" t="s">
        <v>36</v>
      </c>
      <c r="G701" s="71">
        <v>4</v>
      </c>
      <c r="H701" s="71" t="b">
        <v>1</v>
      </c>
      <c r="I701" s="71">
        <v>50.363999999999997</v>
      </c>
      <c r="J701" s="71" t="s">
        <v>49</v>
      </c>
      <c r="K701" s="71" t="s">
        <v>41</v>
      </c>
      <c r="L701" s="71">
        <v>12.2</v>
      </c>
      <c r="M701" s="71">
        <v>60.7</v>
      </c>
      <c r="N701" s="71">
        <v>0</v>
      </c>
      <c r="O701" s="71">
        <v>0</v>
      </c>
      <c r="P701" s="71" t="b">
        <v>0</v>
      </c>
      <c r="Q701" s="71" t="s">
        <v>35</v>
      </c>
    </row>
    <row r="702" spans="2:17" x14ac:dyDescent="0.25">
      <c r="B702" s="71">
        <v>701</v>
      </c>
      <c r="C702" s="78">
        <v>41717</v>
      </c>
      <c r="D702" s="71">
        <v>12</v>
      </c>
      <c r="E702" s="71">
        <v>3</v>
      </c>
      <c r="F702" s="71" t="s">
        <v>33</v>
      </c>
      <c r="G702" s="71">
        <v>3</v>
      </c>
      <c r="H702" s="71" t="b">
        <v>0</v>
      </c>
      <c r="I702" s="71">
        <v>46.97</v>
      </c>
      <c r="J702" s="71" t="s">
        <v>49</v>
      </c>
      <c r="K702" s="71" t="s">
        <v>31</v>
      </c>
      <c r="L702" s="71">
        <v>37.6</v>
      </c>
      <c r="M702" s="71">
        <v>47.5</v>
      </c>
      <c r="N702" s="71">
        <v>0</v>
      </c>
      <c r="O702" s="71">
        <v>0</v>
      </c>
      <c r="P702" s="71" t="b">
        <v>0</v>
      </c>
      <c r="Q702" s="71" t="s">
        <v>35</v>
      </c>
    </row>
    <row r="703" spans="2:17" x14ac:dyDescent="0.25">
      <c r="B703" s="71">
        <v>702</v>
      </c>
      <c r="C703" s="78">
        <v>41717</v>
      </c>
      <c r="D703" s="71">
        <v>12</v>
      </c>
      <c r="E703" s="71">
        <v>3</v>
      </c>
      <c r="F703" s="71" t="s">
        <v>33</v>
      </c>
      <c r="G703" s="71">
        <v>5</v>
      </c>
      <c r="H703" s="71" t="b">
        <v>1</v>
      </c>
      <c r="I703" s="71">
        <v>57.555</v>
      </c>
      <c r="J703" s="71" t="s">
        <v>49</v>
      </c>
      <c r="K703" s="71" t="s">
        <v>41</v>
      </c>
      <c r="L703" s="71">
        <v>24.8</v>
      </c>
      <c r="M703" s="71">
        <v>58.7</v>
      </c>
      <c r="N703" s="71">
        <v>0</v>
      </c>
      <c r="O703" s="71">
        <v>0</v>
      </c>
      <c r="P703" s="71" t="b">
        <v>0</v>
      </c>
      <c r="Q703" s="71" t="s">
        <v>35</v>
      </c>
    </row>
    <row r="704" spans="2:17" x14ac:dyDescent="0.25">
      <c r="B704" s="71">
        <v>703</v>
      </c>
      <c r="C704" s="78">
        <v>41717</v>
      </c>
      <c r="D704" s="71">
        <v>12</v>
      </c>
      <c r="E704" s="71">
        <v>3</v>
      </c>
      <c r="F704" s="71" t="s">
        <v>29</v>
      </c>
      <c r="G704" s="71">
        <v>1</v>
      </c>
      <c r="H704" s="71" t="b">
        <v>0</v>
      </c>
      <c r="I704" s="71">
        <v>58.37</v>
      </c>
      <c r="J704" s="71" t="s">
        <v>42</v>
      </c>
      <c r="K704" s="71" t="s">
        <v>31</v>
      </c>
      <c r="L704" s="71">
        <v>32.299999999999997</v>
      </c>
      <c r="M704" s="71" t="s">
        <v>48</v>
      </c>
      <c r="N704" s="71">
        <v>1</v>
      </c>
      <c r="O704" s="71">
        <v>0</v>
      </c>
      <c r="P704" s="71" t="b">
        <v>0</v>
      </c>
      <c r="Q704" s="71" t="s">
        <v>35</v>
      </c>
    </row>
    <row r="705" spans="2:17" x14ac:dyDescent="0.25">
      <c r="B705" s="71">
        <v>704</v>
      </c>
      <c r="C705" s="78">
        <v>41717</v>
      </c>
      <c r="D705" s="71">
        <v>12</v>
      </c>
      <c r="E705" s="71">
        <v>3</v>
      </c>
      <c r="F705" s="71" t="s">
        <v>33</v>
      </c>
      <c r="G705" s="71">
        <v>5</v>
      </c>
      <c r="H705" s="71" t="b">
        <v>1</v>
      </c>
      <c r="I705" s="71">
        <v>59.354999999999997</v>
      </c>
      <c r="J705" s="71" t="s">
        <v>42</v>
      </c>
      <c r="K705" s="71" t="s">
        <v>41</v>
      </c>
      <c r="L705" s="71">
        <v>24.2</v>
      </c>
      <c r="M705" s="71">
        <v>58.1</v>
      </c>
      <c r="N705" s="71">
        <v>0</v>
      </c>
      <c r="O705" s="71">
        <v>0</v>
      </c>
      <c r="P705" s="71" t="b">
        <v>0</v>
      </c>
      <c r="Q705" s="71" t="s">
        <v>48</v>
      </c>
    </row>
    <row r="706" spans="2:17" x14ac:dyDescent="0.25">
      <c r="B706" s="71">
        <v>705</v>
      </c>
      <c r="C706" s="78">
        <v>41717</v>
      </c>
      <c r="D706" s="71">
        <v>12</v>
      </c>
      <c r="E706" s="71">
        <v>3</v>
      </c>
      <c r="F706" s="71" t="s">
        <v>33</v>
      </c>
      <c r="G706" s="71">
        <v>6</v>
      </c>
      <c r="H706" s="71" t="b">
        <v>1</v>
      </c>
      <c r="I706" s="71">
        <v>67.445999999999998</v>
      </c>
      <c r="J706" s="71" t="s">
        <v>42</v>
      </c>
      <c r="K706" s="71" t="s">
        <v>41</v>
      </c>
      <c r="L706" s="71">
        <v>24.3</v>
      </c>
      <c r="M706" s="71">
        <v>54.4</v>
      </c>
      <c r="N706" s="71">
        <v>0</v>
      </c>
      <c r="O706" s="71">
        <v>0</v>
      </c>
      <c r="P706" s="71" t="b">
        <v>0</v>
      </c>
      <c r="Q706" s="71" t="s">
        <v>35</v>
      </c>
    </row>
    <row r="707" spans="2:17" x14ac:dyDescent="0.25">
      <c r="B707" s="71">
        <v>706</v>
      </c>
      <c r="C707" s="78">
        <v>41717</v>
      </c>
      <c r="D707" s="71">
        <v>12</v>
      </c>
      <c r="E707" s="71">
        <v>3</v>
      </c>
      <c r="F707" s="71" t="s">
        <v>36</v>
      </c>
      <c r="G707" s="71">
        <v>3</v>
      </c>
      <c r="H707" s="71" t="b">
        <v>0</v>
      </c>
      <c r="I707" s="71">
        <v>33.97</v>
      </c>
      <c r="J707" s="71" t="s">
        <v>42</v>
      </c>
      <c r="K707" s="71" t="s">
        <v>41</v>
      </c>
      <c r="L707" s="71">
        <v>13.6</v>
      </c>
      <c r="M707" s="71">
        <v>61.1</v>
      </c>
      <c r="N707" s="71">
        <v>0</v>
      </c>
      <c r="O707" s="71">
        <v>0</v>
      </c>
      <c r="P707" s="71" t="b">
        <v>0</v>
      </c>
      <c r="Q707" s="71" t="s">
        <v>35</v>
      </c>
    </row>
    <row r="708" spans="2:17" x14ac:dyDescent="0.25">
      <c r="B708" s="71">
        <v>707</v>
      </c>
      <c r="C708" s="78">
        <v>41717</v>
      </c>
      <c r="D708" s="71">
        <v>12</v>
      </c>
      <c r="E708" s="71">
        <v>3</v>
      </c>
      <c r="F708" s="71" t="s">
        <v>29</v>
      </c>
      <c r="G708" s="71">
        <v>6</v>
      </c>
      <c r="H708" s="71" t="b">
        <v>1</v>
      </c>
      <c r="I708" s="71">
        <v>74.646000000000001</v>
      </c>
      <c r="J708" s="71" t="s">
        <v>42</v>
      </c>
      <c r="K708" s="71" t="s">
        <v>31</v>
      </c>
      <c r="L708" s="71">
        <v>32.799999999999997</v>
      </c>
      <c r="M708" s="71">
        <v>56.3</v>
      </c>
      <c r="N708" s="71">
        <v>0</v>
      </c>
      <c r="O708" s="71">
        <v>0</v>
      </c>
      <c r="P708" s="71" t="b">
        <v>0</v>
      </c>
      <c r="Q708" s="71" t="s">
        <v>48</v>
      </c>
    </row>
    <row r="709" spans="2:17" x14ac:dyDescent="0.25">
      <c r="B709" s="71">
        <v>708</v>
      </c>
      <c r="C709" s="78">
        <v>41717</v>
      </c>
      <c r="D709" s="71">
        <v>12</v>
      </c>
      <c r="E709" s="71">
        <v>3</v>
      </c>
      <c r="F709" s="71" t="s">
        <v>29</v>
      </c>
      <c r="G709" s="71">
        <v>4</v>
      </c>
      <c r="H709" s="71" t="b">
        <v>1</v>
      </c>
      <c r="I709" s="71">
        <v>48.564</v>
      </c>
      <c r="J709" s="71" t="s">
        <v>42</v>
      </c>
      <c r="K709" s="71" t="s">
        <v>31</v>
      </c>
      <c r="L709" s="71">
        <v>25.6</v>
      </c>
      <c r="M709" s="71">
        <v>57.9</v>
      </c>
      <c r="N709" s="71">
        <v>0</v>
      </c>
      <c r="O709" s="71">
        <v>0</v>
      </c>
      <c r="P709" s="71" t="b">
        <v>0</v>
      </c>
      <c r="Q709" s="71" t="s">
        <v>35</v>
      </c>
    </row>
    <row r="710" spans="2:17" x14ac:dyDescent="0.25">
      <c r="B710" s="71">
        <v>709</v>
      </c>
      <c r="C710" s="78">
        <v>41717</v>
      </c>
      <c r="D710" s="71">
        <v>12</v>
      </c>
      <c r="E710" s="71">
        <v>3</v>
      </c>
      <c r="F710" s="71" t="s">
        <v>33</v>
      </c>
      <c r="G710" s="71">
        <v>6</v>
      </c>
      <c r="H710" s="71" t="b">
        <v>1</v>
      </c>
      <c r="I710" s="71">
        <v>68.346000000000004</v>
      </c>
      <c r="J710" s="71" t="s">
        <v>49</v>
      </c>
      <c r="K710" s="71" t="s">
        <v>41</v>
      </c>
      <c r="L710" s="71">
        <v>13.3</v>
      </c>
      <c r="M710" s="71">
        <v>42.7</v>
      </c>
      <c r="N710" s="71">
        <v>0</v>
      </c>
      <c r="O710" s="71">
        <v>0</v>
      </c>
      <c r="P710" s="71" t="b">
        <v>0</v>
      </c>
      <c r="Q710" s="71" t="s">
        <v>48</v>
      </c>
    </row>
    <row r="711" spans="2:17" x14ac:dyDescent="0.25">
      <c r="B711" s="71">
        <v>710</v>
      </c>
      <c r="C711" s="78">
        <v>41717</v>
      </c>
      <c r="D711" s="71">
        <v>12</v>
      </c>
      <c r="E711" s="71">
        <v>3</v>
      </c>
      <c r="F711" s="71" t="s">
        <v>29</v>
      </c>
      <c r="G711" s="71">
        <v>1</v>
      </c>
      <c r="H711" s="71" t="b">
        <v>0</v>
      </c>
      <c r="I711" s="71">
        <v>16.989999999999998</v>
      </c>
      <c r="J711" s="71" t="s">
        <v>42</v>
      </c>
      <c r="K711" s="71" t="s">
        <v>41</v>
      </c>
      <c r="L711" s="71">
        <v>34.700000000000003</v>
      </c>
      <c r="M711" s="71">
        <v>47.3</v>
      </c>
      <c r="N711" s="71">
        <v>0</v>
      </c>
      <c r="O711" s="71">
        <v>0</v>
      </c>
      <c r="P711" s="71" t="b">
        <v>0</v>
      </c>
      <c r="Q711" s="71" t="s">
        <v>35</v>
      </c>
    </row>
    <row r="712" spans="2:17" x14ac:dyDescent="0.25">
      <c r="B712" s="71">
        <v>711</v>
      </c>
      <c r="C712" s="78">
        <v>41717</v>
      </c>
      <c r="D712" s="71">
        <v>12</v>
      </c>
      <c r="E712" s="71">
        <v>3</v>
      </c>
      <c r="F712" s="71" t="s">
        <v>36</v>
      </c>
      <c r="G712" s="71">
        <v>1</v>
      </c>
      <c r="H712" s="71" t="b">
        <v>0</v>
      </c>
      <c r="I712" s="71">
        <v>13.99</v>
      </c>
      <c r="J712" s="71" t="s">
        <v>49</v>
      </c>
      <c r="K712" s="71" t="s">
        <v>37</v>
      </c>
      <c r="L712" s="71">
        <v>15.2</v>
      </c>
      <c r="M712" s="71">
        <v>58.7</v>
      </c>
      <c r="N712" s="71">
        <v>0</v>
      </c>
      <c r="O712" s="71">
        <v>0</v>
      </c>
      <c r="P712" s="71" t="b">
        <v>0</v>
      </c>
      <c r="Q712" s="71" t="s">
        <v>35</v>
      </c>
    </row>
    <row r="713" spans="2:17" x14ac:dyDescent="0.25">
      <c r="B713" s="71">
        <v>712</v>
      </c>
      <c r="C713" s="78">
        <v>41717</v>
      </c>
      <c r="D713" s="71">
        <v>12</v>
      </c>
      <c r="E713" s="71">
        <v>3</v>
      </c>
      <c r="F713" s="71" t="s">
        <v>36</v>
      </c>
      <c r="G713" s="71">
        <v>3</v>
      </c>
      <c r="H713" s="71" t="b">
        <v>0</v>
      </c>
      <c r="I713" s="71">
        <v>36.97</v>
      </c>
      <c r="J713" s="71" t="s">
        <v>42</v>
      </c>
      <c r="K713" s="71" t="s">
        <v>41</v>
      </c>
      <c r="L713" s="71">
        <v>21.9</v>
      </c>
      <c r="M713" s="71">
        <v>53.8</v>
      </c>
      <c r="N713" s="71">
        <v>0</v>
      </c>
      <c r="O713" s="71">
        <v>0</v>
      </c>
      <c r="P713" s="71" t="b">
        <v>0</v>
      </c>
      <c r="Q713" s="71" t="s">
        <v>48</v>
      </c>
    </row>
    <row r="714" spans="2:17" x14ac:dyDescent="0.25">
      <c r="B714" s="71">
        <v>713</v>
      </c>
      <c r="C714" s="78">
        <v>41717</v>
      </c>
      <c r="D714" s="71">
        <v>12</v>
      </c>
      <c r="E714" s="71">
        <v>3</v>
      </c>
      <c r="F714" s="71" t="s">
        <v>36</v>
      </c>
      <c r="G714" s="71">
        <v>3</v>
      </c>
      <c r="H714" s="71" t="b">
        <v>0</v>
      </c>
      <c r="I714" s="71">
        <v>42.97</v>
      </c>
      <c r="J714" s="71" t="s">
        <v>49</v>
      </c>
      <c r="K714" s="71" t="s">
        <v>41</v>
      </c>
      <c r="L714" s="71">
        <v>12.8</v>
      </c>
      <c r="M714" s="71">
        <v>57.5</v>
      </c>
      <c r="N714" s="71">
        <v>0</v>
      </c>
      <c r="O714" s="71">
        <v>0</v>
      </c>
      <c r="P714" s="71" t="b">
        <v>0</v>
      </c>
      <c r="Q714" s="71" t="s">
        <v>35</v>
      </c>
    </row>
    <row r="715" spans="2:17" x14ac:dyDescent="0.25">
      <c r="B715" s="71">
        <v>714</v>
      </c>
      <c r="C715" s="78">
        <v>41717</v>
      </c>
      <c r="D715" s="71">
        <v>12</v>
      </c>
      <c r="E715" s="71">
        <v>3</v>
      </c>
      <c r="F715" s="71" t="s">
        <v>29</v>
      </c>
      <c r="G715" s="71">
        <v>1</v>
      </c>
      <c r="H715" s="71" t="b">
        <v>0</v>
      </c>
      <c r="I715" s="71">
        <v>11.99</v>
      </c>
      <c r="J715" s="71" t="s">
        <v>49</v>
      </c>
      <c r="K715" s="71" t="s">
        <v>37</v>
      </c>
      <c r="L715" s="71">
        <v>35.200000000000003</v>
      </c>
      <c r="M715" s="71">
        <v>44.2</v>
      </c>
      <c r="N715" s="71">
        <v>0</v>
      </c>
      <c r="O715" s="71">
        <v>0</v>
      </c>
      <c r="P715" s="71" t="b">
        <v>0</v>
      </c>
      <c r="Q715" s="71" t="s">
        <v>32</v>
      </c>
    </row>
    <row r="716" spans="2:17" x14ac:dyDescent="0.25">
      <c r="B716" s="71">
        <v>715</v>
      </c>
      <c r="C716" s="78">
        <v>41717</v>
      </c>
      <c r="D716" s="71">
        <v>12</v>
      </c>
      <c r="E716" s="71">
        <v>3</v>
      </c>
      <c r="F716" s="71" t="s">
        <v>33</v>
      </c>
      <c r="G716" s="71">
        <v>5</v>
      </c>
      <c r="H716" s="71" t="b">
        <v>1</v>
      </c>
      <c r="I716" s="71">
        <v>91.503</v>
      </c>
      <c r="J716" s="71" t="s">
        <v>42</v>
      </c>
      <c r="K716" s="71" t="s">
        <v>41</v>
      </c>
      <c r="L716" s="71">
        <v>29</v>
      </c>
      <c r="M716" s="71">
        <v>57.5</v>
      </c>
      <c r="N716" s="71">
        <v>1</v>
      </c>
      <c r="O716" s="71">
        <v>1</v>
      </c>
      <c r="P716" s="71" t="b">
        <v>0</v>
      </c>
      <c r="Q716" s="71" t="s">
        <v>35</v>
      </c>
    </row>
    <row r="717" spans="2:17" x14ac:dyDescent="0.25">
      <c r="B717" s="71">
        <v>716</v>
      </c>
      <c r="C717" s="78">
        <v>41717</v>
      </c>
      <c r="D717" s="71">
        <v>12</v>
      </c>
      <c r="E717" s="71">
        <v>3</v>
      </c>
      <c r="F717" s="71" t="s">
        <v>36</v>
      </c>
      <c r="G717" s="71">
        <v>5</v>
      </c>
      <c r="H717" s="71" t="b">
        <v>1</v>
      </c>
      <c r="I717" s="71">
        <v>59.354999999999997</v>
      </c>
      <c r="J717" s="71" t="s">
        <v>42</v>
      </c>
      <c r="K717" s="71" t="s">
        <v>37</v>
      </c>
      <c r="L717" s="71">
        <v>24.6</v>
      </c>
      <c r="M717" s="71">
        <v>57.2</v>
      </c>
      <c r="N717" s="71">
        <v>0</v>
      </c>
      <c r="O717" s="71">
        <v>0</v>
      </c>
      <c r="P717" s="71" t="b">
        <v>0</v>
      </c>
      <c r="Q717" s="71" t="s">
        <v>35</v>
      </c>
    </row>
    <row r="718" spans="2:17" x14ac:dyDescent="0.25">
      <c r="B718" s="71">
        <v>717</v>
      </c>
      <c r="C718" s="78">
        <v>41717</v>
      </c>
      <c r="D718" s="71">
        <v>12</v>
      </c>
      <c r="E718" s="71">
        <v>3</v>
      </c>
      <c r="F718" s="71" t="s">
        <v>36</v>
      </c>
      <c r="G718" s="71">
        <v>1</v>
      </c>
      <c r="H718" s="71" t="b">
        <v>0</v>
      </c>
      <c r="I718" s="71">
        <v>16.989999999999998</v>
      </c>
      <c r="J718" s="71" t="s">
        <v>42</v>
      </c>
      <c r="K718" s="71" t="s">
        <v>37</v>
      </c>
      <c r="L718" s="71">
        <v>22.3</v>
      </c>
      <c r="M718" s="71">
        <v>54.2</v>
      </c>
      <c r="N718" s="71">
        <v>0</v>
      </c>
      <c r="O718" s="71">
        <v>0</v>
      </c>
      <c r="P718" s="71" t="b">
        <v>0</v>
      </c>
      <c r="Q718" s="71" t="s">
        <v>35</v>
      </c>
    </row>
    <row r="719" spans="2:17" x14ac:dyDescent="0.25">
      <c r="B719" s="71">
        <v>718</v>
      </c>
      <c r="C719" s="78">
        <v>41718</v>
      </c>
      <c r="D719" s="71">
        <v>12</v>
      </c>
      <c r="E719" s="71">
        <v>4</v>
      </c>
      <c r="F719" s="71" t="s">
        <v>36</v>
      </c>
      <c r="G719" s="71">
        <v>4</v>
      </c>
      <c r="H719" s="71" t="b">
        <v>1</v>
      </c>
      <c r="I719" s="71">
        <v>57.564</v>
      </c>
      <c r="J719" s="71" t="s">
        <v>42</v>
      </c>
      <c r="K719" s="71" t="s">
        <v>37</v>
      </c>
      <c r="L719" s="71">
        <v>25.7</v>
      </c>
      <c r="M719" s="71">
        <v>54.8</v>
      </c>
      <c r="N719" s="71">
        <v>0</v>
      </c>
      <c r="O719" s="71">
        <v>0</v>
      </c>
      <c r="P719" s="71" t="b">
        <v>1</v>
      </c>
      <c r="Q719" s="71" t="s">
        <v>35</v>
      </c>
    </row>
    <row r="720" spans="2:17" x14ac:dyDescent="0.25">
      <c r="B720" s="71">
        <v>719</v>
      </c>
      <c r="C720" s="78">
        <v>41718</v>
      </c>
      <c r="D720" s="71">
        <v>12</v>
      </c>
      <c r="E720" s="71">
        <v>4</v>
      </c>
      <c r="F720" s="71" t="s">
        <v>36</v>
      </c>
      <c r="G720" s="71">
        <v>6</v>
      </c>
      <c r="H720" s="71" t="b">
        <v>1</v>
      </c>
      <c r="I720" s="71">
        <v>72.846000000000004</v>
      </c>
      <c r="J720" s="71" t="s">
        <v>42</v>
      </c>
      <c r="K720" s="71" t="s">
        <v>37</v>
      </c>
      <c r="L720" s="71">
        <v>24.4</v>
      </c>
      <c r="M720" s="71">
        <v>57.5</v>
      </c>
      <c r="N720" s="71">
        <v>0</v>
      </c>
      <c r="O720" s="71">
        <v>0</v>
      </c>
      <c r="P720" s="71" t="b">
        <v>0</v>
      </c>
      <c r="Q720" s="71" t="s">
        <v>35</v>
      </c>
    </row>
    <row r="721" spans="2:17" x14ac:dyDescent="0.25">
      <c r="B721" s="71">
        <v>720</v>
      </c>
      <c r="C721" s="78">
        <v>41718</v>
      </c>
      <c r="D721" s="71">
        <v>12</v>
      </c>
      <c r="E721" s="71">
        <v>4</v>
      </c>
      <c r="F721" s="71" t="s">
        <v>36</v>
      </c>
      <c r="G721" s="71">
        <v>3</v>
      </c>
      <c r="H721" s="71" t="b">
        <v>0</v>
      </c>
      <c r="I721" s="71">
        <v>48.97</v>
      </c>
      <c r="J721" s="71" t="s">
        <v>49</v>
      </c>
      <c r="K721" s="71" t="s">
        <v>37</v>
      </c>
      <c r="L721" s="71">
        <v>27.3</v>
      </c>
      <c r="M721" s="71">
        <v>31.8</v>
      </c>
      <c r="N721" s="71">
        <v>0</v>
      </c>
      <c r="O721" s="71">
        <v>0</v>
      </c>
      <c r="P721" s="71" t="b">
        <v>0</v>
      </c>
      <c r="Q721" s="71" t="s">
        <v>38</v>
      </c>
    </row>
    <row r="722" spans="2:17" x14ac:dyDescent="0.25">
      <c r="B722" s="71">
        <v>721</v>
      </c>
      <c r="C722" s="78">
        <v>41718</v>
      </c>
      <c r="D722" s="71">
        <v>12</v>
      </c>
      <c r="E722" s="71">
        <v>4</v>
      </c>
      <c r="F722" s="71" t="s">
        <v>36</v>
      </c>
      <c r="G722" s="71">
        <v>3</v>
      </c>
      <c r="H722" s="71" t="b">
        <v>0</v>
      </c>
      <c r="I722" s="71">
        <v>36.97</v>
      </c>
      <c r="J722" s="71" t="s">
        <v>49</v>
      </c>
      <c r="K722" s="71" t="s">
        <v>43</v>
      </c>
      <c r="L722" s="71">
        <v>24.9</v>
      </c>
      <c r="M722" s="71">
        <v>30.7</v>
      </c>
      <c r="N722" s="71">
        <v>0</v>
      </c>
      <c r="O722" s="71">
        <v>0</v>
      </c>
      <c r="P722" s="71" t="b">
        <v>0</v>
      </c>
      <c r="Q722" s="71" t="s">
        <v>38</v>
      </c>
    </row>
    <row r="723" spans="2:17" x14ac:dyDescent="0.25">
      <c r="B723" s="71">
        <v>722</v>
      </c>
      <c r="C723" s="78">
        <v>41718</v>
      </c>
      <c r="D723" s="71">
        <v>12</v>
      </c>
      <c r="E723" s="71">
        <v>4</v>
      </c>
      <c r="F723" s="71" t="s">
        <v>33</v>
      </c>
      <c r="G723" s="71">
        <v>1</v>
      </c>
      <c r="H723" s="71" t="b">
        <v>0</v>
      </c>
      <c r="I723" s="71">
        <v>16.989999999999998</v>
      </c>
      <c r="J723" s="71" t="s">
        <v>49</v>
      </c>
      <c r="K723" s="71" t="s">
        <v>43</v>
      </c>
      <c r="L723" s="71">
        <v>37.1</v>
      </c>
      <c r="M723" s="71">
        <v>26.5</v>
      </c>
      <c r="N723" s="71">
        <v>0</v>
      </c>
      <c r="O723" s="71">
        <v>0</v>
      </c>
      <c r="P723" s="71" t="b">
        <v>0</v>
      </c>
      <c r="Q723" s="71" t="s">
        <v>38</v>
      </c>
    </row>
    <row r="724" spans="2:17" x14ac:dyDescent="0.25">
      <c r="B724" s="71">
        <v>723</v>
      </c>
      <c r="C724" s="71" t="s">
        <v>48</v>
      </c>
      <c r="D724" s="71" t="s">
        <v>48</v>
      </c>
      <c r="E724" s="71" t="s">
        <v>48</v>
      </c>
      <c r="F724" s="71" t="s">
        <v>36</v>
      </c>
      <c r="G724" s="71">
        <v>4</v>
      </c>
      <c r="H724" s="71" t="b">
        <v>1</v>
      </c>
      <c r="I724" s="71">
        <v>52.164000000000001</v>
      </c>
      <c r="J724" s="71" t="s">
        <v>42</v>
      </c>
      <c r="K724" s="71" t="s">
        <v>37</v>
      </c>
      <c r="L724" s="71">
        <v>24.1</v>
      </c>
      <c r="M724" s="71">
        <v>53.6</v>
      </c>
      <c r="N724" s="71">
        <v>0</v>
      </c>
      <c r="O724" s="71">
        <v>0</v>
      </c>
      <c r="P724" s="71" t="b">
        <v>0</v>
      </c>
      <c r="Q724" s="71" t="s">
        <v>48</v>
      </c>
    </row>
    <row r="725" spans="2:17" x14ac:dyDescent="0.25">
      <c r="B725" s="71">
        <v>724</v>
      </c>
      <c r="C725" s="78">
        <v>41718</v>
      </c>
      <c r="D725" s="71">
        <v>12</v>
      </c>
      <c r="E725" s="71">
        <v>4</v>
      </c>
      <c r="F725" s="71" t="s">
        <v>36</v>
      </c>
      <c r="G725" s="71">
        <v>2</v>
      </c>
      <c r="H725" s="71" t="b">
        <v>0</v>
      </c>
      <c r="I725" s="71">
        <v>30.98</v>
      </c>
      <c r="J725" s="71" t="s">
        <v>42</v>
      </c>
      <c r="K725" s="71" t="s">
        <v>37</v>
      </c>
      <c r="L725" s="71">
        <v>31.5</v>
      </c>
      <c r="M725" s="71">
        <v>46.6</v>
      </c>
      <c r="N725" s="71">
        <v>0</v>
      </c>
      <c r="O725" s="71">
        <v>0</v>
      </c>
      <c r="P725" s="71" t="b">
        <v>0</v>
      </c>
      <c r="Q725" s="71" t="s">
        <v>35</v>
      </c>
    </row>
    <row r="726" spans="2:17" x14ac:dyDescent="0.25">
      <c r="B726" s="71">
        <v>725</v>
      </c>
      <c r="C726" s="78">
        <v>41718</v>
      </c>
      <c r="D726" s="71">
        <v>12</v>
      </c>
      <c r="E726" s="71">
        <v>4</v>
      </c>
      <c r="F726" s="71" t="s">
        <v>33</v>
      </c>
      <c r="G726" s="71">
        <v>7</v>
      </c>
      <c r="H726" s="71" t="b">
        <v>1</v>
      </c>
      <c r="I726" s="71">
        <v>89.936999999999998</v>
      </c>
      <c r="J726" s="71" t="s">
        <v>49</v>
      </c>
      <c r="K726" s="71" t="s">
        <v>43</v>
      </c>
      <c r="L726" s="71">
        <v>28.3</v>
      </c>
      <c r="M726" s="71">
        <v>54.5</v>
      </c>
      <c r="N726" s="71">
        <v>0</v>
      </c>
      <c r="O726" s="71">
        <v>0</v>
      </c>
      <c r="P726" s="71" t="b">
        <v>0</v>
      </c>
      <c r="Q726" s="71" t="s">
        <v>48</v>
      </c>
    </row>
    <row r="727" spans="2:17" x14ac:dyDescent="0.25">
      <c r="B727" s="71">
        <v>726</v>
      </c>
      <c r="C727" s="78">
        <v>41718</v>
      </c>
      <c r="D727" s="71">
        <v>12</v>
      </c>
      <c r="E727" s="71">
        <v>4</v>
      </c>
      <c r="F727" s="71" t="s">
        <v>36</v>
      </c>
      <c r="G727" s="71">
        <v>2</v>
      </c>
      <c r="H727" s="71" t="b">
        <v>0</v>
      </c>
      <c r="I727" s="71">
        <v>28.98</v>
      </c>
      <c r="J727" s="71" t="s">
        <v>49</v>
      </c>
      <c r="K727" s="71" t="s">
        <v>37</v>
      </c>
      <c r="L727" s="71">
        <v>16.399999999999999</v>
      </c>
      <c r="M727" s="71">
        <v>53.5</v>
      </c>
      <c r="N727" s="71">
        <v>0</v>
      </c>
      <c r="O727" s="71">
        <v>0</v>
      </c>
      <c r="P727" s="71" t="b">
        <v>0</v>
      </c>
      <c r="Q727" s="71" t="s">
        <v>35</v>
      </c>
    </row>
    <row r="728" spans="2:17" x14ac:dyDescent="0.25">
      <c r="B728" s="71">
        <v>727</v>
      </c>
      <c r="C728" s="78">
        <v>41718</v>
      </c>
      <c r="D728" s="71">
        <v>12</v>
      </c>
      <c r="E728" s="71">
        <v>4</v>
      </c>
      <c r="F728" s="71" t="s">
        <v>33</v>
      </c>
      <c r="G728" s="71">
        <v>3</v>
      </c>
      <c r="H728" s="71" t="b">
        <v>0</v>
      </c>
      <c r="I728" s="71">
        <v>47.97</v>
      </c>
      <c r="J728" s="71" t="s">
        <v>49</v>
      </c>
      <c r="K728" s="71" t="s">
        <v>43</v>
      </c>
      <c r="L728" s="71">
        <v>37.700000000000003</v>
      </c>
      <c r="M728" s="71">
        <v>42.3</v>
      </c>
      <c r="N728" s="71">
        <v>0</v>
      </c>
      <c r="O728" s="71">
        <v>0</v>
      </c>
      <c r="P728" s="71" t="b">
        <v>0</v>
      </c>
      <c r="Q728" s="71" t="s">
        <v>32</v>
      </c>
    </row>
    <row r="729" spans="2:17" x14ac:dyDescent="0.25">
      <c r="B729" s="71">
        <v>728</v>
      </c>
      <c r="C729" s="78">
        <v>41718</v>
      </c>
      <c r="D729" s="71">
        <v>12</v>
      </c>
      <c r="E729" s="71">
        <v>4</v>
      </c>
      <c r="F729" s="71" t="s">
        <v>36</v>
      </c>
      <c r="G729" s="71">
        <v>2</v>
      </c>
      <c r="H729" s="71" t="b">
        <v>0</v>
      </c>
      <c r="I729" s="71">
        <v>25.98</v>
      </c>
      <c r="J729" s="71" t="s">
        <v>42</v>
      </c>
      <c r="K729" s="71" t="s">
        <v>37</v>
      </c>
      <c r="L729" s="71">
        <v>19.8</v>
      </c>
      <c r="M729" s="71">
        <v>57.9</v>
      </c>
      <c r="N729" s="71">
        <v>0</v>
      </c>
      <c r="O729" s="71">
        <v>0</v>
      </c>
      <c r="P729" s="71" t="b">
        <v>0</v>
      </c>
      <c r="Q729" s="71" t="s">
        <v>35</v>
      </c>
    </row>
    <row r="730" spans="2:17" x14ac:dyDescent="0.25">
      <c r="B730" s="71">
        <v>729</v>
      </c>
      <c r="C730" s="78">
        <v>41718</v>
      </c>
      <c r="D730" s="71">
        <v>12</v>
      </c>
      <c r="E730" s="71">
        <v>4</v>
      </c>
      <c r="F730" s="71" t="s">
        <v>33</v>
      </c>
      <c r="G730" s="71">
        <v>2</v>
      </c>
      <c r="H730" s="71" t="b">
        <v>0</v>
      </c>
      <c r="I730" s="71">
        <v>33.979999999999997</v>
      </c>
      <c r="J730" s="71" t="s">
        <v>49</v>
      </c>
      <c r="K730" s="71" t="s">
        <v>43</v>
      </c>
      <c r="L730" s="71">
        <v>31.8</v>
      </c>
      <c r="M730" s="71" t="s">
        <v>48</v>
      </c>
      <c r="N730" s="71">
        <v>0</v>
      </c>
      <c r="O730" s="71">
        <v>0</v>
      </c>
      <c r="P730" s="71" t="b">
        <v>0</v>
      </c>
      <c r="Q730" s="71" t="s">
        <v>35</v>
      </c>
    </row>
    <row r="731" spans="2:17" x14ac:dyDescent="0.25">
      <c r="B731" s="71">
        <v>730</v>
      </c>
      <c r="C731" s="78">
        <v>41718</v>
      </c>
      <c r="D731" s="71">
        <v>12</v>
      </c>
      <c r="E731" s="71">
        <v>4</v>
      </c>
      <c r="F731" s="71" t="s">
        <v>36</v>
      </c>
      <c r="G731" s="71">
        <v>3</v>
      </c>
      <c r="H731" s="71" t="b">
        <v>0</v>
      </c>
      <c r="I731" s="71">
        <v>47.97</v>
      </c>
      <c r="J731" s="71" t="s">
        <v>42</v>
      </c>
      <c r="K731" s="71" t="s">
        <v>37</v>
      </c>
      <c r="L731" s="71">
        <v>21.4</v>
      </c>
      <c r="M731" s="71">
        <v>52.5</v>
      </c>
      <c r="N731" s="71">
        <v>0</v>
      </c>
      <c r="O731" s="71">
        <v>0</v>
      </c>
      <c r="P731" s="71" t="b">
        <v>0</v>
      </c>
      <c r="Q731" s="71" t="s">
        <v>35</v>
      </c>
    </row>
    <row r="732" spans="2:17" x14ac:dyDescent="0.25">
      <c r="B732" s="71">
        <v>731</v>
      </c>
      <c r="C732" s="78">
        <v>41718</v>
      </c>
      <c r="D732" s="71">
        <v>12</v>
      </c>
      <c r="E732" s="71">
        <v>4</v>
      </c>
      <c r="F732" s="71" t="s">
        <v>33</v>
      </c>
      <c r="G732" s="71">
        <v>4</v>
      </c>
      <c r="H732" s="71" t="b">
        <v>1</v>
      </c>
      <c r="I732" s="71">
        <v>70.245000000000005</v>
      </c>
      <c r="J732" s="71" t="s">
        <v>49</v>
      </c>
      <c r="K732" s="71" t="s">
        <v>39</v>
      </c>
      <c r="L732" s="71">
        <v>27.8</v>
      </c>
      <c r="M732" s="71">
        <v>50.1</v>
      </c>
      <c r="N732" s="71">
        <v>1</v>
      </c>
      <c r="O732" s="71">
        <v>1</v>
      </c>
      <c r="P732" s="71" t="b">
        <v>0</v>
      </c>
      <c r="Q732" s="71" t="s">
        <v>35</v>
      </c>
    </row>
    <row r="733" spans="2:17" x14ac:dyDescent="0.25">
      <c r="B733" s="71">
        <v>732</v>
      </c>
      <c r="C733" s="78">
        <v>41718</v>
      </c>
      <c r="D733" s="71">
        <v>12</v>
      </c>
      <c r="E733" s="71">
        <v>4</v>
      </c>
      <c r="F733" s="71" t="s">
        <v>36</v>
      </c>
      <c r="G733" s="71">
        <v>2</v>
      </c>
      <c r="H733" s="71" t="b">
        <v>0</v>
      </c>
      <c r="I733" s="71">
        <v>23.98</v>
      </c>
      <c r="J733" s="71" t="s">
        <v>42</v>
      </c>
      <c r="K733" s="71" t="s">
        <v>37</v>
      </c>
      <c r="L733" s="71">
        <v>34.1</v>
      </c>
      <c r="M733" s="71" t="s">
        <v>48</v>
      </c>
      <c r="N733" s="71">
        <v>0</v>
      </c>
      <c r="O733" s="71">
        <v>0</v>
      </c>
      <c r="P733" s="71" t="b">
        <v>1</v>
      </c>
      <c r="Q733" s="71" t="s">
        <v>35</v>
      </c>
    </row>
    <row r="734" spans="2:17" x14ac:dyDescent="0.25">
      <c r="B734" s="71">
        <v>733</v>
      </c>
      <c r="C734" s="78">
        <v>41718</v>
      </c>
      <c r="D734" s="71">
        <v>12</v>
      </c>
      <c r="E734" s="71">
        <v>4</v>
      </c>
      <c r="F734" s="71" t="s">
        <v>29</v>
      </c>
      <c r="G734" s="71">
        <v>7</v>
      </c>
      <c r="H734" s="71" t="b">
        <v>1</v>
      </c>
      <c r="I734" s="71">
        <v>88.137</v>
      </c>
      <c r="J734" s="71" t="s">
        <v>49</v>
      </c>
      <c r="K734" s="71" t="s">
        <v>43</v>
      </c>
      <c r="L734" s="71">
        <v>43.4</v>
      </c>
      <c r="M734" s="71">
        <v>44.8</v>
      </c>
      <c r="N734" s="71">
        <v>0</v>
      </c>
      <c r="O734" s="71">
        <v>0</v>
      </c>
      <c r="P734" s="71" t="b">
        <v>0</v>
      </c>
      <c r="Q734" s="71" t="s">
        <v>48</v>
      </c>
    </row>
    <row r="735" spans="2:17" x14ac:dyDescent="0.25">
      <c r="B735" s="71">
        <v>734</v>
      </c>
      <c r="C735" s="78">
        <v>41718</v>
      </c>
      <c r="D735" s="71">
        <v>12</v>
      </c>
      <c r="E735" s="71">
        <v>4</v>
      </c>
      <c r="F735" s="71" t="s">
        <v>33</v>
      </c>
      <c r="G735" s="71">
        <v>2</v>
      </c>
      <c r="H735" s="71" t="b">
        <v>0</v>
      </c>
      <c r="I735" s="71">
        <v>29.98</v>
      </c>
      <c r="J735" s="71" t="s">
        <v>42</v>
      </c>
      <c r="K735" s="71" t="s">
        <v>43</v>
      </c>
      <c r="L735" s="71">
        <v>27.4</v>
      </c>
      <c r="M735" s="71">
        <v>52.6</v>
      </c>
      <c r="N735" s="71">
        <v>0</v>
      </c>
      <c r="O735" s="71">
        <v>0</v>
      </c>
      <c r="P735" s="71" t="b">
        <v>0</v>
      </c>
      <c r="Q735" s="71" t="s">
        <v>48</v>
      </c>
    </row>
    <row r="736" spans="2:17" x14ac:dyDescent="0.25">
      <c r="B736" s="71">
        <v>735</v>
      </c>
      <c r="C736" s="78">
        <v>41718</v>
      </c>
      <c r="D736" s="71">
        <v>12</v>
      </c>
      <c r="E736" s="71">
        <v>4</v>
      </c>
      <c r="F736" s="71" t="s">
        <v>36</v>
      </c>
      <c r="G736" s="71">
        <v>2</v>
      </c>
      <c r="H736" s="71" t="b">
        <v>0</v>
      </c>
      <c r="I736" s="71">
        <v>32.979999999999997</v>
      </c>
      <c r="J736" s="71" t="s">
        <v>42</v>
      </c>
      <c r="K736" s="71" t="s">
        <v>37</v>
      </c>
      <c r="L736" s="71">
        <v>11.1</v>
      </c>
      <c r="M736" s="71">
        <v>59.4</v>
      </c>
      <c r="N736" s="71">
        <v>0</v>
      </c>
      <c r="O736" s="71">
        <v>0</v>
      </c>
      <c r="P736" s="71" t="b">
        <v>0</v>
      </c>
      <c r="Q736" s="71" t="s">
        <v>35</v>
      </c>
    </row>
    <row r="737" spans="2:17" x14ac:dyDescent="0.25">
      <c r="B737" s="71">
        <v>736</v>
      </c>
      <c r="C737" s="78">
        <v>41718</v>
      </c>
      <c r="D737" s="71">
        <v>12</v>
      </c>
      <c r="E737" s="71">
        <v>4</v>
      </c>
      <c r="F737" s="71" t="s">
        <v>29</v>
      </c>
      <c r="G737" s="71">
        <v>2</v>
      </c>
      <c r="H737" s="71" t="b">
        <v>0</v>
      </c>
      <c r="I737" s="71">
        <v>23.98</v>
      </c>
      <c r="J737" s="71" t="s">
        <v>49</v>
      </c>
      <c r="K737" s="71" t="s">
        <v>39</v>
      </c>
      <c r="L737" s="71">
        <v>13.4</v>
      </c>
      <c r="M737" s="71">
        <v>53.8</v>
      </c>
      <c r="N737" s="71">
        <v>0</v>
      </c>
      <c r="O737" s="71">
        <v>0</v>
      </c>
      <c r="P737" s="71" t="b">
        <v>0</v>
      </c>
      <c r="Q737" s="71" t="s">
        <v>35</v>
      </c>
    </row>
    <row r="738" spans="2:17" x14ac:dyDescent="0.25">
      <c r="B738" s="71">
        <v>737</v>
      </c>
      <c r="C738" s="78">
        <v>41718</v>
      </c>
      <c r="D738" s="71">
        <v>12</v>
      </c>
      <c r="E738" s="71">
        <v>4</v>
      </c>
      <c r="F738" s="71" t="s">
        <v>36</v>
      </c>
      <c r="G738" s="71">
        <v>4</v>
      </c>
      <c r="H738" s="71" t="b">
        <v>1</v>
      </c>
      <c r="I738" s="71">
        <v>47.664000000000001</v>
      </c>
      <c r="J738" s="71" t="s">
        <v>42</v>
      </c>
      <c r="K738" s="71" t="s">
        <v>37</v>
      </c>
      <c r="L738" s="71">
        <v>11.7</v>
      </c>
      <c r="M738" s="71">
        <v>57.9</v>
      </c>
      <c r="N738" s="71">
        <v>0</v>
      </c>
      <c r="O738" s="71">
        <v>0</v>
      </c>
      <c r="P738" s="71" t="b">
        <v>0</v>
      </c>
      <c r="Q738" s="71" t="s">
        <v>35</v>
      </c>
    </row>
    <row r="739" spans="2:17" x14ac:dyDescent="0.25">
      <c r="B739" s="71">
        <v>738</v>
      </c>
      <c r="C739" s="78">
        <v>41718</v>
      </c>
      <c r="D739" s="71">
        <v>12</v>
      </c>
      <c r="E739" s="71">
        <v>4</v>
      </c>
      <c r="F739" s="71" t="s">
        <v>29</v>
      </c>
      <c r="G739" s="71">
        <v>4</v>
      </c>
      <c r="H739" s="71" t="b">
        <v>1</v>
      </c>
      <c r="I739" s="71">
        <v>46.764000000000003</v>
      </c>
      <c r="J739" s="71" t="s">
        <v>42</v>
      </c>
      <c r="K739" s="71" t="s">
        <v>43</v>
      </c>
      <c r="L739" s="71">
        <v>47.4</v>
      </c>
      <c r="M739" s="71">
        <v>37.799999999999997</v>
      </c>
      <c r="N739" s="71">
        <v>0</v>
      </c>
      <c r="O739" s="71">
        <v>0</v>
      </c>
      <c r="P739" s="71" t="b">
        <v>0</v>
      </c>
      <c r="Q739" s="71" t="s">
        <v>35</v>
      </c>
    </row>
    <row r="740" spans="2:17" x14ac:dyDescent="0.25">
      <c r="B740" s="71">
        <v>739</v>
      </c>
      <c r="C740" s="78">
        <v>41718</v>
      </c>
      <c r="D740" s="71">
        <v>12</v>
      </c>
      <c r="E740" s="71">
        <v>4</v>
      </c>
      <c r="F740" s="71" t="s">
        <v>33</v>
      </c>
      <c r="G740" s="71" t="s">
        <v>48</v>
      </c>
      <c r="H740" s="71" t="s">
        <v>48</v>
      </c>
      <c r="I740" s="71">
        <v>14.22</v>
      </c>
      <c r="J740" s="71" t="s">
        <v>42</v>
      </c>
      <c r="K740" s="71" t="s">
        <v>43</v>
      </c>
      <c r="L740" s="71">
        <v>15.3</v>
      </c>
      <c r="M740" s="71">
        <v>57.2</v>
      </c>
      <c r="N740" s="71" t="s">
        <v>48</v>
      </c>
      <c r="O740" s="71" t="s">
        <v>48</v>
      </c>
      <c r="P740" s="71" t="b">
        <v>0</v>
      </c>
      <c r="Q740" s="71" t="s">
        <v>48</v>
      </c>
    </row>
    <row r="741" spans="2:17" x14ac:dyDescent="0.25">
      <c r="B741" s="71">
        <v>740</v>
      </c>
      <c r="C741" s="78">
        <v>41718</v>
      </c>
      <c r="D741" s="71">
        <v>12</v>
      </c>
      <c r="E741" s="71">
        <v>4</v>
      </c>
      <c r="F741" s="71" t="s">
        <v>36</v>
      </c>
      <c r="G741" s="71">
        <v>3</v>
      </c>
      <c r="H741" s="71" t="b">
        <v>0</v>
      </c>
      <c r="I741" s="71">
        <v>35.97</v>
      </c>
      <c r="J741" s="71" t="s">
        <v>49</v>
      </c>
      <c r="K741" s="71" t="s">
        <v>43</v>
      </c>
      <c r="L741" s="71">
        <v>20.3</v>
      </c>
      <c r="M741" s="71">
        <v>35.5</v>
      </c>
      <c r="N741" s="71">
        <v>0</v>
      </c>
      <c r="O741" s="71">
        <v>0</v>
      </c>
      <c r="P741" s="71" t="b">
        <v>0</v>
      </c>
      <c r="Q741" s="71" t="s">
        <v>32</v>
      </c>
    </row>
    <row r="742" spans="2:17" x14ac:dyDescent="0.25">
      <c r="B742" s="71">
        <v>741</v>
      </c>
      <c r="C742" s="78">
        <v>41718</v>
      </c>
      <c r="D742" s="71">
        <v>12</v>
      </c>
      <c r="E742" s="71">
        <v>4</v>
      </c>
      <c r="F742" s="71" t="s">
        <v>33</v>
      </c>
      <c r="G742" s="71">
        <v>1</v>
      </c>
      <c r="H742" s="71" t="b">
        <v>0</v>
      </c>
      <c r="I742" s="71">
        <v>16.989999999999998</v>
      </c>
      <c r="J742" s="71" t="s">
        <v>42</v>
      </c>
      <c r="K742" s="71" t="s">
        <v>43</v>
      </c>
      <c r="L742" s="71">
        <v>23.2</v>
      </c>
      <c r="M742" s="71">
        <v>51.1</v>
      </c>
      <c r="N742" s="71">
        <v>0</v>
      </c>
      <c r="O742" s="71">
        <v>0</v>
      </c>
      <c r="P742" s="71" t="b">
        <v>0</v>
      </c>
      <c r="Q742" s="71" t="s">
        <v>35</v>
      </c>
    </row>
    <row r="743" spans="2:17" x14ac:dyDescent="0.25">
      <c r="B743" s="71">
        <v>742</v>
      </c>
      <c r="C743" s="78">
        <v>41718</v>
      </c>
      <c r="D743" s="71">
        <v>12</v>
      </c>
      <c r="E743" s="71">
        <v>4</v>
      </c>
      <c r="F743" s="71" t="s">
        <v>36</v>
      </c>
      <c r="G743" s="71">
        <v>4</v>
      </c>
      <c r="H743" s="71" t="b">
        <v>1</v>
      </c>
      <c r="I743" s="71">
        <v>45.863999999999997</v>
      </c>
      <c r="J743" s="71" t="s">
        <v>49</v>
      </c>
      <c r="K743" s="71" t="s">
        <v>39</v>
      </c>
      <c r="L743" s="71">
        <v>14.3</v>
      </c>
      <c r="M743" s="71">
        <v>53.7</v>
      </c>
      <c r="N743" s="71">
        <v>0</v>
      </c>
      <c r="O743" s="71">
        <v>0</v>
      </c>
      <c r="P743" s="71" t="b">
        <v>0</v>
      </c>
      <c r="Q743" s="71" t="s">
        <v>35</v>
      </c>
    </row>
    <row r="744" spans="2:17" x14ac:dyDescent="0.25">
      <c r="B744" s="71">
        <v>743</v>
      </c>
      <c r="C744" s="78">
        <v>41718</v>
      </c>
      <c r="D744" s="71">
        <v>12</v>
      </c>
      <c r="E744" s="71">
        <v>4</v>
      </c>
      <c r="F744" s="71" t="s">
        <v>33</v>
      </c>
      <c r="G744" s="71">
        <v>8</v>
      </c>
      <c r="H744" s="71" t="b">
        <v>1</v>
      </c>
      <c r="I744" s="71">
        <v>87.227999999999994</v>
      </c>
      <c r="J744" s="71" t="s">
        <v>49</v>
      </c>
      <c r="K744" s="71" t="s">
        <v>43</v>
      </c>
      <c r="L744" s="71">
        <v>43.7</v>
      </c>
      <c r="M744" s="71">
        <v>29.1</v>
      </c>
      <c r="N744" s="71">
        <v>0</v>
      </c>
      <c r="O744" s="71">
        <v>0</v>
      </c>
      <c r="P744" s="71" t="b">
        <v>0</v>
      </c>
      <c r="Q744" s="71" t="s">
        <v>38</v>
      </c>
    </row>
    <row r="745" spans="2:17" x14ac:dyDescent="0.25">
      <c r="B745" s="71">
        <v>744</v>
      </c>
      <c r="C745" s="78">
        <v>41718</v>
      </c>
      <c r="D745" s="71">
        <v>12</v>
      </c>
      <c r="E745" s="71">
        <v>4</v>
      </c>
      <c r="F745" s="71" t="s">
        <v>33</v>
      </c>
      <c r="G745" s="71">
        <v>4</v>
      </c>
      <c r="H745" s="71" t="b">
        <v>1</v>
      </c>
      <c r="I745" s="71">
        <v>49.463999999999999</v>
      </c>
      <c r="J745" s="71" t="s">
        <v>42</v>
      </c>
      <c r="K745" s="71" t="s">
        <v>43</v>
      </c>
      <c r="L745" s="71">
        <v>29.8</v>
      </c>
      <c r="M745" s="71">
        <v>54.4</v>
      </c>
      <c r="N745" s="71">
        <v>0</v>
      </c>
      <c r="O745" s="71">
        <v>0</v>
      </c>
      <c r="P745" s="71" t="b">
        <v>0</v>
      </c>
      <c r="Q745" s="71" t="s">
        <v>48</v>
      </c>
    </row>
    <row r="746" spans="2:17" x14ac:dyDescent="0.25">
      <c r="B746" s="71">
        <v>745</v>
      </c>
      <c r="C746" s="78">
        <v>41718</v>
      </c>
      <c r="D746" s="71">
        <v>12</v>
      </c>
      <c r="E746" s="71">
        <v>4</v>
      </c>
      <c r="F746" s="71" t="s">
        <v>36</v>
      </c>
      <c r="G746" s="71">
        <v>4</v>
      </c>
      <c r="H746" s="71" t="b">
        <v>1</v>
      </c>
      <c r="I746" s="71">
        <v>52.164000000000001</v>
      </c>
      <c r="J746" s="71" t="s">
        <v>49</v>
      </c>
      <c r="K746" s="71" t="s">
        <v>37</v>
      </c>
      <c r="L746" s="71">
        <v>34.4</v>
      </c>
      <c r="M746" s="71" t="s">
        <v>48</v>
      </c>
      <c r="N746" s="71">
        <v>0</v>
      </c>
      <c r="O746" s="71">
        <v>0</v>
      </c>
      <c r="P746" s="71" t="b">
        <v>0</v>
      </c>
      <c r="Q746" s="71" t="s">
        <v>38</v>
      </c>
    </row>
    <row r="747" spans="2:17" x14ac:dyDescent="0.25">
      <c r="B747" s="71">
        <v>746</v>
      </c>
      <c r="C747" s="78">
        <v>41718</v>
      </c>
      <c r="D747" s="71">
        <v>12</v>
      </c>
      <c r="E747" s="71">
        <v>4</v>
      </c>
      <c r="F747" s="71" t="s">
        <v>29</v>
      </c>
      <c r="G747" s="71">
        <v>2</v>
      </c>
      <c r="H747" s="71" t="b">
        <v>0</v>
      </c>
      <c r="I747" s="71">
        <v>25.98</v>
      </c>
      <c r="J747" s="71" t="s">
        <v>49</v>
      </c>
      <c r="K747" s="71" t="s">
        <v>39</v>
      </c>
      <c r="L747" s="71">
        <v>13.9</v>
      </c>
      <c r="M747" s="71">
        <v>57.4</v>
      </c>
      <c r="N747" s="71">
        <v>0</v>
      </c>
      <c r="O747" s="71">
        <v>0</v>
      </c>
      <c r="P747" s="71" t="b">
        <v>0</v>
      </c>
      <c r="Q747" s="71" t="s">
        <v>35</v>
      </c>
    </row>
    <row r="748" spans="2:17" x14ac:dyDescent="0.25">
      <c r="B748" s="71">
        <v>747</v>
      </c>
      <c r="C748" s="78">
        <v>41718</v>
      </c>
      <c r="D748" s="71">
        <v>12</v>
      </c>
      <c r="E748" s="71">
        <v>4</v>
      </c>
      <c r="F748" s="71" t="s">
        <v>33</v>
      </c>
      <c r="G748" s="71">
        <v>6</v>
      </c>
      <c r="H748" s="71" t="b">
        <v>1</v>
      </c>
      <c r="I748" s="71">
        <v>71.046000000000006</v>
      </c>
      <c r="J748" s="71" t="s">
        <v>42</v>
      </c>
      <c r="K748" s="71" t="s">
        <v>39</v>
      </c>
      <c r="L748" s="71">
        <v>35</v>
      </c>
      <c r="M748" s="71">
        <v>47.3</v>
      </c>
      <c r="N748" s="71">
        <v>0</v>
      </c>
      <c r="O748" s="71">
        <v>0</v>
      </c>
      <c r="P748" s="71" t="b">
        <v>1</v>
      </c>
      <c r="Q748" s="71" t="s">
        <v>48</v>
      </c>
    </row>
    <row r="749" spans="2:17" x14ac:dyDescent="0.25">
      <c r="B749" s="71">
        <v>748</v>
      </c>
      <c r="C749" s="78">
        <v>41718</v>
      </c>
      <c r="D749" s="71">
        <v>12</v>
      </c>
      <c r="E749" s="71">
        <v>4</v>
      </c>
      <c r="F749" s="71" t="s">
        <v>29</v>
      </c>
      <c r="G749" s="71">
        <v>5</v>
      </c>
      <c r="H749" s="71" t="b">
        <v>1</v>
      </c>
      <c r="I749" s="71">
        <v>64.754999999999995</v>
      </c>
      <c r="J749" s="71" t="s">
        <v>49</v>
      </c>
      <c r="K749" s="71" t="s">
        <v>37</v>
      </c>
      <c r="L749" s="71">
        <v>11.2</v>
      </c>
      <c r="M749" s="71">
        <v>39.799999999999997</v>
      </c>
      <c r="N749" s="71">
        <v>0</v>
      </c>
      <c r="O749" s="71">
        <v>0</v>
      </c>
      <c r="P749" s="71" t="b">
        <v>0</v>
      </c>
      <c r="Q749" s="71" t="s">
        <v>32</v>
      </c>
    </row>
    <row r="750" spans="2:17" x14ac:dyDescent="0.25">
      <c r="B750" s="71">
        <v>749</v>
      </c>
      <c r="C750" s="78">
        <v>41718</v>
      </c>
      <c r="D750" s="71">
        <v>12</v>
      </c>
      <c r="E750" s="71">
        <v>4</v>
      </c>
      <c r="F750" s="71" t="s">
        <v>29</v>
      </c>
      <c r="G750" s="71">
        <v>3</v>
      </c>
      <c r="H750" s="71" t="b">
        <v>0</v>
      </c>
      <c r="I750" s="71">
        <v>63.18</v>
      </c>
      <c r="J750" s="71" t="s">
        <v>42</v>
      </c>
      <c r="K750" s="71" t="s">
        <v>39</v>
      </c>
      <c r="L750" s="71">
        <v>19.899999999999999</v>
      </c>
      <c r="M750" s="71">
        <v>56.9</v>
      </c>
      <c r="N750" s="71">
        <v>1</v>
      </c>
      <c r="O750" s="71">
        <v>1</v>
      </c>
      <c r="P750" s="71" t="b">
        <v>0</v>
      </c>
      <c r="Q750" s="71" t="s">
        <v>35</v>
      </c>
    </row>
    <row r="751" spans="2:17" x14ac:dyDescent="0.25">
      <c r="B751" s="71">
        <v>750</v>
      </c>
      <c r="C751" s="78">
        <v>41718</v>
      </c>
      <c r="D751" s="71">
        <v>12</v>
      </c>
      <c r="E751" s="71">
        <v>4</v>
      </c>
      <c r="F751" s="71" t="s">
        <v>33</v>
      </c>
      <c r="G751" s="71">
        <v>5</v>
      </c>
      <c r="H751" s="71" t="b">
        <v>1</v>
      </c>
      <c r="I751" s="71">
        <v>87.093000000000004</v>
      </c>
      <c r="J751" s="71" t="s">
        <v>49</v>
      </c>
      <c r="K751" s="71" t="s">
        <v>43</v>
      </c>
      <c r="L751" s="71">
        <v>45.7</v>
      </c>
      <c r="M751" s="71">
        <v>44.3</v>
      </c>
      <c r="N751" s="71">
        <v>1</v>
      </c>
      <c r="O751" s="71">
        <v>1</v>
      </c>
      <c r="P751" s="71" t="b">
        <v>0</v>
      </c>
      <c r="Q751" s="71" t="s">
        <v>32</v>
      </c>
    </row>
    <row r="752" spans="2:17" x14ac:dyDescent="0.25">
      <c r="B752" s="71">
        <v>751</v>
      </c>
      <c r="C752" s="78">
        <v>41718</v>
      </c>
      <c r="D752" s="71">
        <v>12</v>
      </c>
      <c r="E752" s="71">
        <v>4</v>
      </c>
      <c r="F752" s="71" t="s">
        <v>29</v>
      </c>
      <c r="G752" s="71">
        <v>6</v>
      </c>
      <c r="H752" s="71" t="b">
        <v>1</v>
      </c>
      <c r="I752" s="71">
        <v>101.39400000000001</v>
      </c>
      <c r="J752" s="71" t="s">
        <v>42</v>
      </c>
      <c r="K752" s="71" t="s">
        <v>39</v>
      </c>
      <c r="L752" s="71">
        <v>20.2</v>
      </c>
      <c r="M752" s="71">
        <v>57.5</v>
      </c>
      <c r="N752" s="71">
        <v>1</v>
      </c>
      <c r="O752" s="71">
        <v>1</v>
      </c>
      <c r="P752" s="71" t="b">
        <v>1</v>
      </c>
      <c r="Q752" s="71" t="s">
        <v>35</v>
      </c>
    </row>
    <row r="753" spans="2:17" x14ac:dyDescent="0.25">
      <c r="B753" s="71">
        <v>752</v>
      </c>
      <c r="C753" s="78">
        <v>41718</v>
      </c>
      <c r="D753" s="71">
        <v>12</v>
      </c>
      <c r="E753" s="71">
        <v>4</v>
      </c>
      <c r="F753" s="71" t="s">
        <v>33</v>
      </c>
      <c r="G753" s="71">
        <v>2</v>
      </c>
      <c r="H753" s="71" t="b">
        <v>0</v>
      </c>
      <c r="I753" s="71">
        <v>25.98</v>
      </c>
      <c r="J753" s="71" t="s">
        <v>49</v>
      </c>
      <c r="K753" s="71" t="s">
        <v>43</v>
      </c>
      <c r="L753" s="71">
        <v>41.3</v>
      </c>
      <c r="M753" s="71">
        <v>36.6</v>
      </c>
      <c r="N753" s="71">
        <v>0</v>
      </c>
      <c r="O753" s="71">
        <v>0</v>
      </c>
      <c r="P753" s="71" t="b">
        <v>0</v>
      </c>
      <c r="Q753" s="71" t="s">
        <v>32</v>
      </c>
    </row>
    <row r="754" spans="2:17" x14ac:dyDescent="0.25">
      <c r="B754" s="71">
        <v>753</v>
      </c>
      <c r="C754" s="78">
        <v>41718</v>
      </c>
      <c r="D754" s="71">
        <v>12</v>
      </c>
      <c r="E754" s="71">
        <v>4</v>
      </c>
      <c r="F754" s="71" t="s">
        <v>33</v>
      </c>
      <c r="G754" s="71">
        <v>5</v>
      </c>
      <c r="H754" s="71" t="b">
        <v>1</v>
      </c>
      <c r="I754" s="71">
        <v>95.796000000000006</v>
      </c>
      <c r="J754" s="71" t="s">
        <v>42</v>
      </c>
      <c r="K754" s="71" t="s">
        <v>43</v>
      </c>
      <c r="L754" s="71">
        <v>11.3</v>
      </c>
      <c r="M754" s="71">
        <v>61</v>
      </c>
      <c r="N754" s="71">
        <v>1</v>
      </c>
      <c r="O754" s="71">
        <v>0</v>
      </c>
      <c r="P754" s="71" t="b">
        <v>0</v>
      </c>
      <c r="Q754" s="71" t="s">
        <v>48</v>
      </c>
    </row>
    <row r="755" spans="2:17" x14ac:dyDescent="0.25">
      <c r="B755" s="71">
        <v>754</v>
      </c>
      <c r="C755" s="71" t="s">
        <v>48</v>
      </c>
      <c r="D755" s="71" t="s">
        <v>48</v>
      </c>
      <c r="E755" s="71" t="s">
        <v>48</v>
      </c>
      <c r="F755" s="71" t="s">
        <v>29</v>
      </c>
      <c r="G755" s="71">
        <v>5</v>
      </c>
      <c r="H755" s="71" t="b">
        <v>1</v>
      </c>
      <c r="I755" s="71">
        <v>58.454999999999998</v>
      </c>
      <c r="J755" s="71" t="s">
        <v>49</v>
      </c>
      <c r="K755" s="71" t="s">
        <v>39</v>
      </c>
      <c r="L755" s="71">
        <v>35.299999999999997</v>
      </c>
      <c r="M755" s="71" t="s">
        <v>48</v>
      </c>
      <c r="N755" s="71">
        <v>0</v>
      </c>
      <c r="O755" s="71">
        <v>0</v>
      </c>
      <c r="P755" s="71" t="b">
        <v>0</v>
      </c>
      <c r="Q755" s="71" t="s">
        <v>35</v>
      </c>
    </row>
    <row r="756" spans="2:17" x14ac:dyDescent="0.25">
      <c r="B756" s="71">
        <v>755</v>
      </c>
      <c r="C756" s="78">
        <v>41718</v>
      </c>
      <c r="D756" s="71">
        <v>12</v>
      </c>
      <c r="E756" s="71">
        <v>4</v>
      </c>
      <c r="F756" s="71" t="s">
        <v>33</v>
      </c>
      <c r="G756" s="71">
        <v>7</v>
      </c>
      <c r="H756" s="71" t="b">
        <v>1</v>
      </c>
      <c r="I756" s="71">
        <v>85.436999999999998</v>
      </c>
      <c r="J756" s="71" t="s">
        <v>48</v>
      </c>
      <c r="K756" s="71" t="s">
        <v>39</v>
      </c>
      <c r="L756" s="71">
        <v>22.9</v>
      </c>
      <c r="M756" s="71">
        <v>39.5</v>
      </c>
      <c r="N756" s="71">
        <v>0</v>
      </c>
      <c r="O756" s="71">
        <v>0</v>
      </c>
      <c r="P756" s="71" t="b">
        <v>0</v>
      </c>
      <c r="Q756" s="71" t="s">
        <v>32</v>
      </c>
    </row>
    <row r="757" spans="2:17" x14ac:dyDescent="0.25">
      <c r="B757" s="71">
        <v>756</v>
      </c>
      <c r="C757" s="78">
        <v>41719</v>
      </c>
      <c r="D757" s="71">
        <v>12</v>
      </c>
      <c r="E757" s="71">
        <v>5</v>
      </c>
      <c r="F757" s="71" t="s">
        <v>33</v>
      </c>
      <c r="G757" s="71">
        <v>6</v>
      </c>
      <c r="H757" s="71" t="b">
        <v>1</v>
      </c>
      <c r="I757" s="71">
        <v>74.646000000000001</v>
      </c>
      <c r="J757" s="71" t="s">
        <v>42</v>
      </c>
      <c r="K757" s="71" t="s">
        <v>39</v>
      </c>
      <c r="L757" s="71">
        <v>25.7</v>
      </c>
      <c r="M757" s="71">
        <v>47.5</v>
      </c>
      <c r="N757" s="71">
        <v>0</v>
      </c>
      <c r="O757" s="71">
        <v>0</v>
      </c>
      <c r="P757" s="71" t="b">
        <v>0</v>
      </c>
      <c r="Q757" s="71" t="s">
        <v>35</v>
      </c>
    </row>
    <row r="758" spans="2:17" x14ac:dyDescent="0.25">
      <c r="B758" s="71">
        <v>757</v>
      </c>
      <c r="C758" s="78">
        <v>41719</v>
      </c>
      <c r="D758" s="71">
        <v>12</v>
      </c>
      <c r="E758" s="71">
        <v>5</v>
      </c>
      <c r="F758" s="71" t="s">
        <v>36</v>
      </c>
      <c r="G758" s="71">
        <v>6</v>
      </c>
      <c r="H758" s="71" t="b">
        <v>1</v>
      </c>
      <c r="I758" s="71">
        <v>71.945999999999998</v>
      </c>
      <c r="J758" s="71" t="s">
        <v>42</v>
      </c>
      <c r="K758" s="71" t="s">
        <v>43</v>
      </c>
      <c r="L758" s="71">
        <v>14.1</v>
      </c>
      <c r="M758" s="71">
        <v>52.4</v>
      </c>
      <c r="N758" s="71">
        <v>0</v>
      </c>
      <c r="O758" s="71">
        <v>0</v>
      </c>
      <c r="P758" s="71" t="b">
        <v>0</v>
      </c>
      <c r="Q758" s="71" t="s">
        <v>35</v>
      </c>
    </row>
    <row r="759" spans="2:17" x14ac:dyDescent="0.25">
      <c r="B759" s="71">
        <v>758</v>
      </c>
      <c r="C759" s="78">
        <v>41719</v>
      </c>
      <c r="D759" s="71">
        <v>12</v>
      </c>
      <c r="E759" s="71">
        <v>5</v>
      </c>
      <c r="F759" s="71" t="s">
        <v>36</v>
      </c>
      <c r="G759" s="71">
        <v>6</v>
      </c>
      <c r="H759" s="71" t="b">
        <v>1</v>
      </c>
      <c r="I759" s="71">
        <v>75.546000000000006</v>
      </c>
      <c r="J759" s="71" t="s">
        <v>30</v>
      </c>
      <c r="K759" s="71" t="s">
        <v>37</v>
      </c>
      <c r="L759" s="71">
        <v>26.6</v>
      </c>
      <c r="M759" s="71">
        <v>49.8</v>
      </c>
      <c r="N759" s="71">
        <v>0</v>
      </c>
      <c r="O759" s="71">
        <v>0</v>
      </c>
      <c r="P759" s="71" t="b">
        <v>0</v>
      </c>
      <c r="Q759" s="71" t="s">
        <v>48</v>
      </c>
    </row>
    <row r="760" spans="2:17" x14ac:dyDescent="0.25">
      <c r="B760" s="71">
        <v>759</v>
      </c>
      <c r="C760" s="78">
        <v>41719</v>
      </c>
      <c r="D760" s="71">
        <v>12</v>
      </c>
      <c r="E760" s="71">
        <v>5</v>
      </c>
      <c r="F760" s="71" t="s">
        <v>33</v>
      </c>
      <c r="G760" s="71">
        <v>4</v>
      </c>
      <c r="H760" s="71" t="b">
        <v>1</v>
      </c>
      <c r="I760" s="71">
        <v>45.863999999999997</v>
      </c>
      <c r="J760" s="71" t="s">
        <v>30</v>
      </c>
      <c r="K760" s="71" t="s">
        <v>39</v>
      </c>
      <c r="L760" s="71">
        <v>23</v>
      </c>
      <c r="M760" s="71">
        <v>49.6</v>
      </c>
      <c r="N760" s="71">
        <v>0</v>
      </c>
      <c r="O760" s="71">
        <v>0</v>
      </c>
      <c r="P760" s="71" t="b">
        <v>0</v>
      </c>
      <c r="Q760" s="71" t="s">
        <v>32</v>
      </c>
    </row>
    <row r="761" spans="2:17" x14ac:dyDescent="0.25">
      <c r="B761" s="71">
        <v>760</v>
      </c>
      <c r="C761" s="78">
        <v>41719</v>
      </c>
      <c r="D761" s="71">
        <v>12</v>
      </c>
      <c r="E761" s="71">
        <v>5</v>
      </c>
      <c r="F761" s="71" t="s">
        <v>33</v>
      </c>
      <c r="G761" s="71">
        <v>3</v>
      </c>
      <c r="H761" s="71" t="b">
        <v>0</v>
      </c>
      <c r="I761" s="71">
        <v>42.97</v>
      </c>
      <c r="J761" s="71" t="s">
        <v>42</v>
      </c>
      <c r="K761" s="71" t="s">
        <v>39</v>
      </c>
      <c r="L761" s="71">
        <v>24.1</v>
      </c>
      <c r="M761" s="71">
        <v>49.6</v>
      </c>
      <c r="N761" s="71">
        <v>0</v>
      </c>
      <c r="O761" s="71">
        <v>0</v>
      </c>
      <c r="P761" s="71" t="b">
        <v>0</v>
      </c>
      <c r="Q761" s="71" t="s">
        <v>35</v>
      </c>
    </row>
    <row r="762" spans="2:17" x14ac:dyDescent="0.25">
      <c r="B762" s="71">
        <v>761</v>
      </c>
      <c r="C762" s="78">
        <v>41719</v>
      </c>
      <c r="D762" s="71">
        <v>12</v>
      </c>
      <c r="E762" s="71">
        <v>5</v>
      </c>
      <c r="F762" s="71" t="s">
        <v>36</v>
      </c>
      <c r="G762" s="71">
        <v>8</v>
      </c>
      <c r="H762" s="71" t="b">
        <v>1</v>
      </c>
      <c r="I762" s="71">
        <v>96.227999999999994</v>
      </c>
      <c r="J762" s="71" t="s">
        <v>30</v>
      </c>
      <c r="K762" s="71" t="s">
        <v>37</v>
      </c>
      <c r="L762" s="71">
        <v>28</v>
      </c>
      <c r="M762" s="71">
        <v>49.2</v>
      </c>
      <c r="N762" s="71">
        <v>0</v>
      </c>
      <c r="O762" s="71">
        <v>0</v>
      </c>
      <c r="P762" s="71" t="b">
        <v>0</v>
      </c>
      <c r="Q762" s="71" t="s">
        <v>32</v>
      </c>
    </row>
    <row r="763" spans="2:17" x14ac:dyDescent="0.25">
      <c r="B763" s="71">
        <v>762</v>
      </c>
      <c r="C763" s="78">
        <v>41719</v>
      </c>
      <c r="D763" s="71">
        <v>12</v>
      </c>
      <c r="E763" s="71">
        <v>5</v>
      </c>
      <c r="F763" s="71" t="s">
        <v>33</v>
      </c>
      <c r="G763" s="71">
        <v>5</v>
      </c>
      <c r="H763" s="71" t="b">
        <v>1</v>
      </c>
      <c r="I763" s="71">
        <v>63.854999999999997</v>
      </c>
      <c r="J763" s="71" t="s">
        <v>42</v>
      </c>
      <c r="K763" s="71" t="s">
        <v>43</v>
      </c>
      <c r="L763" s="71">
        <v>35.5</v>
      </c>
      <c r="M763" s="71">
        <v>46</v>
      </c>
      <c r="N763" s="71">
        <v>0</v>
      </c>
      <c r="O763" s="71">
        <v>0</v>
      </c>
      <c r="P763" s="71" t="b">
        <v>0</v>
      </c>
      <c r="Q763" s="71" t="s">
        <v>35</v>
      </c>
    </row>
    <row r="764" spans="2:17" x14ac:dyDescent="0.25">
      <c r="B764" s="71">
        <v>763</v>
      </c>
      <c r="C764" s="78">
        <v>41719</v>
      </c>
      <c r="D764" s="71">
        <v>12</v>
      </c>
      <c r="E764" s="71">
        <v>5</v>
      </c>
      <c r="F764" s="71" t="s">
        <v>33</v>
      </c>
      <c r="G764" s="71">
        <v>2</v>
      </c>
      <c r="H764" s="71" t="b">
        <v>0</v>
      </c>
      <c r="I764" s="71">
        <v>24.98</v>
      </c>
      <c r="J764" s="71" t="s">
        <v>30</v>
      </c>
      <c r="K764" s="71" t="s">
        <v>39</v>
      </c>
      <c r="L764" s="71">
        <v>27.8</v>
      </c>
      <c r="M764" s="71">
        <v>49</v>
      </c>
      <c r="N764" s="71">
        <v>0</v>
      </c>
      <c r="O764" s="71">
        <v>0</v>
      </c>
      <c r="P764" s="71" t="b">
        <v>0</v>
      </c>
      <c r="Q764" s="71" t="s">
        <v>32</v>
      </c>
    </row>
    <row r="765" spans="2:17" x14ac:dyDescent="0.25">
      <c r="B765" s="71">
        <v>764</v>
      </c>
      <c r="C765" s="78">
        <v>41719</v>
      </c>
      <c r="D765" s="71">
        <v>12</v>
      </c>
      <c r="E765" s="71">
        <v>5</v>
      </c>
      <c r="F765" s="71" t="s">
        <v>36</v>
      </c>
      <c r="G765" s="71">
        <v>5</v>
      </c>
      <c r="H765" s="71" t="b">
        <v>1</v>
      </c>
      <c r="I765" s="71">
        <v>59.354999999999997</v>
      </c>
      <c r="J765" s="71" t="s">
        <v>30</v>
      </c>
      <c r="K765" s="71" t="s">
        <v>37</v>
      </c>
      <c r="L765" s="71">
        <v>29.3</v>
      </c>
      <c r="M765" s="71">
        <v>49.5</v>
      </c>
      <c r="N765" s="71">
        <v>0</v>
      </c>
      <c r="O765" s="71">
        <v>0</v>
      </c>
      <c r="P765" s="71" t="b">
        <v>0</v>
      </c>
      <c r="Q765" s="71" t="s">
        <v>32</v>
      </c>
    </row>
    <row r="766" spans="2:17" x14ac:dyDescent="0.25">
      <c r="B766" s="71">
        <v>765</v>
      </c>
      <c r="C766" s="78">
        <v>41719</v>
      </c>
      <c r="D766" s="71">
        <v>12</v>
      </c>
      <c r="E766" s="71">
        <v>5</v>
      </c>
      <c r="F766" s="71" t="s">
        <v>33</v>
      </c>
      <c r="G766" s="71">
        <v>4</v>
      </c>
      <c r="H766" s="71" t="b">
        <v>1</v>
      </c>
      <c r="I766" s="71">
        <v>51.264000000000003</v>
      </c>
      <c r="J766" s="71" t="s">
        <v>30</v>
      </c>
      <c r="K766" s="71" t="s">
        <v>39</v>
      </c>
      <c r="L766" s="71">
        <v>15.8</v>
      </c>
      <c r="M766" s="71">
        <v>54</v>
      </c>
      <c r="N766" s="71">
        <v>0</v>
      </c>
      <c r="O766" s="71">
        <v>0</v>
      </c>
      <c r="P766" s="71" t="b">
        <v>0</v>
      </c>
      <c r="Q766" s="71" t="s">
        <v>32</v>
      </c>
    </row>
    <row r="767" spans="2:17" x14ac:dyDescent="0.25">
      <c r="B767" s="71">
        <v>766</v>
      </c>
      <c r="C767" s="78">
        <v>41719</v>
      </c>
      <c r="D767" s="71">
        <v>12</v>
      </c>
      <c r="E767" s="71">
        <v>5</v>
      </c>
      <c r="F767" s="71" t="s">
        <v>33</v>
      </c>
      <c r="G767" s="71">
        <v>6</v>
      </c>
      <c r="H767" s="71" t="b">
        <v>1</v>
      </c>
      <c r="I767" s="71">
        <v>113.77800000000001</v>
      </c>
      <c r="J767" s="71" t="s">
        <v>42</v>
      </c>
      <c r="K767" s="71" t="s">
        <v>43</v>
      </c>
      <c r="L767" s="71">
        <v>16.7</v>
      </c>
      <c r="M767" s="71">
        <v>50</v>
      </c>
      <c r="N767" s="71">
        <v>1</v>
      </c>
      <c r="O767" s="71">
        <v>1</v>
      </c>
      <c r="P767" s="71" t="b">
        <v>0</v>
      </c>
      <c r="Q767" s="71" t="s">
        <v>35</v>
      </c>
    </row>
    <row r="768" spans="2:17" x14ac:dyDescent="0.25">
      <c r="B768" s="71">
        <v>767</v>
      </c>
      <c r="C768" s="78">
        <v>41719</v>
      </c>
      <c r="D768" s="71">
        <v>12</v>
      </c>
      <c r="E768" s="71">
        <v>5</v>
      </c>
      <c r="F768" s="71" t="s">
        <v>36</v>
      </c>
      <c r="G768" s="71">
        <v>5</v>
      </c>
      <c r="H768" s="71" t="b">
        <v>1</v>
      </c>
      <c r="I768" s="71">
        <v>67.454999999999998</v>
      </c>
      <c r="J768" s="71" t="s">
        <v>30</v>
      </c>
      <c r="K768" s="71" t="s">
        <v>37</v>
      </c>
      <c r="L768" s="71">
        <v>27.4</v>
      </c>
      <c r="M768" s="71">
        <v>52</v>
      </c>
      <c r="N768" s="71">
        <v>0</v>
      </c>
      <c r="O768" s="71">
        <v>0</v>
      </c>
      <c r="P768" s="71" t="b">
        <v>0</v>
      </c>
      <c r="Q768" s="71" t="s">
        <v>32</v>
      </c>
    </row>
    <row r="769" spans="2:17" x14ac:dyDescent="0.25">
      <c r="B769" s="71">
        <v>768</v>
      </c>
      <c r="C769" s="78">
        <v>41719</v>
      </c>
      <c r="D769" s="71">
        <v>12</v>
      </c>
      <c r="E769" s="71">
        <v>5</v>
      </c>
      <c r="F769" s="71" t="s">
        <v>36</v>
      </c>
      <c r="G769" s="71">
        <v>1</v>
      </c>
      <c r="H769" s="71" t="b">
        <v>0</v>
      </c>
      <c r="I769" s="71">
        <v>10.99</v>
      </c>
      <c r="J769" s="71" t="s">
        <v>30</v>
      </c>
      <c r="K769" s="71" t="s">
        <v>37</v>
      </c>
      <c r="L769" s="71">
        <v>22.5</v>
      </c>
      <c r="M769" s="71">
        <v>52.1</v>
      </c>
      <c r="N769" s="71">
        <v>0</v>
      </c>
      <c r="O769" s="71">
        <v>0</v>
      </c>
      <c r="P769" s="71" t="b">
        <v>0</v>
      </c>
      <c r="Q769" s="71" t="s">
        <v>32</v>
      </c>
    </row>
    <row r="770" spans="2:17" x14ac:dyDescent="0.25">
      <c r="B770" s="71">
        <v>769</v>
      </c>
      <c r="C770" s="78">
        <v>41719</v>
      </c>
      <c r="D770" s="71">
        <v>12</v>
      </c>
      <c r="E770" s="71">
        <v>5</v>
      </c>
      <c r="F770" s="71" t="s">
        <v>36</v>
      </c>
      <c r="G770" s="71">
        <v>3</v>
      </c>
      <c r="H770" s="71" t="b">
        <v>0</v>
      </c>
      <c r="I770" s="71">
        <v>40.97</v>
      </c>
      <c r="J770" s="71" t="s">
        <v>30</v>
      </c>
      <c r="K770" s="71" t="s">
        <v>43</v>
      </c>
      <c r="L770" s="71">
        <v>36.5</v>
      </c>
      <c r="M770" s="71">
        <v>41.7</v>
      </c>
      <c r="N770" s="71">
        <v>0</v>
      </c>
      <c r="O770" s="71">
        <v>0</v>
      </c>
      <c r="P770" s="71" t="b">
        <v>0</v>
      </c>
      <c r="Q770" s="71" t="s">
        <v>38</v>
      </c>
    </row>
    <row r="771" spans="2:17" x14ac:dyDescent="0.25">
      <c r="B771" s="71">
        <v>770</v>
      </c>
      <c r="C771" s="78">
        <v>41719</v>
      </c>
      <c r="D771" s="71">
        <v>12</v>
      </c>
      <c r="E771" s="71">
        <v>5</v>
      </c>
      <c r="F771" s="71" t="s">
        <v>36</v>
      </c>
      <c r="G771" s="71">
        <v>2</v>
      </c>
      <c r="H771" s="71" t="b">
        <v>0</v>
      </c>
      <c r="I771" s="71">
        <v>26.98</v>
      </c>
      <c r="J771" s="71" t="s">
        <v>30</v>
      </c>
      <c r="K771" s="71" t="s">
        <v>37</v>
      </c>
      <c r="L771" s="71">
        <v>25.2</v>
      </c>
      <c r="M771" s="71">
        <v>47.6</v>
      </c>
      <c r="N771" s="71">
        <v>0</v>
      </c>
      <c r="O771" s="71">
        <v>0</v>
      </c>
      <c r="P771" s="71" t="b">
        <v>0</v>
      </c>
      <c r="Q771" s="71" t="s">
        <v>32</v>
      </c>
    </row>
    <row r="772" spans="2:17" x14ac:dyDescent="0.25">
      <c r="B772" s="71">
        <v>771</v>
      </c>
      <c r="C772" s="78">
        <v>41719</v>
      </c>
      <c r="D772" s="71">
        <v>12</v>
      </c>
      <c r="E772" s="71">
        <v>5</v>
      </c>
      <c r="F772" s="71" t="s">
        <v>33</v>
      </c>
      <c r="G772" s="71">
        <v>2</v>
      </c>
      <c r="H772" s="71" t="b">
        <v>0</v>
      </c>
      <c r="I772" s="71">
        <v>71.58</v>
      </c>
      <c r="J772" s="71" t="s">
        <v>42</v>
      </c>
      <c r="K772" s="71" t="s">
        <v>43</v>
      </c>
      <c r="L772" s="71">
        <v>30.3</v>
      </c>
      <c r="M772" s="71">
        <v>44.5</v>
      </c>
      <c r="N772" s="71">
        <v>1</v>
      </c>
      <c r="O772" s="71">
        <v>0</v>
      </c>
      <c r="P772" s="71" t="b">
        <v>0</v>
      </c>
      <c r="Q772" s="71" t="s">
        <v>35</v>
      </c>
    </row>
    <row r="773" spans="2:17" x14ac:dyDescent="0.25">
      <c r="B773" s="71">
        <v>772</v>
      </c>
      <c r="C773" s="78">
        <v>41719</v>
      </c>
      <c r="D773" s="71">
        <v>12</v>
      </c>
      <c r="E773" s="71">
        <v>5</v>
      </c>
      <c r="F773" s="71" t="s">
        <v>33</v>
      </c>
      <c r="G773" s="71">
        <v>4</v>
      </c>
      <c r="H773" s="71" t="b">
        <v>1</v>
      </c>
      <c r="I773" s="71">
        <v>41.363999999999997</v>
      </c>
      <c r="J773" s="71" t="s">
        <v>30</v>
      </c>
      <c r="K773" s="71" t="s">
        <v>43</v>
      </c>
      <c r="L773" s="71">
        <v>38.200000000000003</v>
      </c>
      <c r="M773" s="71">
        <v>38.1</v>
      </c>
      <c r="N773" s="71">
        <v>0</v>
      </c>
      <c r="O773" s="71">
        <v>0</v>
      </c>
      <c r="P773" s="71" t="s">
        <v>48</v>
      </c>
      <c r="Q773" s="71" t="s">
        <v>38</v>
      </c>
    </row>
    <row r="774" spans="2:17" x14ac:dyDescent="0.25">
      <c r="B774" s="71">
        <v>773</v>
      </c>
      <c r="C774" s="78">
        <v>41719</v>
      </c>
      <c r="D774" s="71">
        <v>12</v>
      </c>
      <c r="E774" s="71">
        <v>5</v>
      </c>
      <c r="F774" s="71" t="s">
        <v>33</v>
      </c>
      <c r="G774" s="71">
        <v>6</v>
      </c>
      <c r="H774" s="71" t="b">
        <v>1</v>
      </c>
      <c r="I774" s="71">
        <v>80.046000000000006</v>
      </c>
      <c r="J774" s="71" t="s">
        <v>30</v>
      </c>
      <c r="K774" s="71" t="s">
        <v>43</v>
      </c>
      <c r="L774" s="71">
        <v>27.7</v>
      </c>
      <c r="M774" s="71">
        <v>49.6</v>
      </c>
      <c r="N774" s="71">
        <v>0</v>
      </c>
      <c r="O774" s="71">
        <v>0</v>
      </c>
      <c r="P774" s="71" t="b">
        <v>0</v>
      </c>
      <c r="Q774" s="71" t="s">
        <v>32</v>
      </c>
    </row>
    <row r="775" spans="2:17" x14ac:dyDescent="0.25">
      <c r="B775" s="71">
        <v>774</v>
      </c>
      <c r="C775" s="78">
        <v>41719</v>
      </c>
      <c r="D775" s="71">
        <v>12</v>
      </c>
      <c r="E775" s="71">
        <v>5</v>
      </c>
      <c r="F775" s="71" t="s">
        <v>33</v>
      </c>
      <c r="G775" s="71">
        <v>7</v>
      </c>
      <c r="H775" s="71" t="b">
        <v>1</v>
      </c>
      <c r="I775" s="71">
        <v>78.236999999999995</v>
      </c>
      <c r="J775" s="71" t="s">
        <v>30</v>
      </c>
      <c r="K775" s="71" t="s">
        <v>39</v>
      </c>
      <c r="L775" s="71">
        <v>41.9</v>
      </c>
      <c r="M775" s="71">
        <v>38.6</v>
      </c>
      <c r="N775" s="71">
        <v>0</v>
      </c>
      <c r="O775" s="71">
        <v>0</v>
      </c>
      <c r="P775" s="71" t="b">
        <v>0</v>
      </c>
      <c r="Q775" s="71" t="s">
        <v>38</v>
      </c>
    </row>
    <row r="776" spans="2:17" x14ac:dyDescent="0.25">
      <c r="B776" s="71">
        <v>775</v>
      </c>
      <c r="C776" s="78">
        <v>41719</v>
      </c>
      <c r="D776" s="71">
        <v>12</v>
      </c>
      <c r="E776" s="71">
        <v>5</v>
      </c>
      <c r="F776" s="71" t="s">
        <v>29</v>
      </c>
      <c r="G776" s="71">
        <v>4</v>
      </c>
      <c r="H776" s="71" t="b">
        <v>1</v>
      </c>
      <c r="I776" s="71">
        <v>83.834999999999994</v>
      </c>
      <c r="J776" s="71" t="s">
        <v>42</v>
      </c>
      <c r="K776" s="71" t="s">
        <v>39</v>
      </c>
      <c r="L776" s="71">
        <v>13.1</v>
      </c>
      <c r="M776" s="71">
        <v>53.6</v>
      </c>
      <c r="N776" s="71">
        <v>1</v>
      </c>
      <c r="O776" s="71">
        <v>0</v>
      </c>
      <c r="P776" s="71" t="b">
        <v>0</v>
      </c>
      <c r="Q776" s="71" t="s">
        <v>35</v>
      </c>
    </row>
    <row r="777" spans="2:17" x14ac:dyDescent="0.25">
      <c r="B777" s="71">
        <v>776</v>
      </c>
      <c r="C777" s="78">
        <v>41719</v>
      </c>
      <c r="D777" s="71">
        <v>12</v>
      </c>
      <c r="E777" s="71">
        <v>5</v>
      </c>
      <c r="F777" s="71" t="s">
        <v>29</v>
      </c>
      <c r="G777" s="71">
        <v>5</v>
      </c>
      <c r="H777" s="71" t="b">
        <v>1</v>
      </c>
      <c r="I777" s="71">
        <v>66.555000000000007</v>
      </c>
      <c r="J777" s="71" t="s">
        <v>30</v>
      </c>
      <c r="K777" s="71" t="s">
        <v>37</v>
      </c>
      <c r="L777" s="71">
        <v>23.2</v>
      </c>
      <c r="M777" s="71">
        <v>51</v>
      </c>
      <c r="N777" s="71">
        <v>0</v>
      </c>
      <c r="O777" s="71">
        <v>0</v>
      </c>
      <c r="P777" s="71" t="b">
        <v>0</v>
      </c>
      <c r="Q777" s="71" t="s">
        <v>32</v>
      </c>
    </row>
    <row r="778" spans="2:17" x14ac:dyDescent="0.25">
      <c r="B778" s="71">
        <v>777</v>
      </c>
      <c r="C778" s="78">
        <v>41719</v>
      </c>
      <c r="D778" s="71">
        <v>12</v>
      </c>
      <c r="E778" s="71">
        <v>5</v>
      </c>
      <c r="F778" s="71" t="s">
        <v>29</v>
      </c>
      <c r="G778" s="71">
        <v>4</v>
      </c>
      <c r="H778" s="71" t="b">
        <v>1</v>
      </c>
      <c r="I778" s="71">
        <v>52.164000000000001</v>
      </c>
      <c r="J778" s="71" t="s">
        <v>42</v>
      </c>
      <c r="K778" s="71" t="s">
        <v>39</v>
      </c>
      <c r="L778" s="71">
        <v>29.4</v>
      </c>
      <c r="M778" s="71">
        <v>50.6</v>
      </c>
      <c r="N778" s="71">
        <v>0</v>
      </c>
      <c r="O778" s="71">
        <v>0</v>
      </c>
      <c r="P778" s="71" t="b">
        <v>0</v>
      </c>
      <c r="Q778" s="71" t="s">
        <v>48</v>
      </c>
    </row>
    <row r="779" spans="2:17" x14ac:dyDescent="0.25">
      <c r="B779" s="71">
        <v>778</v>
      </c>
      <c r="C779" s="78">
        <v>41719</v>
      </c>
      <c r="D779" s="71">
        <v>12</v>
      </c>
      <c r="E779" s="71">
        <v>5</v>
      </c>
      <c r="F779" s="71" t="s">
        <v>33</v>
      </c>
      <c r="G779" s="71">
        <v>5</v>
      </c>
      <c r="H779" s="71" t="b">
        <v>1</v>
      </c>
      <c r="I779" s="71">
        <v>62.055</v>
      </c>
      <c r="J779" s="71" t="s">
        <v>30</v>
      </c>
      <c r="K779" s="71" t="s">
        <v>43</v>
      </c>
      <c r="L779" s="71">
        <v>40.6</v>
      </c>
      <c r="M779" s="71">
        <v>43.9</v>
      </c>
      <c r="N779" s="71">
        <v>0</v>
      </c>
      <c r="O779" s="71">
        <v>0</v>
      </c>
      <c r="P779" s="71" t="b">
        <v>0</v>
      </c>
      <c r="Q779" s="71" t="s">
        <v>32</v>
      </c>
    </row>
    <row r="780" spans="2:17" x14ac:dyDescent="0.25">
      <c r="B780" s="71">
        <v>779</v>
      </c>
      <c r="C780" s="78">
        <v>41719</v>
      </c>
      <c r="D780" s="71">
        <v>12</v>
      </c>
      <c r="E780" s="71">
        <v>5</v>
      </c>
      <c r="F780" s="71" t="s">
        <v>36</v>
      </c>
      <c r="G780" s="71">
        <v>2</v>
      </c>
      <c r="H780" s="71" t="b">
        <v>0</v>
      </c>
      <c r="I780" s="71">
        <v>27.98</v>
      </c>
      <c r="J780" s="71" t="s">
        <v>42</v>
      </c>
      <c r="K780" s="71" t="s">
        <v>37</v>
      </c>
      <c r="L780" s="71">
        <v>10.4</v>
      </c>
      <c r="M780" s="71">
        <v>50.8</v>
      </c>
      <c r="N780" s="71">
        <v>0</v>
      </c>
      <c r="O780" s="71">
        <v>0</v>
      </c>
      <c r="P780" s="71" t="b">
        <v>0</v>
      </c>
      <c r="Q780" s="71" t="s">
        <v>35</v>
      </c>
    </row>
    <row r="781" spans="2:17" x14ac:dyDescent="0.25">
      <c r="B781" s="71">
        <v>780</v>
      </c>
      <c r="C781" s="78">
        <v>41719</v>
      </c>
      <c r="D781" s="71">
        <v>12</v>
      </c>
      <c r="E781" s="71">
        <v>5</v>
      </c>
      <c r="F781" s="71" t="s">
        <v>29</v>
      </c>
      <c r="G781" s="71">
        <v>2</v>
      </c>
      <c r="H781" s="71" t="b">
        <v>0</v>
      </c>
      <c r="I781" s="71">
        <v>25.98</v>
      </c>
      <c r="J781" s="71" t="s">
        <v>42</v>
      </c>
      <c r="K781" s="71" t="s">
        <v>37</v>
      </c>
      <c r="L781" s="71">
        <v>15</v>
      </c>
      <c r="M781" s="71">
        <v>51.8</v>
      </c>
      <c r="N781" s="71">
        <v>0</v>
      </c>
      <c r="O781" s="71">
        <v>0</v>
      </c>
      <c r="P781" s="71" t="b">
        <v>1</v>
      </c>
      <c r="Q781" s="71" t="s">
        <v>35</v>
      </c>
    </row>
    <row r="782" spans="2:17" x14ac:dyDescent="0.25">
      <c r="B782" s="71">
        <v>781</v>
      </c>
      <c r="C782" s="78">
        <v>41719</v>
      </c>
      <c r="D782" s="71">
        <v>12</v>
      </c>
      <c r="E782" s="71">
        <v>5</v>
      </c>
      <c r="F782" s="71" t="s">
        <v>33</v>
      </c>
      <c r="G782" s="71">
        <v>1</v>
      </c>
      <c r="H782" s="71" t="b">
        <v>0</v>
      </c>
      <c r="I782" s="71">
        <v>15.99</v>
      </c>
      <c r="J782" s="71" t="s">
        <v>30</v>
      </c>
      <c r="K782" s="71" t="s">
        <v>39</v>
      </c>
      <c r="L782" s="71">
        <v>31.6</v>
      </c>
      <c r="M782" s="71">
        <v>38.6</v>
      </c>
      <c r="N782" s="71">
        <v>0</v>
      </c>
      <c r="O782" s="71">
        <v>0</v>
      </c>
      <c r="P782" s="71" t="b">
        <v>0</v>
      </c>
      <c r="Q782" s="71" t="s">
        <v>38</v>
      </c>
    </row>
    <row r="783" spans="2:17" x14ac:dyDescent="0.25">
      <c r="B783" s="71">
        <v>782</v>
      </c>
      <c r="C783" s="78">
        <v>41719</v>
      </c>
      <c r="D783" s="71">
        <v>12</v>
      </c>
      <c r="E783" s="71">
        <v>5</v>
      </c>
      <c r="F783" s="71" t="s">
        <v>33</v>
      </c>
      <c r="G783" s="71">
        <v>6</v>
      </c>
      <c r="H783" s="71" t="b">
        <v>1</v>
      </c>
      <c r="I783" s="71">
        <v>79.146000000000001</v>
      </c>
      <c r="J783" s="71" t="s">
        <v>30</v>
      </c>
      <c r="K783" s="71" t="s">
        <v>39</v>
      </c>
      <c r="L783" s="71">
        <v>25</v>
      </c>
      <c r="M783" s="71">
        <v>51.4</v>
      </c>
      <c r="N783" s="71">
        <v>0</v>
      </c>
      <c r="O783" s="71">
        <v>0</v>
      </c>
      <c r="P783" s="71" t="b">
        <v>0</v>
      </c>
      <c r="Q783" s="71" t="s">
        <v>32</v>
      </c>
    </row>
    <row r="784" spans="2:17" x14ac:dyDescent="0.25">
      <c r="B784" s="71">
        <v>783</v>
      </c>
      <c r="C784" s="78">
        <v>41719</v>
      </c>
      <c r="D784" s="71">
        <v>12</v>
      </c>
      <c r="E784" s="71">
        <v>5</v>
      </c>
      <c r="F784" s="71" t="s">
        <v>33</v>
      </c>
      <c r="G784" s="71">
        <v>3</v>
      </c>
      <c r="H784" s="71" t="b">
        <v>0</v>
      </c>
      <c r="I784" s="71">
        <v>39.97</v>
      </c>
      <c r="J784" s="71" t="s">
        <v>42</v>
      </c>
      <c r="K784" s="71" t="s">
        <v>43</v>
      </c>
      <c r="L784" s="71">
        <v>29.8</v>
      </c>
      <c r="M784" s="71">
        <v>45.9</v>
      </c>
      <c r="N784" s="71">
        <v>0</v>
      </c>
      <c r="O784" s="71">
        <v>0</v>
      </c>
      <c r="P784" s="71" t="b">
        <v>1</v>
      </c>
      <c r="Q784" s="71" t="s">
        <v>48</v>
      </c>
    </row>
    <row r="785" spans="2:17" x14ac:dyDescent="0.25">
      <c r="B785" s="71">
        <v>784</v>
      </c>
      <c r="C785" s="78">
        <v>41719</v>
      </c>
      <c r="D785" s="71">
        <v>12</v>
      </c>
      <c r="E785" s="71">
        <v>5</v>
      </c>
      <c r="F785" s="71" t="s">
        <v>36</v>
      </c>
      <c r="G785" s="71">
        <v>3</v>
      </c>
      <c r="H785" s="71" t="b">
        <v>0</v>
      </c>
      <c r="I785" s="71">
        <v>42.97</v>
      </c>
      <c r="J785" s="71" t="s">
        <v>30</v>
      </c>
      <c r="K785" s="71" t="s">
        <v>37</v>
      </c>
      <c r="L785" s="71">
        <v>9</v>
      </c>
      <c r="M785" s="71">
        <v>53.1</v>
      </c>
      <c r="N785" s="71">
        <v>0</v>
      </c>
      <c r="O785" s="71">
        <v>0</v>
      </c>
      <c r="P785" s="71" t="b">
        <v>0</v>
      </c>
      <c r="Q785" s="71" t="s">
        <v>32</v>
      </c>
    </row>
    <row r="786" spans="2:17" x14ac:dyDescent="0.25">
      <c r="B786" s="71">
        <v>785</v>
      </c>
      <c r="C786" s="78">
        <v>41719</v>
      </c>
      <c r="D786" s="71">
        <v>12</v>
      </c>
      <c r="E786" s="71">
        <v>5</v>
      </c>
      <c r="F786" s="71" t="s">
        <v>33</v>
      </c>
      <c r="G786" s="71">
        <v>2</v>
      </c>
      <c r="H786" s="71" t="b">
        <v>0</v>
      </c>
      <c r="I786" s="71">
        <v>29.98</v>
      </c>
      <c r="J786" s="71" t="s">
        <v>42</v>
      </c>
      <c r="K786" s="71" t="s">
        <v>43</v>
      </c>
      <c r="L786" s="71">
        <v>50.7</v>
      </c>
      <c r="M786" s="71">
        <v>25.4</v>
      </c>
      <c r="N786" s="71">
        <v>0</v>
      </c>
      <c r="O786" s="71">
        <v>0</v>
      </c>
      <c r="P786" s="71" t="b">
        <v>0</v>
      </c>
      <c r="Q786" s="71" t="s">
        <v>32</v>
      </c>
    </row>
    <row r="787" spans="2:17" x14ac:dyDescent="0.25">
      <c r="B787" s="71">
        <v>786</v>
      </c>
      <c r="C787" s="78">
        <v>41719</v>
      </c>
      <c r="D787" s="71">
        <v>12</v>
      </c>
      <c r="E787" s="71">
        <v>5</v>
      </c>
      <c r="F787" s="71" t="s">
        <v>36</v>
      </c>
      <c r="G787" s="71">
        <v>2</v>
      </c>
      <c r="H787" s="71" t="b">
        <v>0</v>
      </c>
      <c r="I787" s="71">
        <v>26.98</v>
      </c>
      <c r="J787" s="71" t="s">
        <v>30</v>
      </c>
      <c r="K787" s="71" t="s">
        <v>37</v>
      </c>
      <c r="L787" s="71">
        <v>29.2</v>
      </c>
      <c r="M787" s="71">
        <v>49.5</v>
      </c>
      <c r="N787" s="71">
        <v>0</v>
      </c>
      <c r="O787" s="71">
        <v>0</v>
      </c>
      <c r="P787" s="71" t="b">
        <v>0</v>
      </c>
      <c r="Q787" s="71" t="s">
        <v>32</v>
      </c>
    </row>
    <row r="788" spans="2:17" x14ac:dyDescent="0.25">
      <c r="B788" s="71">
        <v>787</v>
      </c>
      <c r="C788" s="78">
        <v>41719</v>
      </c>
      <c r="D788" s="71">
        <v>12</v>
      </c>
      <c r="E788" s="71">
        <v>5</v>
      </c>
      <c r="F788" s="71" t="s">
        <v>36</v>
      </c>
      <c r="G788" s="71">
        <v>6</v>
      </c>
      <c r="H788" s="71" t="b">
        <v>1</v>
      </c>
      <c r="I788" s="71">
        <v>83.646000000000001</v>
      </c>
      <c r="J788" s="71" t="s">
        <v>30</v>
      </c>
      <c r="K788" s="71" t="s">
        <v>37</v>
      </c>
      <c r="L788" s="71">
        <v>16.399999999999999</v>
      </c>
      <c r="M788" s="71">
        <v>51.7</v>
      </c>
      <c r="N788" s="71">
        <v>0</v>
      </c>
      <c r="O788" s="71">
        <v>0</v>
      </c>
      <c r="P788" s="71" t="b">
        <v>0</v>
      </c>
      <c r="Q788" s="71" t="s">
        <v>32</v>
      </c>
    </row>
    <row r="789" spans="2:17" x14ac:dyDescent="0.25">
      <c r="B789" s="71">
        <v>788</v>
      </c>
      <c r="C789" s="78">
        <v>41719</v>
      </c>
      <c r="D789" s="71">
        <v>12</v>
      </c>
      <c r="E789" s="71">
        <v>5</v>
      </c>
      <c r="F789" s="71" t="s">
        <v>36</v>
      </c>
      <c r="G789" s="71">
        <v>4</v>
      </c>
      <c r="H789" s="71" t="b">
        <v>1</v>
      </c>
      <c r="I789" s="71">
        <v>57.564</v>
      </c>
      <c r="J789" s="71" t="s">
        <v>30</v>
      </c>
      <c r="K789" s="71" t="s">
        <v>39</v>
      </c>
      <c r="L789" s="71">
        <v>17.600000000000001</v>
      </c>
      <c r="M789" s="71">
        <v>49.5</v>
      </c>
      <c r="N789" s="71">
        <v>0</v>
      </c>
      <c r="O789" s="71">
        <v>0</v>
      </c>
      <c r="P789" s="71" t="b">
        <v>0</v>
      </c>
      <c r="Q789" s="71" t="s">
        <v>32</v>
      </c>
    </row>
    <row r="790" spans="2:17" x14ac:dyDescent="0.25">
      <c r="B790" s="71">
        <v>789</v>
      </c>
      <c r="C790" s="78">
        <v>41719</v>
      </c>
      <c r="D790" s="71">
        <v>12</v>
      </c>
      <c r="E790" s="71">
        <v>5</v>
      </c>
      <c r="F790" s="71" t="s">
        <v>33</v>
      </c>
      <c r="G790" s="71">
        <v>3</v>
      </c>
      <c r="H790" s="71" t="b">
        <v>0</v>
      </c>
      <c r="I790" s="71">
        <v>40.97</v>
      </c>
      <c r="J790" s="71" t="s">
        <v>30</v>
      </c>
      <c r="K790" s="71" t="s">
        <v>39</v>
      </c>
      <c r="L790" s="71">
        <v>34.700000000000003</v>
      </c>
      <c r="M790" s="71">
        <v>41.1</v>
      </c>
      <c r="N790" s="71">
        <v>0</v>
      </c>
      <c r="O790" s="71">
        <v>0</v>
      </c>
      <c r="P790" s="71" t="b">
        <v>0</v>
      </c>
      <c r="Q790" s="71" t="s">
        <v>38</v>
      </c>
    </row>
    <row r="791" spans="2:17" x14ac:dyDescent="0.25">
      <c r="B791" s="71">
        <v>790</v>
      </c>
      <c r="C791" s="78">
        <v>41719</v>
      </c>
      <c r="D791" s="71">
        <v>12</v>
      </c>
      <c r="E791" s="71">
        <v>5</v>
      </c>
      <c r="F791" s="71" t="s">
        <v>33</v>
      </c>
      <c r="G791" s="71">
        <v>4</v>
      </c>
      <c r="H791" s="71" t="b">
        <v>1</v>
      </c>
      <c r="I791" s="71">
        <v>53.064</v>
      </c>
      <c r="J791" s="71" t="s">
        <v>30</v>
      </c>
      <c r="K791" s="71" t="s">
        <v>39</v>
      </c>
      <c r="L791" s="71">
        <v>22.2</v>
      </c>
      <c r="M791" s="71">
        <v>54.1</v>
      </c>
      <c r="N791" s="71">
        <v>0</v>
      </c>
      <c r="O791" s="71">
        <v>0</v>
      </c>
      <c r="P791" s="71" t="b">
        <v>0</v>
      </c>
      <c r="Q791" s="71" t="s">
        <v>32</v>
      </c>
    </row>
    <row r="792" spans="2:17" x14ac:dyDescent="0.25">
      <c r="B792" s="71">
        <v>791</v>
      </c>
      <c r="C792" s="78">
        <v>41719</v>
      </c>
      <c r="D792" s="71">
        <v>12</v>
      </c>
      <c r="E792" s="71">
        <v>5</v>
      </c>
      <c r="F792" s="71" t="s">
        <v>29</v>
      </c>
      <c r="G792" s="71">
        <v>6</v>
      </c>
      <c r="H792" s="71" t="b">
        <v>1</v>
      </c>
      <c r="I792" s="71">
        <v>71.046000000000006</v>
      </c>
      <c r="J792" s="71" t="s">
        <v>30</v>
      </c>
      <c r="K792" s="71" t="s">
        <v>39</v>
      </c>
      <c r="L792" s="71">
        <v>24.9</v>
      </c>
      <c r="M792" s="71">
        <v>50.9</v>
      </c>
      <c r="N792" s="71">
        <v>0</v>
      </c>
      <c r="O792" s="71">
        <v>0</v>
      </c>
      <c r="P792" s="71" t="b">
        <v>0</v>
      </c>
      <c r="Q792" s="71" t="s">
        <v>48</v>
      </c>
    </row>
    <row r="793" spans="2:17" x14ac:dyDescent="0.25">
      <c r="B793" s="71">
        <v>792</v>
      </c>
      <c r="C793" s="78">
        <v>41719</v>
      </c>
      <c r="D793" s="71">
        <v>12</v>
      </c>
      <c r="E793" s="71">
        <v>5</v>
      </c>
      <c r="F793" s="71" t="s">
        <v>33</v>
      </c>
      <c r="G793" s="71">
        <v>5</v>
      </c>
      <c r="H793" s="71" t="b">
        <v>1</v>
      </c>
      <c r="I793" s="71">
        <v>60.255000000000003</v>
      </c>
      <c r="J793" s="71" t="s">
        <v>42</v>
      </c>
      <c r="K793" s="71" t="s">
        <v>37</v>
      </c>
      <c r="L793" s="71">
        <v>44.9</v>
      </c>
      <c r="M793" s="71">
        <v>35.9</v>
      </c>
      <c r="N793" s="71">
        <v>0</v>
      </c>
      <c r="O793" s="71">
        <v>0</v>
      </c>
      <c r="P793" s="71" t="b">
        <v>0</v>
      </c>
      <c r="Q793" s="71" t="s">
        <v>35</v>
      </c>
    </row>
    <row r="794" spans="2:17" x14ac:dyDescent="0.25">
      <c r="B794" s="71">
        <v>793</v>
      </c>
      <c r="C794" s="78">
        <v>41719</v>
      </c>
      <c r="D794" s="71">
        <v>12</v>
      </c>
      <c r="E794" s="71">
        <v>5</v>
      </c>
      <c r="F794" s="71" t="s">
        <v>33</v>
      </c>
      <c r="G794" s="71">
        <v>5</v>
      </c>
      <c r="H794" s="71" t="b">
        <v>1</v>
      </c>
      <c r="I794" s="71">
        <v>57.555</v>
      </c>
      <c r="J794" s="71" t="s">
        <v>42</v>
      </c>
      <c r="K794" s="71" t="s">
        <v>43</v>
      </c>
      <c r="L794" s="71">
        <v>34.9</v>
      </c>
      <c r="M794" s="71">
        <v>40.1</v>
      </c>
      <c r="N794" s="71">
        <v>0</v>
      </c>
      <c r="O794" s="71">
        <v>0</v>
      </c>
      <c r="P794" s="71" t="b">
        <v>0</v>
      </c>
      <c r="Q794" s="71" t="s">
        <v>35</v>
      </c>
    </row>
    <row r="795" spans="2:17" x14ac:dyDescent="0.25">
      <c r="B795" s="71">
        <v>794</v>
      </c>
      <c r="C795" s="78">
        <v>41719</v>
      </c>
      <c r="D795" s="71">
        <v>12</v>
      </c>
      <c r="E795" s="71">
        <v>5</v>
      </c>
      <c r="F795" s="71" t="s">
        <v>36</v>
      </c>
      <c r="G795" s="71">
        <v>6</v>
      </c>
      <c r="H795" s="71" t="b">
        <v>1</v>
      </c>
      <c r="I795" s="71">
        <v>70.146000000000001</v>
      </c>
      <c r="J795" s="71" t="s">
        <v>42</v>
      </c>
      <c r="K795" s="71" t="s">
        <v>37</v>
      </c>
      <c r="L795" s="71">
        <v>21</v>
      </c>
      <c r="M795" s="71">
        <v>49.2</v>
      </c>
      <c r="N795" s="71">
        <v>0</v>
      </c>
      <c r="O795" s="71">
        <v>0</v>
      </c>
      <c r="P795" s="71" t="b">
        <v>1</v>
      </c>
      <c r="Q795" s="71" t="s">
        <v>35</v>
      </c>
    </row>
    <row r="796" spans="2:17" x14ac:dyDescent="0.25">
      <c r="B796" s="71">
        <v>795</v>
      </c>
      <c r="C796" s="78">
        <v>41719</v>
      </c>
      <c r="D796" s="71">
        <v>12</v>
      </c>
      <c r="E796" s="71">
        <v>5</v>
      </c>
      <c r="F796" s="71" t="s">
        <v>33</v>
      </c>
      <c r="G796" s="71">
        <v>3</v>
      </c>
      <c r="H796" s="71" t="b">
        <v>0</v>
      </c>
      <c r="I796" s="71">
        <v>47.97</v>
      </c>
      <c r="J796" s="71" t="s">
        <v>30</v>
      </c>
      <c r="K796" s="71" t="s">
        <v>39</v>
      </c>
      <c r="L796" s="71">
        <v>20.5</v>
      </c>
      <c r="M796" s="71">
        <v>50.9</v>
      </c>
      <c r="N796" s="71">
        <v>0</v>
      </c>
      <c r="O796" s="71">
        <v>0</v>
      </c>
      <c r="P796" s="71" t="b">
        <v>0</v>
      </c>
      <c r="Q796" s="71" t="s">
        <v>32</v>
      </c>
    </row>
    <row r="797" spans="2:17" x14ac:dyDescent="0.25">
      <c r="B797" s="71">
        <v>796</v>
      </c>
      <c r="C797" s="78">
        <v>41719</v>
      </c>
      <c r="D797" s="71">
        <v>12</v>
      </c>
      <c r="E797" s="71">
        <v>5</v>
      </c>
      <c r="F797" s="71" t="s">
        <v>36</v>
      </c>
      <c r="G797" s="71">
        <v>2</v>
      </c>
      <c r="H797" s="71" t="b">
        <v>0</v>
      </c>
      <c r="I797" s="71">
        <v>29.98</v>
      </c>
      <c r="J797" s="71" t="s">
        <v>42</v>
      </c>
      <c r="K797" s="71" t="s">
        <v>43</v>
      </c>
      <c r="L797" s="71">
        <v>21.8</v>
      </c>
      <c r="M797" s="71">
        <v>44.8</v>
      </c>
      <c r="N797" s="71">
        <v>0</v>
      </c>
      <c r="O797" s="71">
        <v>0</v>
      </c>
      <c r="P797" s="71" t="b">
        <v>1</v>
      </c>
      <c r="Q797" s="71" t="s">
        <v>32</v>
      </c>
    </row>
    <row r="798" spans="2:17" x14ac:dyDescent="0.25">
      <c r="B798" s="71">
        <v>797</v>
      </c>
      <c r="C798" s="78">
        <v>41719</v>
      </c>
      <c r="D798" s="71">
        <v>12</v>
      </c>
      <c r="E798" s="71">
        <v>5</v>
      </c>
      <c r="F798" s="71" t="s">
        <v>29</v>
      </c>
      <c r="G798" s="71">
        <v>3</v>
      </c>
      <c r="H798" s="71" t="b">
        <v>0</v>
      </c>
      <c r="I798" s="71">
        <v>40.97</v>
      </c>
      <c r="J798" s="71" t="s">
        <v>42</v>
      </c>
      <c r="K798" s="71" t="s">
        <v>37</v>
      </c>
      <c r="L798" s="71">
        <v>27.5</v>
      </c>
      <c r="M798" s="71">
        <v>46.6</v>
      </c>
      <c r="N798" s="71">
        <v>0</v>
      </c>
      <c r="O798" s="71">
        <v>0</v>
      </c>
      <c r="P798" s="71" t="b">
        <v>0</v>
      </c>
      <c r="Q798" s="71" t="s">
        <v>48</v>
      </c>
    </row>
    <row r="799" spans="2:17" x14ac:dyDescent="0.25">
      <c r="B799" s="71">
        <v>798</v>
      </c>
      <c r="C799" s="78">
        <v>41719</v>
      </c>
      <c r="D799" s="71">
        <v>12</v>
      </c>
      <c r="E799" s="71">
        <v>5</v>
      </c>
      <c r="F799" s="71" t="s">
        <v>36</v>
      </c>
      <c r="G799" s="71">
        <v>5</v>
      </c>
      <c r="H799" s="71" t="b">
        <v>1</v>
      </c>
      <c r="I799" s="71">
        <v>59.354999999999997</v>
      </c>
      <c r="J799" s="71" t="s">
        <v>30</v>
      </c>
      <c r="K799" s="71" t="s">
        <v>37</v>
      </c>
      <c r="L799" s="71">
        <v>31.3</v>
      </c>
      <c r="M799" s="71">
        <v>48.7</v>
      </c>
      <c r="N799" s="71">
        <v>0</v>
      </c>
      <c r="O799" s="71">
        <v>0</v>
      </c>
      <c r="P799" s="71" t="b">
        <v>0</v>
      </c>
      <c r="Q799" s="71" t="s">
        <v>32</v>
      </c>
    </row>
    <row r="800" spans="2:17" x14ac:dyDescent="0.25">
      <c r="B800" s="71">
        <v>799</v>
      </c>
      <c r="C800" s="78">
        <v>41720</v>
      </c>
      <c r="D800" s="71">
        <v>12</v>
      </c>
      <c r="E800" s="71">
        <v>6</v>
      </c>
      <c r="F800" s="71" t="s">
        <v>33</v>
      </c>
      <c r="G800" s="71">
        <v>4</v>
      </c>
      <c r="H800" s="71" t="b">
        <v>1</v>
      </c>
      <c r="I800" s="71">
        <v>53.963999999999999</v>
      </c>
      <c r="J800" s="71" t="s">
        <v>30</v>
      </c>
      <c r="K800" s="71" t="s">
        <v>43</v>
      </c>
      <c r="L800" s="71">
        <v>39.799999999999997</v>
      </c>
      <c r="M800" s="71">
        <v>48.6</v>
      </c>
      <c r="N800" s="71">
        <v>0</v>
      </c>
      <c r="O800" s="71">
        <v>0</v>
      </c>
      <c r="P800" s="71" t="b">
        <v>0</v>
      </c>
      <c r="Q800" s="71" t="s">
        <v>32</v>
      </c>
    </row>
    <row r="801" spans="2:17" x14ac:dyDescent="0.25">
      <c r="B801" s="71">
        <v>800</v>
      </c>
      <c r="C801" s="78">
        <v>41720</v>
      </c>
      <c r="D801" s="71">
        <v>12</v>
      </c>
      <c r="E801" s="71">
        <v>6</v>
      </c>
      <c r="F801" s="71" t="s">
        <v>29</v>
      </c>
      <c r="G801" s="71">
        <v>2</v>
      </c>
      <c r="H801" s="71" t="b">
        <v>0</v>
      </c>
      <c r="I801" s="71">
        <v>59.2</v>
      </c>
      <c r="J801" s="71" t="s">
        <v>42</v>
      </c>
      <c r="K801" s="71" t="s">
        <v>40</v>
      </c>
      <c r="L801" s="71">
        <v>26.5</v>
      </c>
      <c r="M801" s="71">
        <v>50.3</v>
      </c>
      <c r="N801" s="71">
        <v>1</v>
      </c>
      <c r="O801" s="71">
        <v>0</v>
      </c>
      <c r="P801" s="71" t="b">
        <v>1</v>
      </c>
      <c r="Q801" s="71" t="s">
        <v>35</v>
      </c>
    </row>
    <row r="802" spans="2:17" x14ac:dyDescent="0.25">
      <c r="B802" s="71">
        <v>801</v>
      </c>
      <c r="C802" s="78">
        <v>41720</v>
      </c>
      <c r="D802" s="71">
        <v>12</v>
      </c>
      <c r="E802" s="71">
        <v>6</v>
      </c>
      <c r="F802" s="71" t="s">
        <v>29</v>
      </c>
      <c r="G802" s="71">
        <v>5</v>
      </c>
      <c r="H802" s="71" t="b">
        <v>1</v>
      </c>
      <c r="I802" s="71">
        <v>62.954999999999998</v>
      </c>
      <c r="J802" s="71" t="s">
        <v>42</v>
      </c>
      <c r="K802" s="71" t="s">
        <v>31</v>
      </c>
      <c r="L802" s="71">
        <v>25.8</v>
      </c>
      <c r="M802" s="71">
        <v>48.6</v>
      </c>
      <c r="N802" s="71">
        <v>0</v>
      </c>
      <c r="O802" s="71">
        <v>0</v>
      </c>
      <c r="P802" s="71" t="b">
        <v>0</v>
      </c>
      <c r="Q802" s="71" t="s">
        <v>48</v>
      </c>
    </row>
    <row r="803" spans="2:17" x14ac:dyDescent="0.25">
      <c r="B803" s="71">
        <v>802</v>
      </c>
      <c r="C803" s="78">
        <v>41720</v>
      </c>
      <c r="D803" s="71">
        <v>12</v>
      </c>
      <c r="E803" s="71">
        <v>6</v>
      </c>
      <c r="F803" s="71" t="s">
        <v>33</v>
      </c>
      <c r="G803" s="71">
        <v>1</v>
      </c>
      <c r="H803" s="71" t="b">
        <v>0</v>
      </c>
      <c r="I803" s="71">
        <v>13.99</v>
      </c>
      <c r="J803" s="71" t="s">
        <v>42</v>
      </c>
      <c r="K803" s="71" t="s">
        <v>43</v>
      </c>
      <c r="L803" s="71">
        <v>30.6</v>
      </c>
      <c r="M803" s="71">
        <v>45.4</v>
      </c>
      <c r="N803" s="71">
        <v>0</v>
      </c>
      <c r="O803" s="71">
        <v>0</v>
      </c>
      <c r="P803" s="71" t="b">
        <v>0</v>
      </c>
      <c r="Q803" s="71" t="s">
        <v>35</v>
      </c>
    </row>
    <row r="804" spans="2:17" x14ac:dyDescent="0.25">
      <c r="B804" s="71">
        <v>803</v>
      </c>
      <c r="C804" s="78">
        <v>41720</v>
      </c>
      <c r="D804" s="71">
        <v>12</v>
      </c>
      <c r="E804" s="71">
        <v>6</v>
      </c>
      <c r="F804" s="71" t="s">
        <v>33</v>
      </c>
      <c r="G804" s="71">
        <v>4</v>
      </c>
      <c r="H804" s="71" t="b">
        <v>1</v>
      </c>
      <c r="I804" s="71">
        <v>55.764000000000003</v>
      </c>
      <c r="J804" s="71" t="s">
        <v>30</v>
      </c>
      <c r="K804" s="71" t="s">
        <v>43</v>
      </c>
      <c r="L804" s="71">
        <v>35</v>
      </c>
      <c r="M804" s="71" t="s">
        <v>48</v>
      </c>
      <c r="N804" s="71">
        <v>0</v>
      </c>
      <c r="O804" s="71">
        <v>0</v>
      </c>
      <c r="P804" s="71" t="b">
        <v>0</v>
      </c>
      <c r="Q804" s="71" t="s">
        <v>38</v>
      </c>
    </row>
    <row r="805" spans="2:17" x14ac:dyDescent="0.25">
      <c r="B805" s="71">
        <v>804</v>
      </c>
      <c r="C805" s="78">
        <v>41720</v>
      </c>
      <c r="D805" s="71">
        <v>12</v>
      </c>
      <c r="E805" s="71">
        <v>6</v>
      </c>
      <c r="F805" s="71" t="s">
        <v>33</v>
      </c>
      <c r="G805" s="71">
        <v>2</v>
      </c>
      <c r="H805" s="71" t="b">
        <v>0</v>
      </c>
      <c r="I805" s="71">
        <v>25.98</v>
      </c>
      <c r="J805" s="71" t="s">
        <v>30</v>
      </c>
      <c r="K805" s="71" t="s">
        <v>43</v>
      </c>
      <c r="L805" s="71">
        <v>33.200000000000003</v>
      </c>
      <c r="M805" s="71" t="s">
        <v>48</v>
      </c>
      <c r="N805" s="71">
        <v>0</v>
      </c>
      <c r="O805" s="71">
        <v>0</v>
      </c>
      <c r="P805" s="71" t="b">
        <v>0</v>
      </c>
      <c r="Q805" s="71" t="s">
        <v>32</v>
      </c>
    </row>
    <row r="806" spans="2:17" x14ac:dyDescent="0.25">
      <c r="B806" s="71">
        <v>805</v>
      </c>
      <c r="C806" s="78">
        <v>41720</v>
      </c>
      <c r="D806" s="71">
        <v>12</v>
      </c>
      <c r="E806" s="71">
        <v>6</v>
      </c>
      <c r="F806" s="71" t="s">
        <v>36</v>
      </c>
      <c r="G806" s="71">
        <v>3</v>
      </c>
      <c r="H806" s="71" t="b">
        <v>0</v>
      </c>
      <c r="I806" s="71">
        <v>44.97</v>
      </c>
      <c r="J806" s="71" t="s">
        <v>42</v>
      </c>
      <c r="K806" s="71" t="s">
        <v>31</v>
      </c>
      <c r="L806" s="71">
        <v>38.299999999999997</v>
      </c>
      <c r="M806" s="71">
        <v>46.4</v>
      </c>
      <c r="N806" s="71">
        <v>0</v>
      </c>
      <c r="O806" s="71">
        <v>0</v>
      </c>
      <c r="P806" s="71" t="b">
        <v>0</v>
      </c>
      <c r="Q806" s="71" t="s">
        <v>35</v>
      </c>
    </row>
    <row r="807" spans="2:17" x14ac:dyDescent="0.25">
      <c r="B807" s="71">
        <v>806</v>
      </c>
      <c r="C807" s="78">
        <v>41720</v>
      </c>
      <c r="D807" s="71">
        <v>12</v>
      </c>
      <c r="E807" s="71">
        <v>6</v>
      </c>
      <c r="F807" s="71" t="s">
        <v>29</v>
      </c>
      <c r="G807" s="71">
        <v>3</v>
      </c>
      <c r="H807" s="71" t="b">
        <v>0</v>
      </c>
      <c r="I807" s="71">
        <v>38.97</v>
      </c>
      <c r="J807" s="71" t="s">
        <v>30</v>
      </c>
      <c r="K807" s="71" t="s">
        <v>31</v>
      </c>
      <c r="L807" s="71">
        <v>24.5</v>
      </c>
      <c r="M807" s="71">
        <v>48.5</v>
      </c>
      <c r="N807" s="71">
        <v>0</v>
      </c>
      <c r="O807" s="71">
        <v>0</v>
      </c>
      <c r="P807" s="71" t="b">
        <v>0</v>
      </c>
      <c r="Q807" s="71" t="s">
        <v>48</v>
      </c>
    </row>
    <row r="808" spans="2:17" x14ac:dyDescent="0.25">
      <c r="B808" s="71">
        <v>807</v>
      </c>
      <c r="C808" s="78">
        <v>41720</v>
      </c>
      <c r="D808" s="71">
        <v>12</v>
      </c>
      <c r="E808" s="71">
        <v>6</v>
      </c>
      <c r="F808" s="71" t="s">
        <v>36</v>
      </c>
      <c r="G808" s="71">
        <v>4</v>
      </c>
      <c r="H808" s="71" t="b">
        <v>1</v>
      </c>
      <c r="I808" s="71">
        <v>52.164000000000001</v>
      </c>
      <c r="J808" s="71" t="s">
        <v>42</v>
      </c>
      <c r="K808" s="71" t="s">
        <v>40</v>
      </c>
      <c r="L808" s="71">
        <v>16.3</v>
      </c>
      <c r="M808" s="71">
        <v>53.9</v>
      </c>
      <c r="N808" s="71">
        <v>0</v>
      </c>
      <c r="O808" s="71">
        <v>0</v>
      </c>
      <c r="P808" s="71" t="b">
        <v>0</v>
      </c>
      <c r="Q808" s="71" t="s">
        <v>35</v>
      </c>
    </row>
    <row r="809" spans="2:17" x14ac:dyDescent="0.25">
      <c r="B809" s="71">
        <v>808</v>
      </c>
      <c r="C809" s="78">
        <v>41720</v>
      </c>
      <c r="D809" s="71">
        <v>12</v>
      </c>
      <c r="E809" s="71">
        <v>6</v>
      </c>
      <c r="F809" s="71" t="s">
        <v>36</v>
      </c>
      <c r="G809" s="71">
        <v>4</v>
      </c>
      <c r="H809" s="71" t="b">
        <v>1</v>
      </c>
      <c r="I809" s="71">
        <v>48.564</v>
      </c>
      <c r="J809" s="71" t="s">
        <v>30</v>
      </c>
      <c r="K809" s="71" t="s">
        <v>34</v>
      </c>
      <c r="L809" s="71">
        <v>22.8</v>
      </c>
      <c r="M809" s="71">
        <v>51.3</v>
      </c>
      <c r="N809" s="71">
        <v>0</v>
      </c>
      <c r="O809" s="71">
        <v>0</v>
      </c>
      <c r="P809" s="71" t="b">
        <v>0</v>
      </c>
      <c r="Q809" s="71" t="s">
        <v>32</v>
      </c>
    </row>
    <row r="810" spans="2:17" x14ac:dyDescent="0.25">
      <c r="B810" s="71">
        <v>809</v>
      </c>
      <c r="C810" s="78">
        <v>41720</v>
      </c>
      <c r="D810" s="71">
        <v>12</v>
      </c>
      <c r="E810" s="71">
        <v>6</v>
      </c>
      <c r="F810" s="71" t="s">
        <v>36</v>
      </c>
      <c r="G810" s="71">
        <v>6</v>
      </c>
      <c r="H810" s="71" t="b">
        <v>1</v>
      </c>
      <c r="I810" s="71">
        <v>79.146000000000001</v>
      </c>
      <c r="J810" s="71" t="s">
        <v>42</v>
      </c>
      <c r="K810" s="71" t="s">
        <v>34</v>
      </c>
      <c r="L810" s="71">
        <v>26.8</v>
      </c>
      <c r="M810" s="71">
        <v>50.7</v>
      </c>
      <c r="N810" s="71">
        <v>0</v>
      </c>
      <c r="O810" s="71">
        <v>0</v>
      </c>
      <c r="P810" s="71" t="b">
        <v>0</v>
      </c>
      <c r="Q810" s="71" t="s">
        <v>48</v>
      </c>
    </row>
    <row r="811" spans="2:17" x14ac:dyDescent="0.25">
      <c r="B811" s="71">
        <v>810</v>
      </c>
      <c r="C811" s="78">
        <v>41720</v>
      </c>
      <c r="D811" s="71">
        <v>12</v>
      </c>
      <c r="E811" s="71">
        <v>6</v>
      </c>
      <c r="F811" s="71" t="s">
        <v>29</v>
      </c>
      <c r="G811" s="71">
        <v>4</v>
      </c>
      <c r="H811" s="71" t="b">
        <v>1</v>
      </c>
      <c r="I811" s="71">
        <v>83.412000000000006</v>
      </c>
      <c r="J811" s="71" t="s">
        <v>42</v>
      </c>
      <c r="K811" s="71" t="s">
        <v>31</v>
      </c>
      <c r="L811" s="71">
        <v>26.2</v>
      </c>
      <c r="M811" s="71">
        <v>49.1</v>
      </c>
      <c r="N811" s="71">
        <v>1</v>
      </c>
      <c r="O811" s="71">
        <v>0</v>
      </c>
      <c r="P811" s="71" t="b">
        <v>0</v>
      </c>
      <c r="Q811" s="71" t="s">
        <v>35</v>
      </c>
    </row>
    <row r="812" spans="2:17" x14ac:dyDescent="0.25">
      <c r="B812" s="71">
        <v>811</v>
      </c>
      <c r="C812" s="78">
        <v>41720</v>
      </c>
      <c r="D812" s="71">
        <v>12</v>
      </c>
      <c r="E812" s="71">
        <v>6</v>
      </c>
      <c r="F812" s="71" t="s">
        <v>29</v>
      </c>
      <c r="G812" s="71">
        <v>1</v>
      </c>
      <c r="H812" s="71" t="b">
        <v>0</v>
      </c>
      <c r="I812" s="71">
        <v>10.99</v>
      </c>
      <c r="J812" s="71" t="s">
        <v>42</v>
      </c>
      <c r="K812" s="71" t="s">
        <v>31</v>
      </c>
      <c r="L812" s="71">
        <v>47</v>
      </c>
      <c r="M812" s="71">
        <v>25.5</v>
      </c>
      <c r="N812" s="71">
        <v>0</v>
      </c>
      <c r="O812" s="71">
        <v>0</v>
      </c>
      <c r="P812" s="71" t="b">
        <v>0</v>
      </c>
      <c r="Q812" s="71" t="s">
        <v>32</v>
      </c>
    </row>
    <row r="813" spans="2:17" x14ac:dyDescent="0.25">
      <c r="B813" s="71">
        <v>812</v>
      </c>
      <c r="C813" s="71" t="s">
        <v>48</v>
      </c>
      <c r="D813" s="71" t="s">
        <v>48</v>
      </c>
      <c r="E813" s="71" t="s">
        <v>48</v>
      </c>
      <c r="F813" s="71" t="s">
        <v>29</v>
      </c>
      <c r="G813" s="71">
        <v>2</v>
      </c>
      <c r="H813" s="71" t="b">
        <v>0</v>
      </c>
      <c r="I813" s="71">
        <v>24.98</v>
      </c>
      <c r="J813" s="71" t="s">
        <v>30</v>
      </c>
      <c r="K813" s="71" t="s">
        <v>31</v>
      </c>
      <c r="L813" s="71">
        <v>35.9</v>
      </c>
      <c r="M813" s="71">
        <v>42.7</v>
      </c>
      <c r="N813" s="71">
        <v>0</v>
      </c>
      <c r="O813" s="71">
        <v>0</v>
      </c>
      <c r="P813" s="71" t="b">
        <v>0</v>
      </c>
      <c r="Q813" s="71" t="s">
        <v>38</v>
      </c>
    </row>
    <row r="814" spans="2:17" x14ac:dyDescent="0.25">
      <c r="B814" s="71">
        <v>813</v>
      </c>
      <c r="C814" s="78">
        <v>41720</v>
      </c>
      <c r="D814" s="71">
        <v>12</v>
      </c>
      <c r="E814" s="71">
        <v>6</v>
      </c>
      <c r="F814" s="71" t="s">
        <v>33</v>
      </c>
      <c r="G814" s="71">
        <v>4</v>
      </c>
      <c r="H814" s="71" t="b">
        <v>1</v>
      </c>
      <c r="I814" s="71">
        <v>53.064</v>
      </c>
      <c r="J814" s="71" t="s">
        <v>42</v>
      </c>
      <c r="K814" s="71" t="s">
        <v>43</v>
      </c>
      <c r="L814" s="71">
        <v>25.4</v>
      </c>
      <c r="M814" s="71">
        <v>51.3</v>
      </c>
      <c r="N814" s="71">
        <v>0</v>
      </c>
      <c r="O814" s="71">
        <v>0</v>
      </c>
      <c r="P814" s="71" t="b">
        <v>0</v>
      </c>
      <c r="Q814" s="71" t="s">
        <v>48</v>
      </c>
    </row>
    <row r="815" spans="2:17" x14ac:dyDescent="0.25">
      <c r="B815" s="71">
        <v>814</v>
      </c>
      <c r="C815" s="78">
        <v>41720</v>
      </c>
      <c r="D815" s="71">
        <v>12</v>
      </c>
      <c r="E815" s="71">
        <v>6</v>
      </c>
      <c r="F815" s="71" t="s">
        <v>36</v>
      </c>
      <c r="G815" s="71">
        <v>3</v>
      </c>
      <c r="H815" s="71" t="b">
        <v>0</v>
      </c>
      <c r="I815" s="71">
        <v>37.97</v>
      </c>
      <c r="J815" s="71" t="s">
        <v>42</v>
      </c>
      <c r="K815" s="71" t="s">
        <v>34</v>
      </c>
      <c r="L815" s="71">
        <v>22.1</v>
      </c>
      <c r="M815" s="71">
        <v>48.9</v>
      </c>
      <c r="N815" s="71">
        <v>0</v>
      </c>
      <c r="O815" s="71">
        <v>0</v>
      </c>
      <c r="P815" s="71" t="b">
        <v>0</v>
      </c>
      <c r="Q815" s="71" t="s">
        <v>35</v>
      </c>
    </row>
    <row r="816" spans="2:17" x14ac:dyDescent="0.25">
      <c r="B816" s="71">
        <v>815</v>
      </c>
      <c r="C816" s="78">
        <v>41720</v>
      </c>
      <c r="D816" s="71">
        <v>12</v>
      </c>
      <c r="E816" s="71">
        <v>6</v>
      </c>
      <c r="F816" s="71" t="s">
        <v>36</v>
      </c>
      <c r="G816" s="71">
        <v>2</v>
      </c>
      <c r="H816" s="71" t="b">
        <v>0</v>
      </c>
      <c r="I816" s="71">
        <v>30.98</v>
      </c>
      <c r="J816" s="71" t="s">
        <v>42</v>
      </c>
      <c r="K816" s="71" t="s">
        <v>31</v>
      </c>
      <c r="L816" s="71">
        <v>28.3</v>
      </c>
      <c r="M816" s="71">
        <v>46.8</v>
      </c>
      <c r="N816" s="71">
        <v>0</v>
      </c>
      <c r="O816" s="71">
        <v>0</v>
      </c>
      <c r="P816" s="71" t="b">
        <v>0</v>
      </c>
      <c r="Q816" s="71" t="s">
        <v>35</v>
      </c>
    </row>
    <row r="817" spans="2:17" x14ac:dyDescent="0.25">
      <c r="B817" s="71">
        <v>816</v>
      </c>
      <c r="C817" s="78">
        <v>41720</v>
      </c>
      <c r="D817" s="71">
        <v>12</v>
      </c>
      <c r="E817" s="71">
        <v>6</v>
      </c>
      <c r="F817" s="71" t="s">
        <v>33</v>
      </c>
      <c r="G817" s="71">
        <v>6</v>
      </c>
      <c r="H817" s="71" t="b">
        <v>1</v>
      </c>
      <c r="I817" s="71">
        <v>67.445999999999998</v>
      </c>
      <c r="J817" s="71" t="s">
        <v>42</v>
      </c>
      <c r="K817" s="71" t="s">
        <v>43</v>
      </c>
      <c r="L817" s="71">
        <v>48.4</v>
      </c>
      <c r="M817" s="71">
        <v>35.799999999999997</v>
      </c>
      <c r="N817" s="71">
        <v>0</v>
      </c>
      <c r="O817" s="71">
        <v>0</v>
      </c>
      <c r="P817" s="71" t="b">
        <v>1</v>
      </c>
      <c r="Q817" s="71" t="s">
        <v>32</v>
      </c>
    </row>
    <row r="818" spans="2:17" x14ac:dyDescent="0.25">
      <c r="B818" s="71">
        <v>817</v>
      </c>
      <c r="C818" s="78">
        <v>41720</v>
      </c>
      <c r="D818" s="71">
        <v>12</v>
      </c>
      <c r="E818" s="71">
        <v>6</v>
      </c>
      <c r="F818" s="71" t="s">
        <v>29</v>
      </c>
      <c r="G818" s="71">
        <v>3</v>
      </c>
      <c r="H818" s="71" t="b">
        <v>0</v>
      </c>
      <c r="I818" s="71">
        <v>39.97</v>
      </c>
      <c r="J818" s="71" t="s">
        <v>30</v>
      </c>
      <c r="K818" s="71" t="s">
        <v>43</v>
      </c>
      <c r="L818" s="71">
        <v>27.1</v>
      </c>
      <c r="M818" s="71">
        <v>49.7</v>
      </c>
      <c r="N818" s="71">
        <v>0</v>
      </c>
      <c r="O818" s="71">
        <v>0</v>
      </c>
      <c r="P818" s="71" t="b">
        <v>0</v>
      </c>
      <c r="Q818" s="71" t="s">
        <v>32</v>
      </c>
    </row>
    <row r="819" spans="2:17" x14ac:dyDescent="0.25">
      <c r="B819" s="71">
        <v>818</v>
      </c>
      <c r="C819" s="78">
        <v>41720</v>
      </c>
      <c r="D819" s="71">
        <v>12</v>
      </c>
      <c r="E819" s="71">
        <v>6</v>
      </c>
      <c r="F819" s="71" t="s">
        <v>29</v>
      </c>
      <c r="G819" s="71">
        <v>3</v>
      </c>
      <c r="H819" s="71" t="b">
        <v>0</v>
      </c>
      <c r="I819" s="71">
        <v>64.010000000000005</v>
      </c>
      <c r="J819" s="71" t="s">
        <v>30</v>
      </c>
      <c r="K819" s="71" t="s">
        <v>40</v>
      </c>
      <c r="L819" s="71">
        <v>9.9</v>
      </c>
      <c r="M819" s="71">
        <v>54</v>
      </c>
      <c r="N819" s="71">
        <v>1</v>
      </c>
      <c r="O819" s="71">
        <v>1</v>
      </c>
      <c r="P819" s="71" t="b">
        <v>0</v>
      </c>
      <c r="Q819" s="71" t="s">
        <v>32</v>
      </c>
    </row>
    <row r="820" spans="2:17" x14ac:dyDescent="0.25">
      <c r="B820" s="71">
        <v>819</v>
      </c>
      <c r="C820" s="78">
        <v>41720</v>
      </c>
      <c r="D820" s="71">
        <v>12</v>
      </c>
      <c r="E820" s="71">
        <v>6</v>
      </c>
      <c r="F820" s="71" t="s">
        <v>33</v>
      </c>
      <c r="G820" s="71">
        <v>3</v>
      </c>
      <c r="H820" s="71" t="b">
        <v>0</v>
      </c>
      <c r="I820" s="71">
        <v>38.97</v>
      </c>
      <c r="J820" s="71" t="s">
        <v>30</v>
      </c>
      <c r="K820" s="71" t="s">
        <v>43</v>
      </c>
      <c r="L820" s="71">
        <v>52.1</v>
      </c>
      <c r="M820" s="71" t="s">
        <v>48</v>
      </c>
      <c r="N820" s="71">
        <v>0</v>
      </c>
      <c r="O820" s="71">
        <v>0</v>
      </c>
      <c r="P820" s="71" t="b">
        <v>0</v>
      </c>
      <c r="Q820" s="71" t="s">
        <v>38</v>
      </c>
    </row>
    <row r="821" spans="2:17" x14ac:dyDescent="0.25">
      <c r="B821" s="71">
        <v>820</v>
      </c>
      <c r="C821" s="78">
        <v>41720</v>
      </c>
      <c r="D821" s="71">
        <v>12</v>
      </c>
      <c r="E821" s="71">
        <v>6</v>
      </c>
      <c r="F821" s="71" t="s">
        <v>29</v>
      </c>
      <c r="G821" s="71">
        <v>5</v>
      </c>
      <c r="H821" s="71" t="b">
        <v>1</v>
      </c>
      <c r="I821" s="71">
        <v>66.555000000000007</v>
      </c>
      <c r="J821" s="71" t="s">
        <v>42</v>
      </c>
      <c r="K821" s="71" t="s">
        <v>31</v>
      </c>
      <c r="L821" s="71">
        <v>55.2</v>
      </c>
      <c r="M821" s="71">
        <v>29.2</v>
      </c>
      <c r="N821" s="71">
        <v>0</v>
      </c>
      <c r="O821" s="71">
        <v>0</v>
      </c>
      <c r="P821" s="71" t="b">
        <v>0</v>
      </c>
      <c r="Q821" s="71" t="s">
        <v>32</v>
      </c>
    </row>
    <row r="822" spans="2:17" x14ac:dyDescent="0.25">
      <c r="B822" s="71">
        <v>821</v>
      </c>
      <c r="C822" s="78">
        <v>41720</v>
      </c>
      <c r="D822" s="71">
        <v>12</v>
      </c>
      <c r="E822" s="71">
        <v>6</v>
      </c>
      <c r="F822" s="71" t="s">
        <v>33</v>
      </c>
      <c r="G822" s="71">
        <v>5</v>
      </c>
      <c r="H822" s="71" t="b">
        <v>1</v>
      </c>
      <c r="I822" s="71">
        <v>96.281999999999996</v>
      </c>
      <c r="J822" s="71" t="s">
        <v>42</v>
      </c>
      <c r="K822" s="71" t="s">
        <v>31</v>
      </c>
      <c r="L822" s="71">
        <v>34.299999999999997</v>
      </c>
      <c r="M822" s="71">
        <v>46.6</v>
      </c>
      <c r="N822" s="71">
        <v>1</v>
      </c>
      <c r="O822" s="71">
        <v>0</v>
      </c>
      <c r="P822" s="71" t="b">
        <v>1</v>
      </c>
      <c r="Q822" s="71" t="s">
        <v>32</v>
      </c>
    </row>
    <row r="823" spans="2:17" x14ac:dyDescent="0.25">
      <c r="B823" s="71">
        <v>822</v>
      </c>
      <c r="C823" s="78">
        <v>41720</v>
      </c>
      <c r="D823" s="71">
        <v>12</v>
      </c>
      <c r="E823" s="71">
        <v>6</v>
      </c>
      <c r="F823" s="71" t="s">
        <v>36</v>
      </c>
      <c r="G823" s="71">
        <v>3</v>
      </c>
      <c r="H823" s="71" t="b">
        <v>0</v>
      </c>
      <c r="I823" s="71">
        <v>40.97</v>
      </c>
      <c r="J823" s="71" t="s">
        <v>30</v>
      </c>
      <c r="K823" s="71" t="s">
        <v>34</v>
      </c>
      <c r="L823" s="71">
        <v>33.200000000000003</v>
      </c>
      <c r="M823" s="71">
        <v>43.1</v>
      </c>
      <c r="N823" s="71">
        <v>0</v>
      </c>
      <c r="O823" s="71">
        <v>0</v>
      </c>
      <c r="P823" s="71" t="b">
        <v>0</v>
      </c>
      <c r="Q823" s="71" t="s">
        <v>38</v>
      </c>
    </row>
    <row r="824" spans="2:17" x14ac:dyDescent="0.25">
      <c r="B824" s="71">
        <v>823</v>
      </c>
      <c r="C824" s="78">
        <v>41720</v>
      </c>
      <c r="D824" s="71">
        <v>12</v>
      </c>
      <c r="E824" s="71">
        <v>6</v>
      </c>
      <c r="F824" s="71" t="s">
        <v>29</v>
      </c>
      <c r="G824" s="71">
        <v>4</v>
      </c>
      <c r="H824" s="71" t="b">
        <v>1</v>
      </c>
      <c r="I824" s="71">
        <v>71.91</v>
      </c>
      <c r="J824" s="71" t="s">
        <v>42</v>
      </c>
      <c r="K824" s="71" t="s">
        <v>40</v>
      </c>
      <c r="L824" s="71">
        <v>29.6</v>
      </c>
      <c r="M824" s="71">
        <v>52.2</v>
      </c>
      <c r="N824" s="71">
        <v>1</v>
      </c>
      <c r="O824" s="71">
        <v>1</v>
      </c>
      <c r="P824" s="71" t="b">
        <v>0</v>
      </c>
      <c r="Q824" s="71" t="s">
        <v>35</v>
      </c>
    </row>
    <row r="825" spans="2:17" x14ac:dyDescent="0.25">
      <c r="B825" s="71">
        <v>824</v>
      </c>
      <c r="C825" s="78">
        <v>41720</v>
      </c>
      <c r="D825" s="71">
        <v>12</v>
      </c>
      <c r="E825" s="71">
        <v>6</v>
      </c>
      <c r="F825" s="71" t="s">
        <v>29</v>
      </c>
      <c r="G825" s="71">
        <v>3</v>
      </c>
      <c r="H825" s="71" t="b">
        <v>0</v>
      </c>
      <c r="I825" s="71">
        <v>40.97</v>
      </c>
      <c r="J825" s="71" t="s">
        <v>30</v>
      </c>
      <c r="K825" s="71" t="s">
        <v>40</v>
      </c>
      <c r="L825" s="71">
        <v>29.2</v>
      </c>
      <c r="M825" s="71">
        <v>49.6</v>
      </c>
      <c r="N825" s="71">
        <v>0</v>
      </c>
      <c r="O825" s="71">
        <v>0</v>
      </c>
      <c r="P825" s="71" t="b">
        <v>0</v>
      </c>
      <c r="Q825" s="71" t="s">
        <v>32</v>
      </c>
    </row>
    <row r="826" spans="2:17" x14ac:dyDescent="0.25">
      <c r="B826" s="71">
        <v>825</v>
      </c>
      <c r="C826" s="78">
        <v>41720</v>
      </c>
      <c r="D826" s="71">
        <v>12</v>
      </c>
      <c r="E826" s="71">
        <v>6</v>
      </c>
      <c r="F826" s="71" t="s">
        <v>29</v>
      </c>
      <c r="G826" s="71">
        <v>1</v>
      </c>
      <c r="H826" s="71" t="b">
        <v>0</v>
      </c>
      <c r="I826" s="71">
        <v>11.99</v>
      </c>
      <c r="J826" s="71" t="s">
        <v>42</v>
      </c>
      <c r="K826" s="71" t="s">
        <v>40</v>
      </c>
      <c r="L826" s="71">
        <v>45.4</v>
      </c>
      <c r="M826" s="71">
        <v>26.7</v>
      </c>
      <c r="N826" s="71">
        <v>0</v>
      </c>
      <c r="O826" s="71">
        <v>0</v>
      </c>
      <c r="P826" s="71" t="b">
        <v>0</v>
      </c>
      <c r="Q826" s="71" t="s">
        <v>48</v>
      </c>
    </row>
    <row r="827" spans="2:17" x14ac:dyDescent="0.25">
      <c r="B827" s="71">
        <v>826</v>
      </c>
      <c r="C827" s="78">
        <v>41720</v>
      </c>
      <c r="D827" s="71">
        <v>12</v>
      </c>
      <c r="E827" s="71">
        <v>6</v>
      </c>
      <c r="F827" s="71" t="s">
        <v>33</v>
      </c>
      <c r="G827" s="71">
        <v>3</v>
      </c>
      <c r="H827" s="71" t="b">
        <v>0</v>
      </c>
      <c r="I827" s="71">
        <v>39.97</v>
      </c>
      <c r="J827" s="71" t="s">
        <v>30</v>
      </c>
      <c r="K827" s="71" t="s">
        <v>43</v>
      </c>
      <c r="L827" s="71">
        <v>24.3</v>
      </c>
      <c r="M827" s="71">
        <v>55.5</v>
      </c>
      <c r="N827" s="71">
        <v>0</v>
      </c>
      <c r="O827" s="71">
        <v>0</v>
      </c>
      <c r="P827" s="71" t="b">
        <v>0</v>
      </c>
      <c r="Q827" s="71" t="s">
        <v>48</v>
      </c>
    </row>
    <row r="828" spans="2:17" x14ac:dyDescent="0.25">
      <c r="B828" s="71">
        <v>827</v>
      </c>
      <c r="C828" s="78">
        <v>41720</v>
      </c>
      <c r="D828" s="71">
        <v>12</v>
      </c>
      <c r="E828" s="71">
        <v>6</v>
      </c>
      <c r="F828" s="71" t="s">
        <v>29</v>
      </c>
      <c r="G828" s="71">
        <v>4</v>
      </c>
      <c r="H828" s="71" t="b">
        <v>1</v>
      </c>
      <c r="I828" s="71">
        <v>52.164000000000001</v>
      </c>
      <c r="J828" s="71" t="s">
        <v>42</v>
      </c>
      <c r="K828" s="71" t="s">
        <v>40</v>
      </c>
      <c r="L828" s="71">
        <v>24.9</v>
      </c>
      <c r="M828" s="71">
        <v>50.5</v>
      </c>
      <c r="N828" s="71">
        <v>0</v>
      </c>
      <c r="O828" s="71">
        <v>0</v>
      </c>
      <c r="P828" s="71" t="b">
        <v>0</v>
      </c>
      <c r="Q828" s="71" t="s">
        <v>35</v>
      </c>
    </row>
    <row r="829" spans="2:17" x14ac:dyDescent="0.25">
      <c r="B829" s="71">
        <v>828</v>
      </c>
      <c r="C829" s="78">
        <v>41720</v>
      </c>
      <c r="D829" s="71">
        <v>12</v>
      </c>
      <c r="E829" s="71">
        <v>6</v>
      </c>
      <c r="F829" s="71" t="s">
        <v>29</v>
      </c>
      <c r="G829" s="71">
        <v>4</v>
      </c>
      <c r="H829" s="71" t="b">
        <v>1</v>
      </c>
      <c r="I829" s="71">
        <v>46.764000000000003</v>
      </c>
      <c r="J829" s="71" t="s">
        <v>42</v>
      </c>
      <c r="K829" s="71" t="s">
        <v>31</v>
      </c>
      <c r="L829" s="71">
        <v>25.3</v>
      </c>
      <c r="M829" s="71">
        <v>50.2</v>
      </c>
      <c r="N829" s="71">
        <v>0</v>
      </c>
      <c r="O829" s="71">
        <v>0</v>
      </c>
      <c r="P829" s="71" t="b">
        <v>1</v>
      </c>
      <c r="Q829" s="71" t="s">
        <v>35</v>
      </c>
    </row>
    <row r="830" spans="2:17" x14ac:dyDescent="0.25">
      <c r="B830" s="71">
        <v>829</v>
      </c>
      <c r="C830" s="78">
        <v>41720</v>
      </c>
      <c r="D830" s="71">
        <v>12</v>
      </c>
      <c r="E830" s="71">
        <v>6</v>
      </c>
      <c r="F830" s="71" t="s">
        <v>36</v>
      </c>
      <c r="G830" s="71">
        <v>5</v>
      </c>
      <c r="H830" s="71" t="b">
        <v>1</v>
      </c>
      <c r="I830" s="71">
        <v>58.454999999999998</v>
      </c>
      <c r="J830" s="71" t="s">
        <v>30</v>
      </c>
      <c r="K830" s="71" t="s">
        <v>34</v>
      </c>
      <c r="L830" s="71">
        <v>18.399999999999999</v>
      </c>
      <c r="M830" s="71">
        <v>56.5</v>
      </c>
      <c r="N830" s="71">
        <v>0</v>
      </c>
      <c r="O830" s="71">
        <v>0</v>
      </c>
      <c r="P830" s="71" t="b">
        <v>0</v>
      </c>
      <c r="Q830" s="71" t="s">
        <v>35</v>
      </c>
    </row>
    <row r="831" spans="2:17" x14ac:dyDescent="0.25">
      <c r="B831" s="71">
        <v>830</v>
      </c>
      <c r="C831" s="78">
        <v>41720</v>
      </c>
      <c r="D831" s="71">
        <v>12</v>
      </c>
      <c r="E831" s="71">
        <v>6</v>
      </c>
      <c r="F831" s="71" t="s">
        <v>33</v>
      </c>
      <c r="G831" s="71">
        <v>3</v>
      </c>
      <c r="H831" s="71" t="b">
        <v>0</v>
      </c>
      <c r="I831" s="71">
        <v>41.97</v>
      </c>
      <c r="J831" s="71" t="s">
        <v>42</v>
      </c>
      <c r="K831" s="71" t="s">
        <v>31</v>
      </c>
      <c r="L831" s="71">
        <v>55.1</v>
      </c>
      <c r="M831" s="71">
        <v>25</v>
      </c>
      <c r="N831" s="71">
        <v>0</v>
      </c>
      <c r="O831" s="71">
        <v>0</v>
      </c>
      <c r="P831" s="71" t="b">
        <v>0</v>
      </c>
      <c r="Q831" s="71" t="s">
        <v>32</v>
      </c>
    </row>
    <row r="832" spans="2:17" x14ac:dyDescent="0.25">
      <c r="B832" s="71">
        <v>831</v>
      </c>
      <c r="C832" s="78">
        <v>41720</v>
      </c>
      <c r="D832" s="71">
        <v>12</v>
      </c>
      <c r="E832" s="71">
        <v>6</v>
      </c>
      <c r="F832" s="71" t="s">
        <v>36</v>
      </c>
      <c r="G832" s="71">
        <v>3</v>
      </c>
      <c r="H832" s="71" t="b">
        <v>0</v>
      </c>
      <c r="I832" s="71">
        <v>42.97</v>
      </c>
      <c r="J832" s="71" t="s">
        <v>30</v>
      </c>
      <c r="K832" s="71" t="s">
        <v>34</v>
      </c>
      <c r="L832" s="71">
        <v>34.200000000000003</v>
      </c>
      <c r="M832" s="71">
        <v>45.5</v>
      </c>
      <c r="N832" s="71">
        <v>0</v>
      </c>
      <c r="O832" s="71">
        <v>0</v>
      </c>
      <c r="P832" s="71" t="b">
        <v>0</v>
      </c>
      <c r="Q832" s="71" t="s">
        <v>32</v>
      </c>
    </row>
    <row r="833" spans="2:17" x14ac:dyDescent="0.25">
      <c r="B833" s="71">
        <v>832</v>
      </c>
      <c r="C833" s="78">
        <v>41720</v>
      </c>
      <c r="D833" s="71">
        <v>12</v>
      </c>
      <c r="E833" s="71">
        <v>6</v>
      </c>
      <c r="F833" s="71" t="s">
        <v>33</v>
      </c>
      <c r="G833" s="71">
        <v>6</v>
      </c>
      <c r="H833" s="71" t="b">
        <v>1</v>
      </c>
      <c r="I833" s="71">
        <v>78.245999999999995</v>
      </c>
      <c r="J833" s="71" t="s">
        <v>42</v>
      </c>
      <c r="K833" s="71" t="s">
        <v>34</v>
      </c>
      <c r="L833" s="71">
        <v>44.7</v>
      </c>
      <c r="M833" s="71">
        <v>44</v>
      </c>
      <c r="N833" s="71">
        <v>0</v>
      </c>
      <c r="O833" s="71">
        <v>0</v>
      </c>
      <c r="P833" s="71" t="b">
        <v>0</v>
      </c>
      <c r="Q833" s="71" t="s">
        <v>35</v>
      </c>
    </row>
    <row r="834" spans="2:17" x14ac:dyDescent="0.25">
      <c r="B834" s="71">
        <v>833</v>
      </c>
      <c r="C834" s="78">
        <v>41720</v>
      </c>
      <c r="D834" s="71">
        <v>12</v>
      </c>
      <c r="E834" s="71">
        <v>6</v>
      </c>
      <c r="F834" s="71" t="s">
        <v>36</v>
      </c>
      <c r="G834" s="71">
        <v>4</v>
      </c>
      <c r="H834" s="71" t="b">
        <v>1</v>
      </c>
      <c r="I834" s="71">
        <v>46.764000000000003</v>
      </c>
      <c r="J834" s="71" t="s">
        <v>42</v>
      </c>
      <c r="K834" s="71" t="s">
        <v>34</v>
      </c>
      <c r="L834" s="71">
        <v>19.600000000000001</v>
      </c>
      <c r="M834" s="71">
        <v>51.5</v>
      </c>
      <c r="N834" s="71">
        <v>0</v>
      </c>
      <c r="O834" s="71">
        <v>0</v>
      </c>
      <c r="P834" s="71" t="b">
        <v>0</v>
      </c>
      <c r="Q834" s="71" t="s">
        <v>35</v>
      </c>
    </row>
    <row r="835" spans="2:17" x14ac:dyDescent="0.25">
      <c r="B835" s="71">
        <v>834</v>
      </c>
      <c r="C835" s="78">
        <v>41720</v>
      </c>
      <c r="D835" s="71">
        <v>12</v>
      </c>
      <c r="E835" s="71">
        <v>6</v>
      </c>
      <c r="F835" s="71" t="s">
        <v>29</v>
      </c>
      <c r="G835" s="71">
        <v>6</v>
      </c>
      <c r="H835" s="71" t="b">
        <v>1</v>
      </c>
      <c r="I835" s="71">
        <v>80.046000000000006</v>
      </c>
      <c r="J835" s="71" t="s">
        <v>30</v>
      </c>
      <c r="K835" s="71" t="s">
        <v>31</v>
      </c>
      <c r="L835" s="71">
        <v>52.1</v>
      </c>
      <c r="M835" s="71">
        <v>37.299999999999997</v>
      </c>
      <c r="N835" s="71">
        <v>0</v>
      </c>
      <c r="O835" s="71">
        <v>0</v>
      </c>
      <c r="P835" s="71" t="b">
        <v>0</v>
      </c>
      <c r="Q835" s="71" t="s">
        <v>38</v>
      </c>
    </row>
    <row r="836" spans="2:17" x14ac:dyDescent="0.25">
      <c r="B836" s="71">
        <v>835</v>
      </c>
      <c r="C836" s="78">
        <v>41720</v>
      </c>
      <c r="D836" s="71">
        <v>12</v>
      </c>
      <c r="E836" s="71">
        <v>6</v>
      </c>
      <c r="F836" s="71" t="s">
        <v>29</v>
      </c>
      <c r="G836" s="71">
        <v>4</v>
      </c>
      <c r="H836" s="71" t="b">
        <v>1</v>
      </c>
      <c r="I836" s="71">
        <v>50.363999999999997</v>
      </c>
      <c r="J836" s="71" t="s">
        <v>30</v>
      </c>
      <c r="K836" s="71" t="s">
        <v>43</v>
      </c>
      <c r="L836" s="71">
        <v>27.4</v>
      </c>
      <c r="M836" s="71">
        <v>50.3</v>
      </c>
      <c r="N836" s="71">
        <v>0</v>
      </c>
      <c r="O836" s="71">
        <v>0</v>
      </c>
      <c r="P836" s="71" t="b">
        <v>0</v>
      </c>
      <c r="Q836" s="71" t="s">
        <v>32</v>
      </c>
    </row>
    <row r="837" spans="2:17" x14ac:dyDescent="0.25">
      <c r="B837" s="71">
        <v>836</v>
      </c>
      <c r="C837" s="78">
        <v>41720</v>
      </c>
      <c r="D837" s="71">
        <v>12</v>
      </c>
      <c r="E837" s="71">
        <v>6</v>
      </c>
      <c r="F837" s="71" t="s">
        <v>33</v>
      </c>
      <c r="G837" s="71">
        <v>6</v>
      </c>
      <c r="H837" s="71" t="b">
        <v>1</v>
      </c>
      <c r="I837" s="71">
        <v>80.046000000000006</v>
      </c>
      <c r="J837" s="71" t="s">
        <v>30</v>
      </c>
      <c r="K837" s="71" t="s">
        <v>43</v>
      </c>
      <c r="L837" s="71">
        <v>42.9</v>
      </c>
      <c r="M837" s="71" t="s">
        <v>48</v>
      </c>
      <c r="N837" s="71">
        <v>0</v>
      </c>
      <c r="O837" s="71">
        <v>0</v>
      </c>
      <c r="P837" s="71" t="b">
        <v>0</v>
      </c>
      <c r="Q837" s="71" t="s">
        <v>38</v>
      </c>
    </row>
    <row r="838" spans="2:17" x14ac:dyDescent="0.25">
      <c r="B838" s="71">
        <v>837</v>
      </c>
      <c r="C838" s="78">
        <v>41720</v>
      </c>
      <c r="D838" s="71">
        <v>12</v>
      </c>
      <c r="E838" s="71">
        <v>6</v>
      </c>
      <c r="F838" s="71" t="s">
        <v>33</v>
      </c>
      <c r="G838" s="71">
        <v>2</v>
      </c>
      <c r="H838" s="71" t="b">
        <v>0</v>
      </c>
      <c r="I838" s="71">
        <v>51.71</v>
      </c>
      <c r="J838" s="71" t="s">
        <v>42</v>
      </c>
      <c r="K838" s="71" t="s">
        <v>43</v>
      </c>
      <c r="L838" s="71">
        <v>24.6</v>
      </c>
      <c r="M838" s="71">
        <v>51.1</v>
      </c>
      <c r="N838" s="71">
        <v>1</v>
      </c>
      <c r="O838" s="71">
        <v>1</v>
      </c>
      <c r="P838" s="71" t="b">
        <v>0</v>
      </c>
      <c r="Q838" s="71" t="s">
        <v>35</v>
      </c>
    </row>
    <row r="839" spans="2:17" x14ac:dyDescent="0.25">
      <c r="B839" s="71">
        <v>838</v>
      </c>
      <c r="C839" s="78">
        <v>41720</v>
      </c>
      <c r="D839" s="71">
        <v>12</v>
      </c>
      <c r="E839" s="71">
        <v>6</v>
      </c>
      <c r="F839" s="71" t="s">
        <v>29</v>
      </c>
      <c r="G839" s="71">
        <v>2</v>
      </c>
      <c r="H839" s="71" t="b">
        <v>0</v>
      </c>
      <c r="I839" s="71">
        <v>26.98</v>
      </c>
      <c r="J839" s="71" t="s">
        <v>42</v>
      </c>
      <c r="K839" s="71" t="s">
        <v>31</v>
      </c>
      <c r="L839" s="71">
        <v>62.7</v>
      </c>
      <c r="M839" s="71">
        <v>23.2</v>
      </c>
      <c r="N839" s="71">
        <v>0</v>
      </c>
      <c r="O839" s="71">
        <v>0</v>
      </c>
      <c r="P839" s="71" t="b">
        <v>0</v>
      </c>
      <c r="Q839" s="71" t="s">
        <v>32</v>
      </c>
    </row>
    <row r="840" spans="2:17" x14ac:dyDescent="0.25">
      <c r="B840" s="71">
        <v>839</v>
      </c>
      <c r="C840" s="78">
        <v>41720</v>
      </c>
      <c r="D840" s="71">
        <v>12</v>
      </c>
      <c r="E840" s="71">
        <v>6</v>
      </c>
      <c r="F840" s="71" t="s">
        <v>33</v>
      </c>
      <c r="G840" s="71" t="s">
        <v>48</v>
      </c>
      <c r="H840" s="71" t="s">
        <v>48</v>
      </c>
      <c r="I840" s="71">
        <v>14.22</v>
      </c>
      <c r="J840" s="71" t="s">
        <v>30</v>
      </c>
      <c r="K840" s="71" t="s">
        <v>34</v>
      </c>
      <c r="L840" s="71">
        <v>23.2</v>
      </c>
      <c r="M840" s="71">
        <v>54.5</v>
      </c>
      <c r="N840" s="71" t="s">
        <v>48</v>
      </c>
      <c r="O840" s="71" t="s">
        <v>48</v>
      </c>
      <c r="P840" s="71" t="b">
        <v>0</v>
      </c>
      <c r="Q840" s="71" t="s">
        <v>32</v>
      </c>
    </row>
    <row r="841" spans="2:17" x14ac:dyDescent="0.25">
      <c r="B841" s="71">
        <v>840</v>
      </c>
      <c r="C841" s="78">
        <v>41720</v>
      </c>
      <c r="D841" s="71">
        <v>12</v>
      </c>
      <c r="E841" s="71">
        <v>6</v>
      </c>
      <c r="F841" s="71" t="s">
        <v>33</v>
      </c>
      <c r="G841" s="71">
        <v>2</v>
      </c>
      <c r="H841" s="71" t="b">
        <v>0</v>
      </c>
      <c r="I841" s="71">
        <v>27.98</v>
      </c>
      <c r="J841" s="71" t="s">
        <v>42</v>
      </c>
      <c r="K841" s="71" t="s">
        <v>34</v>
      </c>
      <c r="L841" s="71">
        <v>40.200000000000003</v>
      </c>
      <c r="M841" s="71">
        <v>36.4</v>
      </c>
      <c r="N841" s="71">
        <v>0</v>
      </c>
      <c r="O841" s="71">
        <v>0</v>
      </c>
      <c r="P841" s="71" t="b">
        <v>0</v>
      </c>
      <c r="Q841" s="71" t="s">
        <v>35</v>
      </c>
    </row>
    <row r="842" spans="2:17" x14ac:dyDescent="0.25">
      <c r="B842" s="71">
        <v>841</v>
      </c>
      <c r="C842" s="78">
        <v>41720</v>
      </c>
      <c r="D842" s="71">
        <v>12</v>
      </c>
      <c r="E842" s="71">
        <v>6</v>
      </c>
      <c r="F842" s="71" t="s">
        <v>36</v>
      </c>
      <c r="G842" s="71">
        <v>1</v>
      </c>
      <c r="H842" s="71" t="b">
        <v>0</v>
      </c>
      <c r="I842" s="71">
        <v>11.99</v>
      </c>
      <c r="J842" s="71" t="s">
        <v>30</v>
      </c>
      <c r="K842" s="71" t="s">
        <v>34</v>
      </c>
      <c r="L842" s="71">
        <v>20.100000000000001</v>
      </c>
      <c r="M842" s="71">
        <v>49.2</v>
      </c>
      <c r="N842" s="71">
        <v>0</v>
      </c>
      <c r="O842" s="71">
        <v>0</v>
      </c>
      <c r="P842" s="71" t="b">
        <v>0</v>
      </c>
      <c r="Q842" s="71" t="s">
        <v>48</v>
      </c>
    </row>
    <row r="843" spans="2:17" x14ac:dyDescent="0.25">
      <c r="B843" s="71">
        <v>842</v>
      </c>
      <c r="C843" s="78">
        <v>41720</v>
      </c>
      <c r="D843" s="71">
        <v>12</v>
      </c>
      <c r="E843" s="71">
        <v>6</v>
      </c>
      <c r="F843" s="71" t="s">
        <v>29</v>
      </c>
      <c r="G843" s="71">
        <v>2</v>
      </c>
      <c r="H843" s="71" t="b">
        <v>0</v>
      </c>
      <c r="I843" s="71">
        <v>55.14</v>
      </c>
      <c r="J843" s="71" t="s">
        <v>30</v>
      </c>
      <c r="K843" s="71" t="s">
        <v>40</v>
      </c>
      <c r="L843" s="71">
        <v>18.100000000000001</v>
      </c>
      <c r="M843" s="71">
        <v>51</v>
      </c>
      <c r="N843" s="71">
        <v>1</v>
      </c>
      <c r="O843" s="71">
        <v>1</v>
      </c>
      <c r="P843" s="71" t="b">
        <v>0</v>
      </c>
      <c r="Q843" s="71" t="s">
        <v>32</v>
      </c>
    </row>
    <row r="844" spans="2:17" x14ac:dyDescent="0.25">
      <c r="B844" s="71">
        <v>843</v>
      </c>
      <c r="C844" s="78">
        <v>41720</v>
      </c>
      <c r="D844" s="71">
        <v>12</v>
      </c>
      <c r="E844" s="71">
        <v>6</v>
      </c>
      <c r="F844" s="71" t="s">
        <v>29</v>
      </c>
      <c r="G844" s="71">
        <v>2</v>
      </c>
      <c r="H844" s="71" t="b">
        <v>0</v>
      </c>
      <c r="I844" s="71">
        <v>25.98</v>
      </c>
      <c r="J844" s="71" t="s">
        <v>42</v>
      </c>
      <c r="K844" s="71" t="s">
        <v>31</v>
      </c>
      <c r="L844" s="71">
        <v>26.7</v>
      </c>
      <c r="M844" s="71">
        <v>48.5</v>
      </c>
      <c r="N844" s="71">
        <v>0</v>
      </c>
      <c r="O844" s="71">
        <v>0</v>
      </c>
      <c r="P844" s="71" t="b">
        <v>1</v>
      </c>
      <c r="Q844" s="71" t="s">
        <v>35</v>
      </c>
    </row>
    <row r="845" spans="2:17" x14ac:dyDescent="0.25">
      <c r="B845" s="71">
        <v>844</v>
      </c>
      <c r="C845" s="78">
        <v>41720</v>
      </c>
      <c r="D845" s="71">
        <v>12</v>
      </c>
      <c r="E845" s="71">
        <v>6</v>
      </c>
      <c r="F845" s="71" t="s">
        <v>33</v>
      </c>
      <c r="G845" s="71">
        <v>4</v>
      </c>
      <c r="H845" s="71" t="b">
        <v>1</v>
      </c>
      <c r="I845" s="71">
        <v>50.363999999999997</v>
      </c>
      <c r="J845" s="71" t="s">
        <v>42</v>
      </c>
      <c r="K845" s="71" t="s">
        <v>40</v>
      </c>
      <c r="L845" s="71">
        <v>19.399999999999999</v>
      </c>
      <c r="M845" s="71">
        <v>52.5</v>
      </c>
      <c r="N845" s="71">
        <v>0</v>
      </c>
      <c r="O845" s="71">
        <v>0</v>
      </c>
      <c r="P845" s="71" t="b">
        <v>0</v>
      </c>
      <c r="Q845" s="71" t="s">
        <v>35</v>
      </c>
    </row>
    <row r="846" spans="2:17" x14ac:dyDescent="0.25">
      <c r="B846" s="71">
        <v>845</v>
      </c>
      <c r="C846" s="78">
        <v>41720</v>
      </c>
      <c r="D846" s="71">
        <v>12</v>
      </c>
      <c r="E846" s="71">
        <v>6</v>
      </c>
      <c r="F846" s="71" t="s">
        <v>36</v>
      </c>
      <c r="G846" s="71">
        <v>6</v>
      </c>
      <c r="H846" s="71" t="b">
        <v>1</v>
      </c>
      <c r="I846" s="71">
        <v>82.745999999999995</v>
      </c>
      <c r="J846" s="71" t="s">
        <v>30</v>
      </c>
      <c r="K846" s="71" t="s">
        <v>34</v>
      </c>
      <c r="L846" s="71">
        <v>14.4</v>
      </c>
      <c r="M846" s="71">
        <v>52.7</v>
      </c>
      <c r="N846" s="71">
        <v>0</v>
      </c>
      <c r="O846" s="71">
        <v>0</v>
      </c>
      <c r="P846" s="71" t="b">
        <v>0</v>
      </c>
      <c r="Q846" s="71" t="s">
        <v>32</v>
      </c>
    </row>
    <row r="847" spans="2:17" x14ac:dyDescent="0.25">
      <c r="B847" s="71">
        <v>846</v>
      </c>
      <c r="C847" s="78">
        <v>41721</v>
      </c>
      <c r="D847" s="71">
        <v>12</v>
      </c>
      <c r="E847" s="71">
        <v>7</v>
      </c>
      <c r="F847" s="71" t="s">
        <v>29</v>
      </c>
      <c r="G847" s="71">
        <v>4</v>
      </c>
      <c r="H847" s="71" t="b">
        <v>1</v>
      </c>
      <c r="I847" s="71">
        <v>51.264000000000003</v>
      </c>
      <c r="J847" s="71" t="s">
        <v>49</v>
      </c>
      <c r="K847" s="71" t="s">
        <v>31</v>
      </c>
      <c r="L847" s="71">
        <v>19.100000000000001</v>
      </c>
      <c r="M847" s="71">
        <v>56.4</v>
      </c>
      <c r="N847" s="71">
        <v>0</v>
      </c>
      <c r="O847" s="71">
        <v>0</v>
      </c>
      <c r="P847" s="71" t="b">
        <v>0</v>
      </c>
      <c r="Q847" s="71" t="s">
        <v>35</v>
      </c>
    </row>
    <row r="848" spans="2:17" x14ac:dyDescent="0.25">
      <c r="B848" s="71">
        <v>847</v>
      </c>
      <c r="C848" s="71" t="s">
        <v>48</v>
      </c>
      <c r="D848" s="71" t="s">
        <v>48</v>
      </c>
      <c r="E848" s="71" t="s">
        <v>48</v>
      </c>
      <c r="F848" s="71" t="s">
        <v>36</v>
      </c>
      <c r="G848" s="71">
        <v>4</v>
      </c>
      <c r="H848" s="71" t="b">
        <v>1</v>
      </c>
      <c r="I848" s="71">
        <v>48.564</v>
      </c>
      <c r="J848" s="71" t="s">
        <v>30</v>
      </c>
      <c r="K848" s="71" t="s">
        <v>34</v>
      </c>
      <c r="L848" s="71">
        <v>10</v>
      </c>
      <c r="M848" s="71">
        <v>56.6</v>
      </c>
      <c r="N848" s="71">
        <v>0</v>
      </c>
      <c r="O848" s="71">
        <v>0</v>
      </c>
      <c r="P848" s="71" t="b">
        <v>0</v>
      </c>
      <c r="Q848" s="71" t="s">
        <v>35</v>
      </c>
    </row>
    <row r="849" spans="2:17" x14ac:dyDescent="0.25">
      <c r="B849" s="71">
        <v>848</v>
      </c>
      <c r="C849" s="78">
        <v>41721</v>
      </c>
      <c r="D849" s="71">
        <v>12</v>
      </c>
      <c r="E849" s="71">
        <v>7</v>
      </c>
      <c r="F849" s="71" t="s">
        <v>33</v>
      </c>
      <c r="G849" s="71">
        <v>2</v>
      </c>
      <c r="H849" s="71" t="b">
        <v>0</v>
      </c>
      <c r="I849" s="71">
        <v>26.98</v>
      </c>
      <c r="J849" s="71" t="s">
        <v>49</v>
      </c>
      <c r="K849" s="71" t="s">
        <v>43</v>
      </c>
      <c r="L849" s="71">
        <v>33.200000000000003</v>
      </c>
      <c r="M849" s="71" t="s">
        <v>48</v>
      </c>
      <c r="N849" s="71">
        <v>0</v>
      </c>
      <c r="O849" s="71">
        <v>0</v>
      </c>
      <c r="P849" s="71" t="b">
        <v>0</v>
      </c>
      <c r="Q849" s="71" t="s">
        <v>48</v>
      </c>
    </row>
    <row r="850" spans="2:17" x14ac:dyDescent="0.25">
      <c r="B850" s="71">
        <v>849</v>
      </c>
      <c r="C850" s="78">
        <v>41721</v>
      </c>
      <c r="D850" s="71">
        <v>12</v>
      </c>
      <c r="E850" s="71">
        <v>7</v>
      </c>
      <c r="F850" s="71" t="s">
        <v>29</v>
      </c>
      <c r="G850" s="71">
        <v>4</v>
      </c>
      <c r="H850" s="71" t="b">
        <v>1</v>
      </c>
      <c r="I850" s="71">
        <v>50.363999999999997</v>
      </c>
      <c r="J850" s="71" t="s">
        <v>49</v>
      </c>
      <c r="K850" s="71" t="s">
        <v>31</v>
      </c>
      <c r="L850" s="71">
        <v>23.1</v>
      </c>
      <c r="M850" s="71">
        <v>54.6</v>
      </c>
      <c r="N850" s="71">
        <v>0</v>
      </c>
      <c r="O850" s="71">
        <v>0</v>
      </c>
      <c r="P850" s="71" t="b">
        <v>0</v>
      </c>
      <c r="Q850" s="71" t="s">
        <v>35</v>
      </c>
    </row>
    <row r="851" spans="2:17" x14ac:dyDescent="0.25">
      <c r="B851" s="71">
        <v>850</v>
      </c>
      <c r="C851" s="71" t="s">
        <v>48</v>
      </c>
      <c r="D851" s="71" t="s">
        <v>48</v>
      </c>
      <c r="E851" s="71" t="s">
        <v>48</v>
      </c>
      <c r="F851" s="71" t="s">
        <v>29</v>
      </c>
      <c r="G851" s="71">
        <v>1</v>
      </c>
      <c r="H851" s="71" t="b">
        <v>0</v>
      </c>
      <c r="I851" s="71">
        <v>13.99</v>
      </c>
      <c r="J851" s="71" t="s">
        <v>49</v>
      </c>
      <c r="K851" s="71" t="s">
        <v>31</v>
      </c>
      <c r="L851" s="71">
        <v>24.9</v>
      </c>
      <c r="M851" s="71">
        <v>33.200000000000003</v>
      </c>
      <c r="N851" s="71">
        <v>0</v>
      </c>
      <c r="O851" s="71">
        <v>0</v>
      </c>
      <c r="P851" s="71" t="b">
        <v>0</v>
      </c>
      <c r="Q851" s="71" t="s">
        <v>38</v>
      </c>
    </row>
    <row r="852" spans="2:17" x14ac:dyDescent="0.25">
      <c r="B852" s="71">
        <v>851</v>
      </c>
      <c r="C852" s="78">
        <v>41721</v>
      </c>
      <c r="D852" s="71">
        <v>12</v>
      </c>
      <c r="E852" s="71">
        <v>7</v>
      </c>
      <c r="F852" s="71" t="s">
        <v>33</v>
      </c>
      <c r="G852" s="71">
        <v>3</v>
      </c>
      <c r="H852" s="71" t="b">
        <v>0</v>
      </c>
      <c r="I852" s="71">
        <v>38.97</v>
      </c>
      <c r="J852" s="71" t="s">
        <v>30</v>
      </c>
      <c r="K852" s="71" t="s">
        <v>31</v>
      </c>
      <c r="L852" s="71">
        <v>31.6</v>
      </c>
      <c r="M852" s="71">
        <v>47.8</v>
      </c>
      <c r="N852" s="71">
        <v>0</v>
      </c>
      <c r="O852" s="71">
        <v>0</v>
      </c>
      <c r="P852" s="71" t="b">
        <v>0</v>
      </c>
      <c r="Q852" s="71" t="s">
        <v>32</v>
      </c>
    </row>
    <row r="853" spans="2:17" x14ac:dyDescent="0.25">
      <c r="B853" s="71">
        <v>852</v>
      </c>
      <c r="C853" s="78">
        <v>41721</v>
      </c>
      <c r="D853" s="71">
        <v>12</v>
      </c>
      <c r="E853" s="71">
        <v>7</v>
      </c>
      <c r="F853" s="71" t="s">
        <v>36</v>
      </c>
      <c r="G853" s="71">
        <v>1</v>
      </c>
      <c r="H853" s="71" t="b">
        <v>0</v>
      </c>
      <c r="I853" s="71">
        <v>10.99</v>
      </c>
      <c r="J853" s="71" t="s">
        <v>30</v>
      </c>
      <c r="K853" s="71" t="s">
        <v>34</v>
      </c>
      <c r="L853" s="71">
        <v>12</v>
      </c>
      <c r="M853" s="71">
        <v>54.6</v>
      </c>
      <c r="N853" s="71">
        <v>0</v>
      </c>
      <c r="O853" s="71">
        <v>0</v>
      </c>
      <c r="P853" s="71" t="b">
        <v>0</v>
      </c>
      <c r="Q853" s="71" t="s">
        <v>32</v>
      </c>
    </row>
    <row r="854" spans="2:17" x14ac:dyDescent="0.25">
      <c r="B854" s="71">
        <v>853</v>
      </c>
      <c r="C854" s="78">
        <v>41721</v>
      </c>
      <c r="D854" s="71">
        <v>12</v>
      </c>
      <c r="E854" s="71">
        <v>7</v>
      </c>
      <c r="F854" s="71" t="s">
        <v>33</v>
      </c>
      <c r="G854" s="71">
        <v>7</v>
      </c>
      <c r="H854" s="71" t="b">
        <v>1</v>
      </c>
      <c r="I854" s="71">
        <v>88.137</v>
      </c>
      <c r="J854" s="71" t="s">
        <v>30</v>
      </c>
      <c r="K854" s="71" t="s">
        <v>43</v>
      </c>
      <c r="L854" s="71">
        <v>22.7</v>
      </c>
      <c r="M854" s="71">
        <v>55.6</v>
      </c>
      <c r="N854" s="71">
        <v>0</v>
      </c>
      <c r="O854" s="71">
        <v>0</v>
      </c>
      <c r="P854" s="71" t="b">
        <v>0</v>
      </c>
      <c r="Q854" s="71" t="s">
        <v>32</v>
      </c>
    </row>
    <row r="855" spans="2:17" x14ac:dyDescent="0.25">
      <c r="B855" s="71">
        <v>854</v>
      </c>
      <c r="C855" s="78">
        <v>41721</v>
      </c>
      <c r="D855" s="71">
        <v>12</v>
      </c>
      <c r="E855" s="71">
        <v>7</v>
      </c>
      <c r="F855" s="71" t="s">
        <v>36</v>
      </c>
      <c r="G855" s="71">
        <v>3</v>
      </c>
      <c r="H855" s="71" t="b">
        <v>0</v>
      </c>
      <c r="I855" s="71">
        <v>60.18</v>
      </c>
      <c r="J855" s="71" t="s">
        <v>30</v>
      </c>
      <c r="K855" s="71" t="s">
        <v>34</v>
      </c>
      <c r="L855" s="71">
        <v>8.8000000000000007</v>
      </c>
      <c r="M855" s="71">
        <v>57</v>
      </c>
      <c r="N855" s="71">
        <v>1</v>
      </c>
      <c r="O855" s="71">
        <v>1</v>
      </c>
      <c r="P855" s="71" t="b">
        <v>0</v>
      </c>
      <c r="Q855" s="71" t="s">
        <v>35</v>
      </c>
    </row>
    <row r="856" spans="2:17" x14ac:dyDescent="0.25">
      <c r="B856" s="71">
        <v>855</v>
      </c>
      <c r="C856" s="71" t="s">
        <v>48</v>
      </c>
      <c r="D856" s="71" t="s">
        <v>48</v>
      </c>
      <c r="E856" s="71" t="s">
        <v>48</v>
      </c>
      <c r="F856" s="71" t="s">
        <v>36</v>
      </c>
      <c r="G856" s="71">
        <v>2</v>
      </c>
      <c r="H856" s="71" t="b">
        <v>0</v>
      </c>
      <c r="I856" s="71">
        <v>28.98</v>
      </c>
      <c r="J856" s="71" t="s">
        <v>30</v>
      </c>
      <c r="K856" s="71" t="s">
        <v>34</v>
      </c>
      <c r="L856" s="71">
        <v>9.6999999999999993</v>
      </c>
      <c r="M856" s="71">
        <v>56.9</v>
      </c>
      <c r="N856" s="71">
        <v>0</v>
      </c>
      <c r="O856" s="71">
        <v>0</v>
      </c>
      <c r="P856" s="71" t="b">
        <v>0</v>
      </c>
      <c r="Q856" s="71" t="s">
        <v>35</v>
      </c>
    </row>
    <row r="857" spans="2:17" x14ac:dyDescent="0.25">
      <c r="B857" s="71">
        <v>856</v>
      </c>
      <c r="C857" s="78">
        <v>41721</v>
      </c>
      <c r="D857" s="71">
        <v>12</v>
      </c>
      <c r="E857" s="71">
        <v>7</v>
      </c>
      <c r="F857" s="71" t="s">
        <v>33</v>
      </c>
      <c r="G857" s="71">
        <v>1</v>
      </c>
      <c r="H857" s="71" t="b">
        <v>0</v>
      </c>
      <c r="I857" s="71">
        <v>15.99</v>
      </c>
      <c r="J857" s="71" t="s">
        <v>30</v>
      </c>
      <c r="K857" s="71" t="s">
        <v>31</v>
      </c>
      <c r="L857" s="71">
        <v>40.1</v>
      </c>
      <c r="M857" s="71" t="s">
        <v>48</v>
      </c>
      <c r="N857" s="71">
        <v>0</v>
      </c>
      <c r="O857" s="71">
        <v>0</v>
      </c>
      <c r="P857" s="71" t="b">
        <v>0</v>
      </c>
      <c r="Q857" s="71" t="s">
        <v>38</v>
      </c>
    </row>
    <row r="858" spans="2:17" x14ac:dyDescent="0.25">
      <c r="B858" s="71">
        <v>857</v>
      </c>
      <c r="C858" s="78">
        <v>41721</v>
      </c>
      <c r="D858" s="71">
        <v>12</v>
      </c>
      <c r="E858" s="71">
        <v>7</v>
      </c>
      <c r="F858" s="71" t="s">
        <v>33</v>
      </c>
      <c r="G858" s="71">
        <v>4</v>
      </c>
      <c r="H858" s="71" t="b">
        <v>1</v>
      </c>
      <c r="I858" s="71">
        <v>44.963999999999999</v>
      </c>
      <c r="J858" s="71" t="s">
        <v>49</v>
      </c>
      <c r="K858" s="71" t="s">
        <v>43</v>
      </c>
      <c r="L858" s="71">
        <v>36.1</v>
      </c>
      <c r="M858" s="71">
        <v>45.6</v>
      </c>
      <c r="N858" s="71">
        <v>0</v>
      </c>
      <c r="O858" s="71">
        <v>0</v>
      </c>
      <c r="P858" s="71" t="b">
        <v>0</v>
      </c>
      <c r="Q858" s="71" t="s">
        <v>48</v>
      </c>
    </row>
    <row r="859" spans="2:17" x14ac:dyDescent="0.25">
      <c r="B859" s="71">
        <v>858</v>
      </c>
      <c r="C859" s="78">
        <v>41721</v>
      </c>
      <c r="D859" s="71">
        <v>12</v>
      </c>
      <c r="E859" s="71">
        <v>7</v>
      </c>
      <c r="F859" s="71" t="s">
        <v>29</v>
      </c>
      <c r="G859" s="71">
        <v>5</v>
      </c>
      <c r="H859" s="71" t="b">
        <v>1</v>
      </c>
      <c r="I859" s="71">
        <v>61.155000000000001</v>
      </c>
      <c r="J859" s="71" t="s">
        <v>49</v>
      </c>
      <c r="K859" s="71" t="s">
        <v>31</v>
      </c>
      <c r="L859" s="71">
        <v>31.2</v>
      </c>
      <c r="M859" s="71">
        <v>48.2</v>
      </c>
      <c r="N859" s="71">
        <v>0</v>
      </c>
      <c r="O859" s="71">
        <v>0</v>
      </c>
      <c r="P859" s="71" t="b">
        <v>0</v>
      </c>
      <c r="Q859" s="71" t="s">
        <v>48</v>
      </c>
    </row>
    <row r="860" spans="2:17" x14ac:dyDescent="0.25">
      <c r="B860" s="71">
        <v>859</v>
      </c>
      <c r="C860" s="78">
        <v>41721</v>
      </c>
      <c r="D860" s="71">
        <v>12</v>
      </c>
      <c r="E860" s="71">
        <v>7</v>
      </c>
      <c r="F860" s="71" t="s">
        <v>29</v>
      </c>
      <c r="G860" s="71">
        <v>3</v>
      </c>
      <c r="H860" s="71" t="b">
        <v>0</v>
      </c>
      <c r="I860" s="71">
        <v>44.97</v>
      </c>
      <c r="J860" s="71" t="s">
        <v>30</v>
      </c>
      <c r="K860" s="71" t="s">
        <v>34</v>
      </c>
      <c r="L860" s="71">
        <v>19.8</v>
      </c>
      <c r="M860" s="71">
        <v>56.2</v>
      </c>
      <c r="N860" s="71">
        <v>0</v>
      </c>
      <c r="O860" s="71">
        <v>0</v>
      </c>
      <c r="P860" s="71" t="b">
        <v>0</v>
      </c>
      <c r="Q860" s="71" t="s">
        <v>35</v>
      </c>
    </row>
    <row r="861" spans="2:17" x14ac:dyDescent="0.25">
      <c r="B861" s="71">
        <v>860</v>
      </c>
      <c r="C861" s="78">
        <v>41721</v>
      </c>
      <c r="D861" s="71">
        <v>12</v>
      </c>
      <c r="E861" s="71">
        <v>7</v>
      </c>
      <c r="F861" s="71" t="s">
        <v>36</v>
      </c>
      <c r="G861" s="71">
        <v>3</v>
      </c>
      <c r="H861" s="71" t="b">
        <v>0</v>
      </c>
      <c r="I861" s="71">
        <v>35.97</v>
      </c>
      <c r="J861" s="71" t="s">
        <v>30</v>
      </c>
      <c r="K861" s="71" t="s">
        <v>34</v>
      </c>
      <c r="L861" s="71">
        <v>10.8</v>
      </c>
      <c r="M861" s="71">
        <v>57.2</v>
      </c>
      <c r="N861" s="71">
        <v>0</v>
      </c>
      <c r="O861" s="71">
        <v>0</v>
      </c>
      <c r="P861" s="71" t="b">
        <v>0</v>
      </c>
      <c r="Q861" s="71" t="s">
        <v>35</v>
      </c>
    </row>
    <row r="862" spans="2:17" x14ac:dyDescent="0.25">
      <c r="B862" s="71">
        <v>861</v>
      </c>
      <c r="C862" s="78">
        <v>41721</v>
      </c>
      <c r="D862" s="71">
        <v>12</v>
      </c>
      <c r="E862" s="71">
        <v>7</v>
      </c>
      <c r="F862" s="71" t="s">
        <v>33</v>
      </c>
      <c r="G862" s="71">
        <v>3</v>
      </c>
      <c r="H862" s="71" t="b">
        <v>0</v>
      </c>
      <c r="I862" s="71">
        <v>38.97</v>
      </c>
      <c r="J862" s="71" t="s">
        <v>30</v>
      </c>
      <c r="K862" s="71" t="s">
        <v>34</v>
      </c>
      <c r="L862" s="71">
        <v>25.1</v>
      </c>
      <c r="M862" s="71">
        <v>54.8</v>
      </c>
      <c r="N862" s="71">
        <v>0</v>
      </c>
      <c r="O862" s="71">
        <v>0</v>
      </c>
      <c r="P862" s="71" t="b">
        <v>0</v>
      </c>
      <c r="Q862" s="71" t="s">
        <v>32</v>
      </c>
    </row>
    <row r="863" spans="2:17" x14ac:dyDescent="0.25">
      <c r="B863" s="71">
        <v>862</v>
      </c>
      <c r="C863" s="78">
        <v>41721</v>
      </c>
      <c r="D863" s="71">
        <v>12</v>
      </c>
      <c r="E863" s="71">
        <v>7</v>
      </c>
      <c r="F863" s="71" t="s">
        <v>33</v>
      </c>
      <c r="G863" s="71">
        <v>1</v>
      </c>
      <c r="H863" s="71" t="b">
        <v>0</v>
      </c>
      <c r="I863" s="71">
        <v>11.99</v>
      </c>
      <c r="J863" s="71" t="s">
        <v>49</v>
      </c>
      <c r="K863" s="71" t="s">
        <v>41</v>
      </c>
      <c r="L863" s="71">
        <v>25.1</v>
      </c>
      <c r="M863" s="71">
        <v>35.1</v>
      </c>
      <c r="N863" s="71">
        <v>0</v>
      </c>
      <c r="O863" s="71">
        <v>0</v>
      </c>
      <c r="P863" s="71" t="b">
        <v>0</v>
      </c>
      <c r="Q863" s="71" t="s">
        <v>32</v>
      </c>
    </row>
    <row r="864" spans="2:17" x14ac:dyDescent="0.25">
      <c r="B864" s="71">
        <v>863</v>
      </c>
      <c r="C864" s="78">
        <v>41721</v>
      </c>
      <c r="D864" s="71">
        <v>12</v>
      </c>
      <c r="E864" s="71">
        <v>7</v>
      </c>
      <c r="F864" s="71" t="s">
        <v>36</v>
      </c>
      <c r="G864" s="71">
        <v>1</v>
      </c>
      <c r="H864" s="71" t="b">
        <v>0</v>
      </c>
      <c r="I864" s="71">
        <v>51.82</v>
      </c>
      <c r="J864" s="71" t="s">
        <v>49</v>
      </c>
      <c r="K864" s="71" t="s">
        <v>41</v>
      </c>
      <c r="L864" s="71">
        <v>9</v>
      </c>
      <c r="M864" s="71">
        <v>59.9</v>
      </c>
      <c r="N864" s="71">
        <v>1</v>
      </c>
      <c r="O864" s="71">
        <v>1</v>
      </c>
      <c r="P864" s="71" t="b">
        <v>0</v>
      </c>
      <c r="Q864" s="71" t="s">
        <v>48</v>
      </c>
    </row>
    <row r="865" spans="2:17" x14ac:dyDescent="0.25">
      <c r="B865" s="71">
        <v>864</v>
      </c>
      <c r="C865" s="78">
        <v>41721</v>
      </c>
      <c r="D865" s="71">
        <v>12</v>
      </c>
      <c r="E865" s="71">
        <v>7</v>
      </c>
      <c r="F865" s="71" t="s">
        <v>36</v>
      </c>
      <c r="G865" s="71">
        <v>5</v>
      </c>
      <c r="H865" s="71" t="b">
        <v>1</v>
      </c>
      <c r="I865" s="71">
        <v>62.954999999999998</v>
      </c>
      <c r="J865" s="71" t="s">
        <v>49</v>
      </c>
      <c r="K865" s="71" t="s">
        <v>34</v>
      </c>
      <c r="L865" s="71">
        <v>10</v>
      </c>
      <c r="M865" s="71">
        <v>37.6</v>
      </c>
      <c r="N865" s="71">
        <v>0</v>
      </c>
      <c r="O865" s="71">
        <v>0</v>
      </c>
      <c r="P865" s="71" t="b">
        <v>0</v>
      </c>
      <c r="Q865" s="71" t="s">
        <v>32</v>
      </c>
    </row>
    <row r="866" spans="2:17" x14ac:dyDescent="0.25">
      <c r="B866" s="71">
        <v>865</v>
      </c>
      <c r="C866" s="78">
        <v>41721</v>
      </c>
      <c r="D866" s="71">
        <v>12</v>
      </c>
      <c r="E866" s="71">
        <v>7</v>
      </c>
      <c r="F866" s="71" t="s">
        <v>33</v>
      </c>
      <c r="G866" s="71">
        <v>4</v>
      </c>
      <c r="H866" s="71" t="b">
        <v>1</v>
      </c>
      <c r="I866" s="71">
        <v>44.963999999999999</v>
      </c>
      <c r="J866" s="71" t="s">
        <v>30</v>
      </c>
      <c r="K866" s="71" t="s">
        <v>43</v>
      </c>
      <c r="L866" s="71">
        <v>32.9</v>
      </c>
      <c r="M866" s="71" t="s">
        <v>48</v>
      </c>
      <c r="N866" s="71">
        <v>0</v>
      </c>
      <c r="O866" s="71">
        <v>0</v>
      </c>
      <c r="P866" s="71" t="b">
        <v>0</v>
      </c>
      <c r="Q866" s="71" t="s">
        <v>32</v>
      </c>
    </row>
    <row r="867" spans="2:17" x14ac:dyDescent="0.25">
      <c r="B867" s="71">
        <v>866</v>
      </c>
      <c r="C867" s="78">
        <v>41721</v>
      </c>
      <c r="D867" s="71">
        <v>12</v>
      </c>
      <c r="E867" s="71">
        <v>7</v>
      </c>
      <c r="F867" s="71" t="s">
        <v>29</v>
      </c>
      <c r="G867" s="71">
        <v>4</v>
      </c>
      <c r="H867" s="71" t="b">
        <v>1</v>
      </c>
      <c r="I867" s="71">
        <v>88.227000000000004</v>
      </c>
      <c r="J867" s="71" t="s">
        <v>30</v>
      </c>
      <c r="K867" s="71" t="s">
        <v>31</v>
      </c>
      <c r="L867" s="71">
        <v>23.7</v>
      </c>
      <c r="M867" s="71">
        <v>56.7</v>
      </c>
      <c r="N867" s="71">
        <v>1</v>
      </c>
      <c r="O867" s="71">
        <v>1</v>
      </c>
      <c r="P867" s="71" t="b">
        <v>0</v>
      </c>
      <c r="Q867" s="71" t="s">
        <v>35</v>
      </c>
    </row>
    <row r="868" spans="2:17" x14ac:dyDescent="0.25">
      <c r="B868" s="71">
        <v>867</v>
      </c>
      <c r="C868" s="78">
        <v>41721</v>
      </c>
      <c r="D868" s="71">
        <v>12</v>
      </c>
      <c r="E868" s="71">
        <v>7</v>
      </c>
      <c r="F868" s="71" t="s">
        <v>36</v>
      </c>
      <c r="G868" s="71">
        <v>6</v>
      </c>
      <c r="H868" s="71" t="b">
        <v>1</v>
      </c>
      <c r="I868" s="71">
        <v>74.646000000000001</v>
      </c>
      <c r="J868" s="71" t="s">
        <v>30</v>
      </c>
      <c r="K868" s="71" t="s">
        <v>34</v>
      </c>
      <c r="L868" s="71">
        <v>9.8000000000000007</v>
      </c>
      <c r="M868" s="71">
        <v>57.7</v>
      </c>
      <c r="N868" s="71">
        <v>0</v>
      </c>
      <c r="O868" s="71">
        <v>0</v>
      </c>
      <c r="P868" s="71" t="b">
        <v>0</v>
      </c>
      <c r="Q868" s="71" t="s">
        <v>35</v>
      </c>
    </row>
    <row r="869" spans="2:17" x14ac:dyDescent="0.25">
      <c r="B869" s="71">
        <v>868</v>
      </c>
      <c r="C869" s="78">
        <v>41721</v>
      </c>
      <c r="D869" s="71">
        <v>12</v>
      </c>
      <c r="E869" s="71">
        <v>7</v>
      </c>
      <c r="F869" s="71" t="s">
        <v>33</v>
      </c>
      <c r="G869" s="71">
        <v>2</v>
      </c>
      <c r="H869" s="71" t="b">
        <v>0</v>
      </c>
      <c r="I869" s="71">
        <v>27.98</v>
      </c>
      <c r="J869" s="71" t="s">
        <v>49</v>
      </c>
      <c r="K869" s="71" t="s">
        <v>41</v>
      </c>
      <c r="L869" s="71">
        <v>30.6</v>
      </c>
      <c r="M869" s="71">
        <v>44.3</v>
      </c>
      <c r="N869" s="71">
        <v>0</v>
      </c>
      <c r="O869" s="71">
        <v>0</v>
      </c>
      <c r="P869" s="71" t="b">
        <v>0</v>
      </c>
      <c r="Q869" s="71" t="s">
        <v>32</v>
      </c>
    </row>
    <row r="870" spans="2:17" x14ac:dyDescent="0.25">
      <c r="B870" s="71">
        <v>869</v>
      </c>
      <c r="C870" s="78">
        <v>41721</v>
      </c>
      <c r="D870" s="71">
        <v>12</v>
      </c>
      <c r="E870" s="71">
        <v>7</v>
      </c>
      <c r="F870" s="71" t="s">
        <v>33</v>
      </c>
      <c r="G870" s="71">
        <v>5</v>
      </c>
      <c r="H870" s="71" t="b">
        <v>1</v>
      </c>
      <c r="I870" s="71">
        <v>53.954999999999998</v>
      </c>
      <c r="J870" s="71" t="s">
        <v>49</v>
      </c>
      <c r="K870" s="71" t="s">
        <v>43</v>
      </c>
      <c r="L870" s="71">
        <v>14.3</v>
      </c>
      <c r="M870" s="71">
        <v>55.4</v>
      </c>
      <c r="N870" s="71">
        <v>0</v>
      </c>
      <c r="O870" s="71">
        <v>0</v>
      </c>
      <c r="P870" s="71" t="b">
        <v>0</v>
      </c>
      <c r="Q870" s="71" t="s">
        <v>35</v>
      </c>
    </row>
    <row r="871" spans="2:17" x14ac:dyDescent="0.25">
      <c r="B871" s="71">
        <v>870</v>
      </c>
      <c r="C871" s="78">
        <v>41721</v>
      </c>
      <c r="D871" s="71">
        <v>12</v>
      </c>
      <c r="E871" s="71">
        <v>7</v>
      </c>
      <c r="F871" s="71" t="s">
        <v>36</v>
      </c>
      <c r="G871" s="71">
        <v>1</v>
      </c>
      <c r="H871" s="71" t="b">
        <v>0</v>
      </c>
      <c r="I871" s="71">
        <v>10.99</v>
      </c>
      <c r="J871" s="71" t="s">
        <v>30</v>
      </c>
      <c r="K871" s="71" t="s">
        <v>43</v>
      </c>
      <c r="L871" s="71">
        <v>9.5</v>
      </c>
      <c r="M871" s="71">
        <v>52.7</v>
      </c>
      <c r="N871" s="71">
        <v>0</v>
      </c>
      <c r="O871" s="71">
        <v>0</v>
      </c>
      <c r="P871" s="71" t="b">
        <v>1</v>
      </c>
      <c r="Q871" s="71" t="s">
        <v>38</v>
      </c>
    </row>
    <row r="872" spans="2:17" x14ac:dyDescent="0.25">
      <c r="B872" s="71">
        <v>871</v>
      </c>
      <c r="C872" s="78">
        <v>41721</v>
      </c>
      <c r="D872" s="71">
        <v>12</v>
      </c>
      <c r="E872" s="71">
        <v>7</v>
      </c>
      <c r="F872" s="71" t="s">
        <v>36</v>
      </c>
      <c r="G872" s="71">
        <v>3</v>
      </c>
      <c r="H872" s="71" t="b">
        <v>0</v>
      </c>
      <c r="I872" s="71">
        <v>37.97</v>
      </c>
      <c r="J872" s="71" t="s">
        <v>49</v>
      </c>
      <c r="K872" s="71" t="s">
        <v>31</v>
      </c>
      <c r="L872" s="71">
        <v>27.9</v>
      </c>
      <c r="M872" s="71">
        <v>53.4</v>
      </c>
      <c r="N872" s="71">
        <v>0</v>
      </c>
      <c r="O872" s="71">
        <v>0</v>
      </c>
      <c r="P872" s="71" t="b">
        <v>0</v>
      </c>
      <c r="Q872" s="71" t="s">
        <v>35</v>
      </c>
    </row>
    <row r="873" spans="2:17" x14ac:dyDescent="0.25">
      <c r="B873" s="71">
        <v>872</v>
      </c>
      <c r="C873" s="78">
        <v>41721</v>
      </c>
      <c r="D873" s="71">
        <v>12</v>
      </c>
      <c r="E873" s="71">
        <v>7</v>
      </c>
      <c r="F873" s="71" t="s">
        <v>36</v>
      </c>
      <c r="G873" s="71">
        <v>4</v>
      </c>
      <c r="H873" s="71" t="b">
        <v>1</v>
      </c>
      <c r="I873" s="71">
        <v>51.264000000000003</v>
      </c>
      <c r="J873" s="71" t="s">
        <v>49</v>
      </c>
      <c r="K873" s="71" t="s">
        <v>34</v>
      </c>
      <c r="L873" s="71">
        <v>9.1</v>
      </c>
      <c r="M873" s="71">
        <v>56.2</v>
      </c>
      <c r="N873" s="71">
        <v>0</v>
      </c>
      <c r="O873" s="71">
        <v>0</v>
      </c>
      <c r="P873" s="71" t="b">
        <v>0</v>
      </c>
      <c r="Q873" s="71" t="s">
        <v>48</v>
      </c>
    </row>
    <row r="874" spans="2:17" x14ac:dyDescent="0.25">
      <c r="B874" s="71">
        <v>873</v>
      </c>
      <c r="C874" s="78">
        <v>41721</v>
      </c>
      <c r="D874" s="71">
        <v>12</v>
      </c>
      <c r="E874" s="71">
        <v>7</v>
      </c>
      <c r="F874" s="71" t="s">
        <v>29</v>
      </c>
      <c r="G874" s="71">
        <v>4</v>
      </c>
      <c r="H874" s="71" t="b">
        <v>1</v>
      </c>
      <c r="I874" s="71">
        <v>64.98</v>
      </c>
      <c r="J874" s="71" t="s">
        <v>49</v>
      </c>
      <c r="K874" s="71" t="s">
        <v>31</v>
      </c>
      <c r="L874" s="71">
        <v>38.299999999999997</v>
      </c>
      <c r="M874" s="71">
        <v>28.8</v>
      </c>
      <c r="N874" s="71">
        <v>1</v>
      </c>
      <c r="O874" s="71">
        <v>1</v>
      </c>
      <c r="P874" s="71" t="b">
        <v>0</v>
      </c>
      <c r="Q874" s="71" t="s">
        <v>38</v>
      </c>
    </row>
    <row r="875" spans="2:17" x14ac:dyDescent="0.25">
      <c r="B875" s="71">
        <v>874</v>
      </c>
      <c r="C875" s="78">
        <v>41721</v>
      </c>
      <c r="D875" s="71">
        <v>12</v>
      </c>
      <c r="E875" s="71">
        <v>7</v>
      </c>
      <c r="F875" s="71" t="s">
        <v>36</v>
      </c>
      <c r="G875" s="71">
        <v>1</v>
      </c>
      <c r="H875" s="71" t="b">
        <v>0</v>
      </c>
      <c r="I875" s="71">
        <v>15.99</v>
      </c>
      <c r="J875" s="71" t="s">
        <v>30</v>
      </c>
      <c r="K875" s="71" t="s">
        <v>31</v>
      </c>
      <c r="L875" s="71">
        <v>26.2</v>
      </c>
      <c r="M875" s="71">
        <v>51.1</v>
      </c>
      <c r="N875" s="71">
        <v>0</v>
      </c>
      <c r="O875" s="71">
        <v>0</v>
      </c>
      <c r="P875" s="71" t="b">
        <v>0</v>
      </c>
      <c r="Q875" s="71" t="s">
        <v>32</v>
      </c>
    </row>
    <row r="876" spans="2:17" x14ac:dyDescent="0.25">
      <c r="B876" s="71">
        <v>875</v>
      </c>
      <c r="C876" s="78">
        <v>41721</v>
      </c>
      <c r="D876" s="71">
        <v>12</v>
      </c>
      <c r="E876" s="71">
        <v>7</v>
      </c>
      <c r="F876" s="71" t="s">
        <v>33</v>
      </c>
      <c r="G876" s="71">
        <v>3</v>
      </c>
      <c r="H876" s="71" t="b">
        <v>0</v>
      </c>
      <c r="I876" s="71">
        <v>41.97</v>
      </c>
      <c r="J876" s="71" t="s">
        <v>49</v>
      </c>
      <c r="K876" s="71" t="s">
        <v>43</v>
      </c>
      <c r="L876" s="71">
        <v>31.4</v>
      </c>
      <c r="M876" s="71">
        <v>32.200000000000003</v>
      </c>
      <c r="N876" s="71">
        <v>0</v>
      </c>
      <c r="O876" s="71">
        <v>0</v>
      </c>
      <c r="P876" s="71" t="b">
        <v>0</v>
      </c>
      <c r="Q876" s="71" t="s">
        <v>38</v>
      </c>
    </row>
    <row r="877" spans="2:17" x14ac:dyDescent="0.25">
      <c r="B877" s="71">
        <v>876</v>
      </c>
      <c r="C877" s="78">
        <v>41721</v>
      </c>
      <c r="D877" s="71">
        <v>12</v>
      </c>
      <c r="E877" s="71">
        <v>7</v>
      </c>
      <c r="F877" s="71" t="s">
        <v>36</v>
      </c>
      <c r="G877" s="71">
        <v>2</v>
      </c>
      <c r="H877" s="71" t="b">
        <v>0</v>
      </c>
      <c r="I877" s="71">
        <v>27.98</v>
      </c>
      <c r="J877" s="71" t="s">
        <v>30</v>
      </c>
      <c r="K877" s="71" t="s">
        <v>34</v>
      </c>
      <c r="L877" s="71">
        <v>10.9</v>
      </c>
      <c r="M877" s="71">
        <v>55.2</v>
      </c>
      <c r="N877" s="71">
        <v>0</v>
      </c>
      <c r="O877" s="71">
        <v>0</v>
      </c>
      <c r="P877" s="71" t="b">
        <v>0</v>
      </c>
      <c r="Q877" s="71" t="s">
        <v>48</v>
      </c>
    </row>
    <row r="878" spans="2:17" x14ac:dyDescent="0.25">
      <c r="B878" s="71">
        <v>877</v>
      </c>
      <c r="C878" s="78">
        <v>41721</v>
      </c>
      <c r="D878" s="71">
        <v>12</v>
      </c>
      <c r="E878" s="71">
        <v>7</v>
      </c>
      <c r="F878" s="71" t="s">
        <v>29</v>
      </c>
      <c r="G878" s="71">
        <v>3</v>
      </c>
      <c r="H878" s="71" t="b">
        <v>0</v>
      </c>
      <c r="I878" s="71">
        <v>41.97</v>
      </c>
      <c r="J878" s="71" t="s">
        <v>49</v>
      </c>
      <c r="K878" s="71" t="s">
        <v>31</v>
      </c>
      <c r="L878" s="71">
        <v>37.200000000000003</v>
      </c>
      <c r="M878" s="71">
        <v>42.8</v>
      </c>
      <c r="N878" s="71">
        <v>0</v>
      </c>
      <c r="O878" s="71">
        <v>0</v>
      </c>
      <c r="P878" s="71" t="b">
        <v>0</v>
      </c>
      <c r="Q878" s="71" t="s">
        <v>48</v>
      </c>
    </row>
    <row r="879" spans="2:17" x14ac:dyDescent="0.25">
      <c r="B879" s="71">
        <v>878</v>
      </c>
      <c r="C879" s="78">
        <v>41721</v>
      </c>
      <c r="D879" s="71">
        <v>12</v>
      </c>
      <c r="E879" s="71">
        <v>7</v>
      </c>
      <c r="F879" s="71" t="s">
        <v>29</v>
      </c>
      <c r="G879" s="71">
        <v>5</v>
      </c>
      <c r="H879" s="71" t="b">
        <v>1</v>
      </c>
      <c r="I879" s="71">
        <v>61.155000000000001</v>
      </c>
      <c r="J879" s="71" t="s">
        <v>49</v>
      </c>
      <c r="K879" s="71" t="s">
        <v>31</v>
      </c>
      <c r="L879" s="71">
        <v>29</v>
      </c>
      <c r="M879" s="71">
        <v>55.5</v>
      </c>
      <c r="N879" s="71">
        <v>0</v>
      </c>
      <c r="O879" s="71">
        <v>0</v>
      </c>
      <c r="P879" s="71" t="b">
        <v>0</v>
      </c>
      <c r="Q879" s="71" t="s">
        <v>35</v>
      </c>
    </row>
    <row r="880" spans="2:17" x14ac:dyDescent="0.25">
      <c r="B880" s="71">
        <v>879</v>
      </c>
      <c r="C880" s="78">
        <v>41721</v>
      </c>
      <c r="D880" s="71">
        <v>12</v>
      </c>
      <c r="E880" s="71">
        <v>7</v>
      </c>
      <c r="F880" s="71" t="s">
        <v>33</v>
      </c>
      <c r="G880" s="71">
        <v>2</v>
      </c>
      <c r="H880" s="71" t="b">
        <v>0</v>
      </c>
      <c r="I880" s="71">
        <v>65.790000000000006</v>
      </c>
      <c r="J880" s="71" t="s">
        <v>30</v>
      </c>
      <c r="K880" s="71" t="s">
        <v>43</v>
      </c>
      <c r="L880" s="71">
        <v>25.4</v>
      </c>
      <c r="M880" s="71">
        <v>52.3</v>
      </c>
      <c r="N880" s="71">
        <v>1</v>
      </c>
      <c r="O880" s="71">
        <v>1</v>
      </c>
      <c r="P880" s="71" t="b">
        <v>0</v>
      </c>
      <c r="Q880" s="71" t="s">
        <v>48</v>
      </c>
    </row>
    <row r="881" spans="2:17" x14ac:dyDescent="0.25">
      <c r="B881" s="71">
        <v>880</v>
      </c>
      <c r="C881" s="78">
        <v>41721</v>
      </c>
      <c r="D881" s="71">
        <v>12</v>
      </c>
      <c r="E881" s="71">
        <v>7</v>
      </c>
      <c r="F881" s="71" t="s">
        <v>33</v>
      </c>
      <c r="G881" s="71">
        <v>2</v>
      </c>
      <c r="H881" s="71" t="b">
        <v>0</v>
      </c>
      <c r="I881" s="71">
        <v>69.12</v>
      </c>
      <c r="J881" s="71" t="s">
        <v>30</v>
      </c>
      <c r="K881" s="71" t="s">
        <v>34</v>
      </c>
      <c r="L881" s="71">
        <v>30.5</v>
      </c>
      <c r="M881" s="71">
        <v>47.5</v>
      </c>
      <c r="N881" s="71">
        <v>1</v>
      </c>
      <c r="O881" s="71">
        <v>1</v>
      </c>
      <c r="P881" s="71" t="b">
        <v>0</v>
      </c>
      <c r="Q881" s="71" t="s">
        <v>32</v>
      </c>
    </row>
    <row r="882" spans="2:17" x14ac:dyDescent="0.25">
      <c r="B882" s="71">
        <v>881</v>
      </c>
      <c r="C882" s="78">
        <v>41721</v>
      </c>
      <c r="D882" s="71">
        <v>12</v>
      </c>
      <c r="E882" s="71">
        <v>7</v>
      </c>
      <c r="F882" s="71" t="s">
        <v>36</v>
      </c>
      <c r="G882" s="71">
        <v>2</v>
      </c>
      <c r="H882" s="71" t="b">
        <v>0</v>
      </c>
      <c r="I882" s="71">
        <v>30.98</v>
      </c>
      <c r="J882" s="71" t="s">
        <v>30</v>
      </c>
      <c r="K882" s="71" t="s">
        <v>34</v>
      </c>
      <c r="L882" s="71">
        <v>11.4</v>
      </c>
      <c r="M882" s="71">
        <v>56.5</v>
      </c>
      <c r="N882" s="71">
        <v>0</v>
      </c>
      <c r="O882" s="71">
        <v>0</v>
      </c>
      <c r="P882" s="71" t="b">
        <v>0</v>
      </c>
      <c r="Q882" s="71" t="s">
        <v>35</v>
      </c>
    </row>
    <row r="883" spans="2:17" x14ac:dyDescent="0.25">
      <c r="B883" s="71">
        <v>882</v>
      </c>
      <c r="C883" s="78">
        <v>41721</v>
      </c>
      <c r="D883" s="71">
        <v>12</v>
      </c>
      <c r="E883" s="71">
        <v>7</v>
      </c>
      <c r="F883" s="71" t="s">
        <v>36</v>
      </c>
      <c r="G883" s="71">
        <v>2</v>
      </c>
      <c r="H883" s="71" t="b">
        <v>0</v>
      </c>
      <c r="I883" s="71">
        <v>29.98</v>
      </c>
      <c r="J883" s="71" t="s">
        <v>30</v>
      </c>
      <c r="K883" s="71" t="s">
        <v>34</v>
      </c>
      <c r="L883" s="71">
        <v>9.6999999999999993</v>
      </c>
      <c r="M883" s="71">
        <v>55.5</v>
      </c>
      <c r="N883" s="71">
        <v>0</v>
      </c>
      <c r="O883" s="71">
        <v>0</v>
      </c>
      <c r="P883" s="71" t="b">
        <v>0</v>
      </c>
      <c r="Q883" s="71" t="s">
        <v>48</v>
      </c>
    </row>
    <row r="884" spans="2:17" x14ac:dyDescent="0.25">
      <c r="B884" s="71">
        <v>883</v>
      </c>
      <c r="C884" s="78">
        <v>41721</v>
      </c>
      <c r="D884" s="71">
        <v>12</v>
      </c>
      <c r="E884" s="71">
        <v>7</v>
      </c>
      <c r="F884" s="71" t="s">
        <v>36</v>
      </c>
      <c r="G884" s="71">
        <v>3</v>
      </c>
      <c r="H884" s="71" t="b">
        <v>0</v>
      </c>
      <c r="I884" s="71">
        <v>37.97</v>
      </c>
      <c r="J884" s="71" t="s">
        <v>49</v>
      </c>
      <c r="K884" s="71" t="s">
        <v>34</v>
      </c>
      <c r="L884" s="71">
        <v>9.8000000000000007</v>
      </c>
      <c r="M884" s="71">
        <v>62.9</v>
      </c>
      <c r="N884" s="71">
        <v>0</v>
      </c>
      <c r="O884" s="71">
        <v>0</v>
      </c>
      <c r="P884" s="71" t="b">
        <v>0</v>
      </c>
      <c r="Q884" s="71" t="s">
        <v>35</v>
      </c>
    </row>
    <row r="885" spans="2:17" x14ac:dyDescent="0.25">
      <c r="B885" s="71">
        <v>884</v>
      </c>
      <c r="C885" s="78">
        <v>41721</v>
      </c>
      <c r="D885" s="71">
        <v>12</v>
      </c>
      <c r="E885" s="71">
        <v>7</v>
      </c>
      <c r="F885" s="71" t="s">
        <v>36</v>
      </c>
      <c r="G885" s="71">
        <v>3</v>
      </c>
      <c r="H885" s="71" t="b">
        <v>0</v>
      </c>
      <c r="I885" s="71">
        <v>39.97</v>
      </c>
      <c r="J885" s="71" t="s">
        <v>49</v>
      </c>
      <c r="K885" s="71" t="s">
        <v>34</v>
      </c>
      <c r="L885" s="71">
        <v>14.1</v>
      </c>
      <c r="M885" s="71">
        <v>40.700000000000003</v>
      </c>
      <c r="N885" s="71">
        <v>0</v>
      </c>
      <c r="O885" s="71">
        <v>0</v>
      </c>
      <c r="P885" s="71" t="b">
        <v>0</v>
      </c>
      <c r="Q885" s="71" t="s">
        <v>32</v>
      </c>
    </row>
    <row r="886" spans="2:17" x14ac:dyDescent="0.25">
      <c r="B886" s="71">
        <v>885</v>
      </c>
      <c r="C886" s="78">
        <v>41721</v>
      </c>
      <c r="D886" s="71">
        <v>12</v>
      </c>
      <c r="E886" s="71">
        <v>7</v>
      </c>
      <c r="F886" s="71" t="s">
        <v>33</v>
      </c>
      <c r="G886" s="71">
        <v>1</v>
      </c>
      <c r="H886" s="71" t="b">
        <v>0</v>
      </c>
      <c r="I886" s="71">
        <v>12.99</v>
      </c>
      <c r="J886" s="71" t="s">
        <v>30</v>
      </c>
      <c r="K886" s="71" t="s">
        <v>43</v>
      </c>
      <c r="L886" s="71">
        <v>34.1</v>
      </c>
      <c r="M886" s="71">
        <v>47.8</v>
      </c>
      <c r="N886" s="71">
        <v>0</v>
      </c>
      <c r="O886" s="71">
        <v>0</v>
      </c>
      <c r="P886" s="71" t="b">
        <v>0</v>
      </c>
      <c r="Q886" s="71" t="s">
        <v>32</v>
      </c>
    </row>
    <row r="887" spans="2:17" x14ac:dyDescent="0.25">
      <c r="B887" s="71">
        <v>886</v>
      </c>
      <c r="C887" s="78">
        <v>41721</v>
      </c>
      <c r="D887" s="71">
        <v>12</v>
      </c>
      <c r="E887" s="71">
        <v>7</v>
      </c>
      <c r="F887" s="71" t="s">
        <v>33</v>
      </c>
      <c r="G887" s="71">
        <v>4</v>
      </c>
      <c r="H887" s="71" t="b">
        <v>1</v>
      </c>
      <c r="I887" s="71">
        <v>55.764000000000003</v>
      </c>
      <c r="J887" s="71" t="s">
        <v>30</v>
      </c>
      <c r="K887" s="71" t="s">
        <v>41</v>
      </c>
      <c r="L887" s="71">
        <v>38.700000000000003</v>
      </c>
      <c r="M887" s="71">
        <v>51.1</v>
      </c>
      <c r="N887" s="71">
        <v>0</v>
      </c>
      <c r="O887" s="71">
        <v>0</v>
      </c>
      <c r="P887" s="71" t="b">
        <v>0</v>
      </c>
      <c r="Q887" s="71" t="s">
        <v>32</v>
      </c>
    </row>
    <row r="888" spans="2:17" x14ac:dyDescent="0.25">
      <c r="B888" s="71">
        <v>887</v>
      </c>
      <c r="C888" s="78">
        <v>41721</v>
      </c>
      <c r="D888" s="71">
        <v>12</v>
      </c>
      <c r="E888" s="71">
        <v>7</v>
      </c>
      <c r="F888" s="71" t="s">
        <v>29</v>
      </c>
      <c r="G888" s="71">
        <v>6</v>
      </c>
      <c r="H888" s="71" t="b">
        <v>1</v>
      </c>
      <c r="I888" s="71">
        <v>73.745999999999995</v>
      </c>
      <c r="J888" s="71" t="s">
        <v>30</v>
      </c>
      <c r="K888" s="71" t="s">
        <v>31</v>
      </c>
      <c r="L888" s="71">
        <v>24.7</v>
      </c>
      <c r="M888" s="71">
        <v>50.2</v>
      </c>
      <c r="N888" s="71">
        <v>0</v>
      </c>
      <c r="O888" s="71">
        <v>0</v>
      </c>
      <c r="P888" s="71" t="b">
        <v>0</v>
      </c>
      <c r="Q888" s="71" t="s">
        <v>32</v>
      </c>
    </row>
    <row r="889" spans="2:17" x14ac:dyDescent="0.25">
      <c r="B889" s="71">
        <v>888</v>
      </c>
      <c r="C889" s="78">
        <v>41721</v>
      </c>
      <c r="D889" s="71">
        <v>12</v>
      </c>
      <c r="E889" s="71">
        <v>7</v>
      </c>
      <c r="F889" s="71" t="s">
        <v>36</v>
      </c>
      <c r="G889" s="71">
        <v>3</v>
      </c>
      <c r="H889" s="71" t="b">
        <v>0</v>
      </c>
      <c r="I889" s="71">
        <v>43.97</v>
      </c>
      <c r="J889" s="71" t="s">
        <v>30</v>
      </c>
      <c r="K889" s="71" t="s">
        <v>34</v>
      </c>
      <c r="L889" s="71">
        <v>10.5</v>
      </c>
      <c r="M889" s="71">
        <v>56.7</v>
      </c>
      <c r="N889" s="71">
        <v>0</v>
      </c>
      <c r="O889" s="71">
        <v>0</v>
      </c>
      <c r="P889" s="71" t="b">
        <v>0</v>
      </c>
      <c r="Q889" s="71" t="s">
        <v>35</v>
      </c>
    </row>
    <row r="890" spans="2:17" x14ac:dyDescent="0.25">
      <c r="B890" s="71">
        <v>889</v>
      </c>
      <c r="C890" s="78">
        <v>41721</v>
      </c>
      <c r="D890" s="71">
        <v>12</v>
      </c>
      <c r="E890" s="71">
        <v>7</v>
      </c>
      <c r="F890" s="71" t="s">
        <v>36</v>
      </c>
      <c r="G890" s="71">
        <v>2</v>
      </c>
      <c r="H890" s="71" t="b">
        <v>0</v>
      </c>
      <c r="I890" s="71">
        <v>28.98</v>
      </c>
      <c r="J890" s="71" t="s">
        <v>30</v>
      </c>
      <c r="K890" s="71" t="s">
        <v>41</v>
      </c>
      <c r="L890" s="71">
        <v>9.1999999999999993</v>
      </c>
      <c r="M890" s="71">
        <v>53.9</v>
      </c>
      <c r="N890" s="71">
        <v>0</v>
      </c>
      <c r="O890" s="71">
        <v>0</v>
      </c>
      <c r="P890" s="71" t="b">
        <v>0</v>
      </c>
      <c r="Q890" s="71" t="s">
        <v>32</v>
      </c>
    </row>
    <row r="891" spans="2:17" x14ac:dyDescent="0.25">
      <c r="B891" s="71">
        <v>890</v>
      </c>
      <c r="C891" s="78">
        <v>41721</v>
      </c>
      <c r="D891" s="71">
        <v>12</v>
      </c>
      <c r="E891" s="71">
        <v>7</v>
      </c>
      <c r="F891" s="71" t="s">
        <v>36</v>
      </c>
      <c r="G891" s="71">
        <v>2</v>
      </c>
      <c r="H891" s="71" t="b">
        <v>0</v>
      </c>
      <c r="I891" s="71">
        <v>52.52</v>
      </c>
      <c r="J891" s="71" t="s">
        <v>30</v>
      </c>
      <c r="K891" s="71" t="s">
        <v>41</v>
      </c>
      <c r="L891" s="71">
        <v>18.3</v>
      </c>
      <c r="M891" s="71">
        <v>53.6</v>
      </c>
      <c r="N891" s="71">
        <v>1</v>
      </c>
      <c r="O891" s="71">
        <v>0</v>
      </c>
      <c r="P891" s="71" t="b">
        <v>0</v>
      </c>
      <c r="Q891" s="71" t="s">
        <v>32</v>
      </c>
    </row>
    <row r="892" spans="2:17" x14ac:dyDescent="0.25">
      <c r="B892" s="71">
        <v>891</v>
      </c>
      <c r="C892" s="78">
        <v>41722</v>
      </c>
      <c r="D892" s="71">
        <v>13</v>
      </c>
      <c r="E892" s="71">
        <v>1</v>
      </c>
      <c r="F892" s="71" t="s">
        <v>29</v>
      </c>
      <c r="G892" s="71">
        <v>5</v>
      </c>
      <c r="H892" s="71" t="b">
        <v>1</v>
      </c>
      <c r="I892" s="71">
        <v>59.354999999999997</v>
      </c>
      <c r="J892" s="71" t="s">
        <v>49</v>
      </c>
      <c r="K892" s="71" t="s">
        <v>31</v>
      </c>
      <c r="L892" s="71">
        <v>35.9</v>
      </c>
      <c r="M892" s="71">
        <v>31.4</v>
      </c>
      <c r="N892" s="71">
        <v>0</v>
      </c>
      <c r="O892" s="71">
        <v>0</v>
      </c>
      <c r="P892" s="71" t="b">
        <v>0</v>
      </c>
      <c r="Q892" s="71" t="s">
        <v>38</v>
      </c>
    </row>
    <row r="893" spans="2:17" x14ac:dyDescent="0.25">
      <c r="B893" s="71">
        <v>892</v>
      </c>
      <c r="C893" s="78">
        <v>41722</v>
      </c>
      <c r="D893" s="71">
        <v>13</v>
      </c>
      <c r="E893" s="71">
        <v>1</v>
      </c>
      <c r="F893" s="71" t="s">
        <v>36</v>
      </c>
      <c r="G893" s="71">
        <v>4</v>
      </c>
      <c r="H893" s="71" t="b">
        <v>1</v>
      </c>
      <c r="I893" s="71">
        <v>47.664000000000001</v>
      </c>
      <c r="J893" s="71" t="s">
        <v>49</v>
      </c>
      <c r="K893" s="71" t="s">
        <v>41</v>
      </c>
      <c r="L893" s="71">
        <v>19</v>
      </c>
      <c r="M893" s="71">
        <v>54.8</v>
      </c>
      <c r="N893" s="71">
        <v>0</v>
      </c>
      <c r="O893" s="71">
        <v>0</v>
      </c>
      <c r="P893" s="71" t="b">
        <v>0</v>
      </c>
      <c r="Q893" s="71" t="s">
        <v>48</v>
      </c>
    </row>
    <row r="894" spans="2:17" x14ac:dyDescent="0.25">
      <c r="B894" s="71">
        <v>893</v>
      </c>
      <c r="C894" s="78">
        <v>41722</v>
      </c>
      <c r="D894" s="71">
        <v>13</v>
      </c>
      <c r="E894" s="71">
        <v>1</v>
      </c>
      <c r="F894" s="71" t="s">
        <v>29</v>
      </c>
      <c r="G894" s="71">
        <v>2</v>
      </c>
      <c r="H894" s="71" t="b">
        <v>0</v>
      </c>
      <c r="I894" s="71">
        <v>29.98</v>
      </c>
      <c r="J894" s="71" t="s">
        <v>30</v>
      </c>
      <c r="K894" s="71" t="s">
        <v>31</v>
      </c>
      <c r="L894" s="71">
        <v>31.4</v>
      </c>
      <c r="M894" s="71">
        <v>54.3</v>
      </c>
      <c r="N894" s="71">
        <v>0</v>
      </c>
      <c r="O894" s="71">
        <v>0</v>
      </c>
      <c r="P894" s="71" t="b">
        <v>0</v>
      </c>
      <c r="Q894" s="71" t="s">
        <v>48</v>
      </c>
    </row>
    <row r="895" spans="2:17" x14ac:dyDescent="0.25">
      <c r="B895" s="71">
        <v>894</v>
      </c>
      <c r="C895" s="78">
        <v>41722</v>
      </c>
      <c r="D895" s="71">
        <v>13</v>
      </c>
      <c r="E895" s="71">
        <v>1</v>
      </c>
      <c r="F895" s="71" t="s">
        <v>33</v>
      </c>
      <c r="G895" s="71">
        <v>5</v>
      </c>
      <c r="H895" s="71" t="b">
        <v>1</v>
      </c>
      <c r="I895" s="71">
        <v>69.254999999999995</v>
      </c>
      <c r="J895" s="71" t="s">
        <v>49</v>
      </c>
      <c r="K895" s="71" t="s">
        <v>43</v>
      </c>
      <c r="L895" s="71">
        <v>35.700000000000003</v>
      </c>
      <c r="M895" s="71" t="s">
        <v>48</v>
      </c>
      <c r="N895" s="71">
        <v>0</v>
      </c>
      <c r="O895" s="71">
        <v>0</v>
      </c>
      <c r="P895" s="71" t="b">
        <v>0</v>
      </c>
      <c r="Q895" s="71" t="s">
        <v>38</v>
      </c>
    </row>
    <row r="896" spans="2:17" x14ac:dyDescent="0.25">
      <c r="B896" s="71">
        <v>895</v>
      </c>
      <c r="C896" s="78">
        <v>41722</v>
      </c>
      <c r="D896" s="71">
        <v>13</v>
      </c>
      <c r="E896" s="71">
        <v>1</v>
      </c>
      <c r="F896" s="71" t="s">
        <v>33</v>
      </c>
      <c r="G896" s="71">
        <v>4</v>
      </c>
      <c r="H896" s="71" t="b">
        <v>1</v>
      </c>
      <c r="I896" s="71">
        <v>76.814999999999998</v>
      </c>
      <c r="J896" s="71" t="s">
        <v>49</v>
      </c>
      <c r="K896" s="71" t="s">
        <v>31</v>
      </c>
      <c r="L896" s="71">
        <v>17.8</v>
      </c>
      <c r="M896" s="71">
        <v>58.2</v>
      </c>
      <c r="N896" s="71">
        <v>1</v>
      </c>
      <c r="O896" s="71">
        <v>0</v>
      </c>
      <c r="P896" s="71" t="b">
        <v>0</v>
      </c>
      <c r="Q896" s="71" t="s">
        <v>48</v>
      </c>
    </row>
    <row r="897" spans="2:17" x14ac:dyDescent="0.25">
      <c r="B897" s="71">
        <v>896</v>
      </c>
      <c r="C897" s="78">
        <v>41722</v>
      </c>
      <c r="D897" s="71">
        <v>13</v>
      </c>
      <c r="E897" s="71">
        <v>1</v>
      </c>
      <c r="F897" s="71" t="s">
        <v>33</v>
      </c>
      <c r="G897" s="71">
        <v>4</v>
      </c>
      <c r="H897" s="71" t="b">
        <v>1</v>
      </c>
      <c r="I897" s="71">
        <v>52.164000000000001</v>
      </c>
      <c r="J897" s="71" t="s">
        <v>49</v>
      </c>
      <c r="K897" s="71" t="s">
        <v>43</v>
      </c>
      <c r="L897" s="71">
        <v>31.2</v>
      </c>
      <c r="M897" s="71">
        <v>53.1</v>
      </c>
      <c r="N897" s="71">
        <v>0</v>
      </c>
      <c r="O897" s="71">
        <v>0</v>
      </c>
      <c r="P897" s="71" t="b">
        <v>0</v>
      </c>
      <c r="Q897" s="71" t="s">
        <v>35</v>
      </c>
    </row>
    <row r="898" spans="2:17" x14ac:dyDescent="0.25">
      <c r="B898" s="71">
        <v>897</v>
      </c>
      <c r="C898" s="78">
        <v>41722</v>
      </c>
      <c r="D898" s="71">
        <v>13</v>
      </c>
      <c r="E898" s="71">
        <v>1</v>
      </c>
      <c r="F898" s="71" t="s">
        <v>33</v>
      </c>
      <c r="G898" s="71">
        <v>2</v>
      </c>
      <c r="H898" s="71" t="b">
        <v>0</v>
      </c>
      <c r="I898" s="71">
        <v>30.98</v>
      </c>
      <c r="J898" s="71" t="s">
        <v>30</v>
      </c>
      <c r="K898" s="71" t="s">
        <v>43</v>
      </c>
      <c r="L898" s="71">
        <v>37.4</v>
      </c>
      <c r="M898" s="71">
        <v>45.3</v>
      </c>
      <c r="N898" s="71">
        <v>0</v>
      </c>
      <c r="O898" s="71">
        <v>0</v>
      </c>
      <c r="P898" s="71" t="b">
        <v>0</v>
      </c>
      <c r="Q898" s="71" t="s">
        <v>32</v>
      </c>
    </row>
    <row r="899" spans="2:17" x14ac:dyDescent="0.25">
      <c r="B899" s="71">
        <v>898</v>
      </c>
      <c r="C899" s="78">
        <v>41722</v>
      </c>
      <c r="D899" s="71">
        <v>13</v>
      </c>
      <c r="E899" s="71">
        <v>1</v>
      </c>
      <c r="F899" s="71" t="s">
        <v>29</v>
      </c>
      <c r="G899" s="71">
        <v>2</v>
      </c>
      <c r="H899" s="71" t="b">
        <v>0</v>
      </c>
      <c r="I899" s="71">
        <v>28.98</v>
      </c>
      <c r="J899" s="71" t="s">
        <v>49</v>
      </c>
      <c r="K899" s="71" t="s">
        <v>31</v>
      </c>
      <c r="L899" s="71">
        <v>42.2</v>
      </c>
      <c r="M899" s="71">
        <v>41.2</v>
      </c>
      <c r="N899" s="71">
        <v>0</v>
      </c>
      <c r="O899" s="71">
        <v>0</v>
      </c>
      <c r="P899" s="71" t="b">
        <v>0</v>
      </c>
      <c r="Q899" s="71" t="s">
        <v>48</v>
      </c>
    </row>
    <row r="900" spans="2:17" x14ac:dyDescent="0.25">
      <c r="B900" s="71">
        <v>899</v>
      </c>
      <c r="C900" s="78">
        <v>41722</v>
      </c>
      <c r="D900" s="71">
        <v>13</v>
      </c>
      <c r="E900" s="71">
        <v>1</v>
      </c>
      <c r="F900" s="71" t="s">
        <v>29</v>
      </c>
      <c r="G900" s="71">
        <v>4</v>
      </c>
      <c r="H900" s="71" t="b">
        <v>1</v>
      </c>
      <c r="I900" s="71">
        <v>89.522999999999996</v>
      </c>
      <c r="J900" s="71" t="s">
        <v>30</v>
      </c>
      <c r="K900" s="71" t="s">
        <v>43</v>
      </c>
      <c r="L900" s="71">
        <v>35</v>
      </c>
      <c r="M900" s="71">
        <v>50.4</v>
      </c>
      <c r="N900" s="71">
        <v>1</v>
      </c>
      <c r="O900" s="71">
        <v>1</v>
      </c>
      <c r="P900" s="71" t="b">
        <v>0</v>
      </c>
      <c r="Q900" s="71" t="s">
        <v>32</v>
      </c>
    </row>
    <row r="901" spans="2:17" x14ac:dyDescent="0.25">
      <c r="B901" s="71">
        <v>900</v>
      </c>
      <c r="C901" s="78">
        <v>41722</v>
      </c>
      <c r="D901" s="71">
        <v>13</v>
      </c>
      <c r="E901" s="71">
        <v>1</v>
      </c>
      <c r="F901" s="71" t="s">
        <v>36</v>
      </c>
      <c r="G901" s="71">
        <v>3</v>
      </c>
      <c r="H901" s="71" t="b">
        <v>0</v>
      </c>
      <c r="I901" s="71">
        <v>71.36</v>
      </c>
      <c r="J901" s="71" t="s">
        <v>30</v>
      </c>
      <c r="K901" s="71" t="s">
        <v>41</v>
      </c>
      <c r="L901" s="71">
        <v>18.600000000000001</v>
      </c>
      <c r="M901" s="71">
        <v>59.7</v>
      </c>
      <c r="N901" s="71">
        <v>1</v>
      </c>
      <c r="O901" s="71">
        <v>1</v>
      </c>
      <c r="P901" s="71" t="b">
        <v>0</v>
      </c>
      <c r="Q901" s="71" t="s">
        <v>35</v>
      </c>
    </row>
    <row r="902" spans="2:17" x14ac:dyDescent="0.25">
      <c r="B902" s="71">
        <v>901</v>
      </c>
      <c r="C902" s="78">
        <v>41722</v>
      </c>
      <c r="D902" s="71">
        <v>13</v>
      </c>
      <c r="E902" s="71">
        <v>1</v>
      </c>
      <c r="F902" s="71" t="s">
        <v>36</v>
      </c>
      <c r="G902" s="71">
        <v>5</v>
      </c>
      <c r="H902" s="71" t="b">
        <v>1</v>
      </c>
      <c r="I902" s="71">
        <v>68.355000000000004</v>
      </c>
      <c r="J902" s="71" t="s">
        <v>30</v>
      </c>
      <c r="K902" s="71" t="s">
        <v>43</v>
      </c>
      <c r="L902" s="71">
        <v>33.299999999999997</v>
      </c>
      <c r="M902" s="71">
        <v>53.2</v>
      </c>
      <c r="N902" s="71">
        <v>0</v>
      </c>
      <c r="O902" s="71">
        <v>0</v>
      </c>
      <c r="P902" s="71" t="b">
        <v>0</v>
      </c>
      <c r="Q902" s="71" t="s">
        <v>32</v>
      </c>
    </row>
    <row r="903" spans="2:17" x14ac:dyDescent="0.25">
      <c r="B903" s="71">
        <v>902</v>
      </c>
      <c r="C903" s="78">
        <v>41722</v>
      </c>
      <c r="D903" s="71">
        <v>13</v>
      </c>
      <c r="E903" s="71">
        <v>1</v>
      </c>
      <c r="F903" s="71" t="s">
        <v>36</v>
      </c>
      <c r="G903" s="71">
        <v>1</v>
      </c>
      <c r="H903" s="71" t="b">
        <v>0</v>
      </c>
      <c r="I903" s="71">
        <v>11.99</v>
      </c>
      <c r="J903" s="71" t="s">
        <v>49</v>
      </c>
      <c r="K903" s="71" t="s">
        <v>43</v>
      </c>
      <c r="L903" s="71">
        <v>27.9</v>
      </c>
      <c r="M903" s="71">
        <v>35.5</v>
      </c>
      <c r="N903" s="71">
        <v>0</v>
      </c>
      <c r="O903" s="71">
        <v>0</v>
      </c>
      <c r="P903" s="71" t="b">
        <v>0</v>
      </c>
      <c r="Q903" s="71" t="s">
        <v>32</v>
      </c>
    </row>
    <row r="904" spans="2:17" x14ac:dyDescent="0.25">
      <c r="B904" s="71">
        <v>903</v>
      </c>
      <c r="C904" s="78">
        <v>41722</v>
      </c>
      <c r="D904" s="71">
        <v>13</v>
      </c>
      <c r="E904" s="71">
        <v>1</v>
      </c>
      <c r="F904" s="71" t="s">
        <v>29</v>
      </c>
      <c r="G904" s="71">
        <v>3</v>
      </c>
      <c r="H904" s="71" t="b">
        <v>0</v>
      </c>
      <c r="I904" s="71">
        <v>43.97</v>
      </c>
      <c r="J904" s="71" t="s">
        <v>49</v>
      </c>
      <c r="K904" s="71" t="s">
        <v>43</v>
      </c>
      <c r="L904" s="71">
        <v>40</v>
      </c>
      <c r="M904" s="71">
        <v>43.6</v>
      </c>
      <c r="N904" s="71">
        <v>0</v>
      </c>
      <c r="O904" s="71">
        <v>0</v>
      </c>
      <c r="P904" s="71" t="b">
        <v>0</v>
      </c>
      <c r="Q904" s="71" t="s">
        <v>32</v>
      </c>
    </row>
    <row r="905" spans="2:17" x14ac:dyDescent="0.25">
      <c r="B905" s="71">
        <v>904</v>
      </c>
      <c r="C905" s="78">
        <v>41722</v>
      </c>
      <c r="D905" s="71">
        <v>13</v>
      </c>
      <c r="E905" s="71">
        <v>1</v>
      </c>
      <c r="F905" s="71" t="s">
        <v>33</v>
      </c>
      <c r="G905" s="71">
        <v>2</v>
      </c>
      <c r="H905" s="71" t="b">
        <v>0</v>
      </c>
      <c r="I905" s="71">
        <v>66.36</v>
      </c>
      <c r="J905" s="71" t="s">
        <v>30</v>
      </c>
      <c r="K905" s="71" t="s">
        <v>43</v>
      </c>
      <c r="L905" s="71">
        <v>35.200000000000003</v>
      </c>
      <c r="M905" s="71">
        <v>50.3</v>
      </c>
      <c r="N905" s="71">
        <v>1</v>
      </c>
      <c r="O905" s="71">
        <v>1</v>
      </c>
      <c r="P905" s="71" t="b">
        <v>0</v>
      </c>
      <c r="Q905" s="71" t="s">
        <v>32</v>
      </c>
    </row>
    <row r="906" spans="2:17" x14ac:dyDescent="0.25">
      <c r="B906" s="71">
        <v>905</v>
      </c>
      <c r="C906" s="78">
        <v>41722</v>
      </c>
      <c r="D906" s="71">
        <v>13</v>
      </c>
      <c r="E906" s="71">
        <v>1</v>
      </c>
      <c r="F906" s="71" t="s">
        <v>33</v>
      </c>
      <c r="G906" s="71">
        <v>3</v>
      </c>
      <c r="H906" s="71" t="b">
        <v>0</v>
      </c>
      <c r="I906" s="71">
        <v>41.97</v>
      </c>
      <c r="J906" s="71" t="s">
        <v>30</v>
      </c>
      <c r="K906" s="71" t="s">
        <v>43</v>
      </c>
      <c r="L906" s="71">
        <v>36.299999999999997</v>
      </c>
      <c r="M906" s="71">
        <v>54.4</v>
      </c>
      <c r="N906" s="71">
        <v>0</v>
      </c>
      <c r="O906" s="71">
        <v>0</v>
      </c>
      <c r="P906" s="71" t="b">
        <v>0</v>
      </c>
      <c r="Q906" s="71" t="s">
        <v>32</v>
      </c>
    </row>
    <row r="907" spans="2:17" x14ac:dyDescent="0.25">
      <c r="B907" s="71">
        <v>906</v>
      </c>
      <c r="C907" s="78">
        <v>41722</v>
      </c>
      <c r="D907" s="71">
        <v>13</v>
      </c>
      <c r="E907" s="71">
        <v>1</v>
      </c>
      <c r="F907" s="71" t="s">
        <v>33</v>
      </c>
      <c r="G907" s="71">
        <v>2</v>
      </c>
      <c r="H907" s="71" t="b">
        <v>0</v>
      </c>
      <c r="I907" s="71">
        <v>26.98</v>
      </c>
      <c r="J907" s="71" t="s">
        <v>30</v>
      </c>
      <c r="K907" s="71" t="s">
        <v>43</v>
      </c>
      <c r="L907" s="71">
        <v>25.1</v>
      </c>
      <c r="M907" s="71">
        <v>58.6</v>
      </c>
      <c r="N907" s="71">
        <v>0</v>
      </c>
      <c r="O907" s="71">
        <v>0</v>
      </c>
      <c r="P907" s="71" t="b">
        <v>0</v>
      </c>
      <c r="Q907" s="71" t="s">
        <v>35</v>
      </c>
    </row>
    <row r="908" spans="2:17" x14ac:dyDescent="0.25">
      <c r="B908" s="71">
        <v>907</v>
      </c>
      <c r="C908" s="78">
        <v>41722</v>
      </c>
      <c r="D908" s="71">
        <v>13</v>
      </c>
      <c r="E908" s="71">
        <v>1</v>
      </c>
      <c r="F908" s="71" t="s">
        <v>33</v>
      </c>
      <c r="G908" s="71">
        <v>5</v>
      </c>
      <c r="H908" s="71" t="b">
        <v>1</v>
      </c>
      <c r="I908" s="71">
        <v>56.655000000000001</v>
      </c>
      <c r="J908" s="71" t="s">
        <v>49</v>
      </c>
      <c r="K908" s="71" t="s">
        <v>43</v>
      </c>
      <c r="L908" s="71">
        <v>32.799999999999997</v>
      </c>
      <c r="M908" s="71" t="s">
        <v>48</v>
      </c>
      <c r="N908" s="71">
        <v>0</v>
      </c>
      <c r="O908" s="71">
        <v>0</v>
      </c>
      <c r="P908" s="71" t="b">
        <v>0</v>
      </c>
      <c r="Q908" s="71" t="s">
        <v>35</v>
      </c>
    </row>
    <row r="909" spans="2:17" x14ac:dyDescent="0.25">
      <c r="B909" s="71">
        <v>908</v>
      </c>
      <c r="C909" s="78">
        <v>41722</v>
      </c>
      <c r="D909" s="71">
        <v>13</v>
      </c>
      <c r="E909" s="71">
        <v>1</v>
      </c>
      <c r="F909" s="71" t="s">
        <v>33</v>
      </c>
      <c r="G909" s="71">
        <v>4</v>
      </c>
      <c r="H909" s="71" t="b">
        <v>1</v>
      </c>
      <c r="I909" s="71">
        <v>48.564</v>
      </c>
      <c r="J909" s="71" t="s">
        <v>49</v>
      </c>
      <c r="K909" s="71" t="s">
        <v>41</v>
      </c>
      <c r="L909" s="71">
        <v>28.5</v>
      </c>
      <c r="M909" s="71">
        <v>60.5</v>
      </c>
      <c r="N909" s="71">
        <v>0</v>
      </c>
      <c r="O909" s="71">
        <v>0</v>
      </c>
      <c r="P909" s="71" t="b">
        <v>0</v>
      </c>
      <c r="Q909" s="71" t="s">
        <v>35</v>
      </c>
    </row>
    <row r="910" spans="2:17" x14ac:dyDescent="0.25">
      <c r="B910" s="71">
        <v>909</v>
      </c>
      <c r="C910" s="78">
        <v>41722</v>
      </c>
      <c r="D910" s="71">
        <v>13</v>
      </c>
      <c r="E910" s="71">
        <v>1</v>
      </c>
      <c r="F910" s="71" t="s">
        <v>36</v>
      </c>
      <c r="G910" s="71">
        <v>2</v>
      </c>
      <c r="H910" s="71" t="b">
        <v>0</v>
      </c>
      <c r="I910" s="71">
        <v>29.98</v>
      </c>
      <c r="J910" s="71" t="s">
        <v>49</v>
      </c>
      <c r="K910" s="71" t="s">
        <v>41</v>
      </c>
      <c r="L910" s="71">
        <v>13.9</v>
      </c>
      <c r="M910" s="71">
        <v>43.5</v>
      </c>
      <c r="N910" s="71">
        <v>0</v>
      </c>
      <c r="O910" s="71">
        <v>0</v>
      </c>
      <c r="P910" s="71" t="b">
        <v>0</v>
      </c>
      <c r="Q910" s="71" t="s">
        <v>32</v>
      </c>
    </row>
    <row r="911" spans="2:17" x14ac:dyDescent="0.25">
      <c r="B911" s="71">
        <v>910</v>
      </c>
      <c r="C911" s="78">
        <v>41722</v>
      </c>
      <c r="D911" s="71">
        <v>13</v>
      </c>
      <c r="E911" s="71">
        <v>1</v>
      </c>
      <c r="F911" s="71" t="s">
        <v>29</v>
      </c>
      <c r="G911" s="71">
        <v>5</v>
      </c>
      <c r="H911" s="71" t="b">
        <v>1</v>
      </c>
      <c r="I911" s="71">
        <v>85.977000000000004</v>
      </c>
      <c r="J911" s="71" t="s">
        <v>30</v>
      </c>
      <c r="K911" s="71" t="s">
        <v>43</v>
      </c>
      <c r="L911" s="71">
        <v>34.6</v>
      </c>
      <c r="M911" s="71">
        <v>53.5</v>
      </c>
      <c r="N911" s="71">
        <v>1</v>
      </c>
      <c r="O911" s="71">
        <v>1</v>
      </c>
      <c r="P911" s="71" t="b">
        <v>0</v>
      </c>
      <c r="Q911" s="71" t="s">
        <v>32</v>
      </c>
    </row>
    <row r="912" spans="2:17" x14ac:dyDescent="0.25">
      <c r="B912" s="71">
        <v>911</v>
      </c>
      <c r="C912" s="78">
        <v>41722</v>
      </c>
      <c r="D912" s="71">
        <v>13</v>
      </c>
      <c r="E912" s="71">
        <v>1</v>
      </c>
      <c r="F912" s="71" t="s">
        <v>36</v>
      </c>
      <c r="G912" s="71">
        <v>5</v>
      </c>
      <c r="H912" s="71" t="b">
        <v>1</v>
      </c>
      <c r="I912" s="71">
        <v>62.055</v>
      </c>
      <c r="J912" s="71" t="s">
        <v>30</v>
      </c>
      <c r="K912" s="71" t="s">
        <v>43</v>
      </c>
      <c r="L912" s="71">
        <v>11.6</v>
      </c>
      <c r="M912" s="71">
        <v>59.8</v>
      </c>
      <c r="N912" s="71">
        <v>0</v>
      </c>
      <c r="O912" s="71">
        <v>0</v>
      </c>
      <c r="P912" s="71" t="b">
        <v>0</v>
      </c>
      <c r="Q912" s="71" t="s">
        <v>35</v>
      </c>
    </row>
    <row r="913" spans="2:17" x14ac:dyDescent="0.25">
      <c r="B913" s="71">
        <v>912</v>
      </c>
      <c r="C913" s="78">
        <v>41722</v>
      </c>
      <c r="D913" s="71">
        <v>13</v>
      </c>
      <c r="E913" s="71">
        <v>1</v>
      </c>
      <c r="F913" s="71" t="s">
        <v>29</v>
      </c>
      <c r="G913" s="71">
        <v>2</v>
      </c>
      <c r="H913" s="71" t="b">
        <v>0</v>
      </c>
      <c r="I913" s="71">
        <v>23.98</v>
      </c>
      <c r="J913" s="71" t="s">
        <v>48</v>
      </c>
      <c r="K913" s="71" t="s">
        <v>31</v>
      </c>
      <c r="L913" s="71">
        <v>41.7</v>
      </c>
      <c r="M913" s="71">
        <v>46.7</v>
      </c>
      <c r="N913" s="71">
        <v>0</v>
      </c>
      <c r="O913" s="71">
        <v>0</v>
      </c>
      <c r="P913" s="71" t="b">
        <v>0</v>
      </c>
      <c r="Q913" s="71" t="s">
        <v>32</v>
      </c>
    </row>
    <row r="914" spans="2:17" x14ac:dyDescent="0.25">
      <c r="B914" s="71">
        <v>913</v>
      </c>
      <c r="C914" s="78">
        <v>41722</v>
      </c>
      <c r="D914" s="71">
        <v>13</v>
      </c>
      <c r="E914" s="71">
        <v>1</v>
      </c>
      <c r="F914" s="71" t="s">
        <v>36</v>
      </c>
      <c r="G914" s="71">
        <v>3</v>
      </c>
      <c r="H914" s="71" t="b">
        <v>0</v>
      </c>
      <c r="I914" s="71">
        <v>37.97</v>
      </c>
      <c r="J914" s="71" t="s">
        <v>49</v>
      </c>
      <c r="K914" s="71" t="s">
        <v>41</v>
      </c>
      <c r="L914" s="71">
        <v>11.7</v>
      </c>
      <c r="M914" s="71">
        <v>44.1</v>
      </c>
      <c r="N914" s="71">
        <v>0</v>
      </c>
      <c r="O914" s="71">
        <v>0</v>
      </c>
      <c r="P914" s="71" t="b">
        <v>0</v>
      </c>
      <c r="Q914" s="71" t="s">
        <v>32</v>
      </c>
    </row>
    <row r="915" spans="2:17" x14ac:dyDescent="0.25">
      <c r="B915" s="71">
        <v>914</v>
      </c>
      <c r="C915" s="78">
        <v>41722</v>
      </c>
      <c r="D915" s="71">
        <v>13</v>
      </c>
      <c r="E915" s="71">
        <v>1</v>
      </c>
      <c r="F915" s="71" t="s">
        <v>29</v>
      </c>
      <c r="G915" s="71">
        <v>5</v>
      </c>
      <c r="H915" s="71" t="b">
        <v>1</v>
      </c>
      <c r="I915" s="71">
        <v>57.555</v>
      </c>
      <c r="J915" s="71" t="s">
        <v>49</v>
      </c>
      <c r="K915" s="71" t="s">
        <v>31</v>
      </c>
      <c r="L915" s="71">
        <v>32.5</v>
      </c>
      <c r="M915" s="71">
        <v>35.200000000000003</v>
      </c>
      <c r="N915" s="71">
        <v>0</v>
      </c>
      <c r="O915" s="71">
        <v>0</v>
      </c>
      <c r="P915" s="71" t="b">
        <v>0</v>
      </c>
      <c r="Q915" s="71" t="s">
        <v>32</v>
      </c>
    </row>
    <row r="916" spans="2:17" x14ac:dyDescent="0.25">
      <c r="B916" s="71">
        <v>915</v>
      </c>
      <c r="C916" s="78">
        <v>41722</v>
      </c>
      <c r="D916" s="71">
        <v>13</v>
      </c>
      <c r="E916" s="71">
        <v>1</v>
      </c>
      <c r="F916" s="71" t="s">
        <v>36</v>
      </c>
      <c r="G916" s="71">
        <v>4</v>
      </c>
      <c r="H916" s="71" t="b">
        <v>1</v>
      </c>
      <c r="I916" s="71">
        <v>52.164000000000001</v>
      </c>
      <c r="J916" s="71" t="s">
        <v>30</v>
      </c>
      <c r="K916" s="71" t="s">
        <v>41</v>
      </c>
      <c r="L916" s="71">
        <v>11.6</v>
      </c>
      <c r="M916" s="71">
        <v>63.1</v>
      </c>
      <c r="N916" s="71">
        <v>0</v>
      </c>
      <c r="O916" s="71">
        <v>0</v>
      </c>
      <c r="P916" s="71" t="b">
        <v>0</v>
      </c>
      <c r="Q916" s="71" t="s">
        <v>48</v>
      </c>
    </row>
    <row r="917" spans="2:17" x14ac:dyDescent="0.25">
      <c r="B917" s="71">
        <v>916</v>
      </c>
      <c r="C917" s="78">
        <v>41722</v>
      </c>
      <c r="D917" s="71">
        <v>13</v>
      </c>
      <c r="E917" s="71">
        <v>1</v>
      </c>
      <c r="F917" s="71" t="s">
        <v>33</v>
      </c>
      <c r="G917" s="71">
        <v>6</v>
      </c>
      <c r="H917" s="71" t="b">
        <v>1</v>
      </c>
      <c r="I917" s="71">
        <v>114.408</v>
      </c>
      <c r="J917" s="71" t="s">
        <v>30</v>
      </c>
      <c r="K917" s="71" t="s">
        <v>43</v>
      </c>
      <c r="L917" s="71">
        <v>47</v>
      </c>
      <c r="M917" s="71">
        <v>43.8</v>
      </c>
      <c r="N917" s="71">
        <v>1</v>
      </c>
      <c r="O917" s="71">
        <v>1</v>
      </c>
      <c r="P917" s="71" t="b">
        <v>0</v>
      </c>
      <c r="Q917" s="71" t="s">
        <v>32</v>
      </c>
    </row>
    <row r="918" spans="2:17" x14ac:dyDescent="0.25">
      <c r="B918" s="71">
        <v>917</v>
      </c>
      <c r="C918" s="78">
        <v>41722</v>
      </c>
      <c r="D918" s="71">
        <v>13</v>
      </c>
      <c r="E918" s="71">
        <v>1</v>
      </c>
      <c r="F918" s="71" t="s">
        <v>29</v>
      </c>
      <c r="G918" s="71">
        <v>3</v>
      </c>
      <c r="H918" s="71" t="b">
        <v>0</v>
      </c>
      <c r="I918" s="71">
        <v>45.97</v>
      </c>
      <c r="J918" s="71" t="s">
        <v>49</v>
      </c>
      <c r="K918" s="71" t="s">
        <v>31</v>
      </c>
      <c r="L918" s="71">
        <v>19.5</v>
      </c>
      <c r="M918" s="71">
        <v>61.3</v>
      </c>
      <c r="N918" s="71">
        <v>0</v>
      </c>
      <c r="O918" s="71">
        <v>0</v>
      </c>
      <c r="P918" s="71" t="b">
        <v>0</v>
      </c>
      <c r="Q918" s="71" t="s">
        <v>35</v>
      </c>
    </row>
    <row r="919" spans="2:17" x14ac:dyDescent="0.25">
      <c r="B919" s="71">
        <v>918</v>
      </c>
      <c r="C919" s="78">
        <v>41722</v>
      </c>
      <c r="D919" s="71">
        <v>13</v>
      </c>
      <c r="E919" s="71">
        <v>1</v>
      </c>
      <c r="F919" s="71" t="s">
        <v>33</v>
      </c>
      <c r="G919" s="71">
        <v>2</v>
      </c>
      <c r="H919" s="71" t="b">
        <v>0</v>
      </c>
      <c r="I919" s="71">
        <v>31.98</v>
      </c>
      <c r="J919" s="71" t="s">
        <v>49</v>
      </c>
      <c r="K919" s="71" t="s">
        <v>43</v>
      </c>
      <c r="L919" s="71">
        <v>50.2</v>
      </c>
      <c r="M919" s="71">
        <v>36.200000000000003</v>
      </c>
      <c r="N919" s="71">
        <v>0</v>
      </c>
      <c r="O919" s="71">
        <v>0</v>
      </c>
      <c r="P919" s="71" t="b">
        <v>0</v>
      </c>
      <c r="Q919" s="71" t="s">
        <v>32</v>
      </c>
    </row>
    <row r="920" spans="2:17" x14ac:dyDescent="0.25">
      <c r="B920" s="71">
        <v>919</v>
      </c>
      <c r="C920" s="78">
        <v>41723</v>
      </c>
      <c r="D920" s="71">
        <v>13</v>
      </c>
      <c r="E920" s="71">
        <v>2</v>
      </c>
      <c r="F920" s="71" t="s">
        <v>29</v>
      </c>
      <c r="G920" s="71">
        <v>3</v>
      </c>
      <c r="H920" s="71" t="b">
        <v>1</v>
      </c>
      <c r="I920" s="71">
        <v>31.975999999999999</v>
      </c>
      <c r="J920" s="71" t="s">
        <v>49</v>
      </c>
      <c r="K920" s="71" t="s">
        <v>40</v>
      </c>
      <c r="L920" s="71">
        <v>11.9</v>
      </c>
      <c r="M920" s="71">
        <v>61.8</v>
      </c>
      <c r="N920" s="71">
        <v>0</v>
      </c>
      <c r="O920" s="71">
        <v>0</v>
      </c>
      <c r="P920" s="71" t="b">
        <v>0</v>
      </c>
      <c r="Q920" s="71" t="s">
        <v>35</v>
      </c>
    </row>
    <row r="921" spans="2:17" x14ac:dyDescent="0.25">
      <c r="B921" s="71">
        <v>920</v>
      </c>
      <c r="C921" s="78">
        <v>41723</v>
      </c>
      <c r="D921" s="71">
        <v>13</v>
      </c>
      <c r="E921" s="71">
        <v>2</v>
      </c>
      <c r="F921" s="71" t="s">
        <v>36</v>
      </c>
      <c r="G921" s="71">
        <v>2</v>
      </c>
      <c r="H921" s="71" t="b">
        <v>1</v>
      </c>
      <c r="I921" s="71">
        <v>22.384</v>
      </c>
      <c r="J921" s="71" t="s">
        <v>49</v>
      </c>
      <c r="K921" s="71" t="s">
        <v>40</v>
      </c>
      <c r="L921" s="71">
        <v>11.4</v>
      </c>
      <c r="M921" s="71">
        <v>41.6</v>
      </c>
      <c r="N921" s="71">
        <v>0</v>
      </c>
      <c r="O921" s="71">
        <v>0</v>
      </c>
      <c r="P921" s="71" t="b">
        <v>0</v>
      </c>
      <c r="Q921" s="71" t="s">
        <v>32</v>
      </c>
    </row>
    <row r="922" spans="2:17" x14ac:dyDescent="0.25">
      <c r="B922" s="71">
        <v>921</v>
      </c>
      <c r="C922" s="78">
        <v>41723</v>
      </c>
      <c r="D922" s="71">
        <v>13</v>
      </c>
      <c r="E922" s="71">
        <v>2</v>
      </c>
      <c r="F922" s="71" t="s">
        <v>36</v>
      </c>
      <c r="G922" s="71">
        <v>3</v>
      </c>
      <c r="H922" s="71" t="b">
        <v>1</v>
      </c>
      <c r="I922" s="71">
        <v>34.375999999999998</v>
      </c>
      <c r="J922" s="71" t="s">
        <v>30</v>
      </c>
      <c r="K922" s="71" t="s">
        <v>40</v>
      </c>
      <c r="L922" s="71">
        <v>14.2</v>
      </c>
      <c r="M922" s="71">
        <v>57.4</v>
      </c>
      <c r="N922" s="71">
        <v>0</v>
      </c>
      <c r="O922" s="71">
        <v>0</v>
      </c>
      <c r="P922" s="71" t="b">
        <v>0</v>
      </c>
      <c r="Q922" s="71" t="s">
        <v>35</v>
      </c>
    </row>
    <row r="923" spans="2:17" x14ac:dyDescent="0.25">
      <c r="B923" s="71">
        <v>922</v>
      </c>
      <c r="C923" s="78">
        <v>41723</v>
      </c>
      <c r="D923" s="71">
        <v>13</v>
      </c>
      <c r="E923" s="71">
        <v>2</v>
      </c>
      <c r="F923" s="71" t="s">
        <v>36</v>
      </c>
      <c r="G923" s="71">
        <v>4</v>
      </c>
      <c r="H923" s="71" t="b">
        <v>1</v>
      </c>
      <c r="I923" s="71">
        <v>40.291200000000003</v>
      </c>
      <c r="J923" s="71" t="s">
        <v>49</v>
      </c>
      <c r="K923" s="71" t="s">
        <v>40</v>
      </c>
      <c r="L923" s="71">
        <v>10.1</v>
      </c>
      <c r="M923" s="71">
        <v>59.6</v>
      </c>
      <c r="N923" s="71">
        <v>0</v>
      </c>
      <c r="O923" s="71">
        <v>0</v>
      </c>
      <c r="P923" s="71" t="b">
        <v>0</v>
      </c>
      <c r="Q923" s="71" t="s">
        <v>35</v>
      </c>
    </row>
    <row r="924" spans="2:17" x14ac:dyDescent="0.25">
      <c r="B924" s="71">
        <v>923</v>
      </c>
      <c r="C924" s="78">
        <v>41723</v>
      </c>
      <c r="D924" s="71">
        <v>13</v>
      </c>
      <c r="E924" s="71">
        <v>2</v>
      </c>
      <c r="F924" s="71" t="s">
        <v>33</v>
      </c>
      <c r="G924" s="71">
        <v>5</v>
      </c>
      <c r="H924" s="71" t="b">
        <v>1</v>
      </c>
      <c r="I924" s="71">
        <v>43.164000000000001</v>
      </c>
      <c r="J924" s="71" t="s">
        <v>30</v>
      </c>
      <c r="K924" s="71" t="s">
        <v>40</v>
      </c>
      <c r="L924" s="71">
        <v>28.2</v>
      </c>
      <c r="M924" s="71">
        <v>52.9</v>
      </c>
      <c r="N924" s="71">
        <v>0</v>
      </c>
      <c r="O924" s="71">
        <v>0</v>
      </c>
      <c r="P924" s="71" t="b">
        <v>0</v>
      </c>
      <c r="Q924" s="71" t="s">
        <v>48</v>
      </c>
    </row>
    <row r="925" spans="2:17" x14ac:dyDescent="0.25">
      <c r="B925" s="71">
        <v>924</v>
      </c>
      <c r="C925" s="78">
        <v>41723</v>
      </c>
      <c r="D925" s="71">
        <v>13</v>
      </c>
      <c r="E925" s="71">
        <v>2</v>
      </c>
      <c r="F925" s="71" t="s">
        <v>33</v>
      </c>
      <c r="G925" s="71">
        <v>1</v>
      </c>
      <c r="H925" s="71" t="b">
        <v>1</v>
      </c>
      <c r="I925" s="71">
        <v>11.192</v>
      </c>
      <c r="J925" s="71" t="s">
        <v>30</v>
      </c>
      <c r="K925" s="71" t="s">
        <v>41</v>
      </c>
      <c r="L925" s="71">
        <v>22.1</v>
      </c>
      <c r="M925" s="71">
        <v>51.9</v>
      </c>
      <c r="N925" s="71">
        <v>0</v>
      </c>
      <c r="O925" s="71">
        <v>0</v>
      </c>
      <c r="P925" s="71" t="b">
        <v>0</v>
      </c>
      <c r="Q925" s="71" t="s">
        <v>32</v>
      </c>
    </row>
    <row r="926" spans="2:17" x14ac:dyDescent="0.25">
      <c r="B926" s="71">
        <v>925</v>
      </c>
      <c r="C926" s="78">
        <v>41723</v>
      </c>
      <c r="D926" s="71">
        <v>13</v>
      </c>
      <c r="E926" s="71">
        <v>2</v>
      </c>
      <c r="F926" s="71" t="s">
        <v>36</v>
      </c>
      <c r="G926" s="71">
        <v>4</v>
      </c>
      <c r="H926" s="71" t="b">
        <v>1</v>
      </c>
      <c r="I926" s="71">
        <v>35.971200000000003</v>
      </c>
      <c r="J926" s="71" t="s">
        <v>49</v>
      </c>
      <c r="K926" s="71" t="s">
        <v>41</v>
      </c>
      <c r="L926" s="71">
        <v>12</v>
      </c>
      <c r="M926" s="71">
        <v>57</v>
      </c>
      <c r="N926" s="71">
        <v>0</v>
      </c>
      <c r="O926" s="71">
        <v>0</v>
      </c>
      <c r="P926" s="71" t="b">
        <v>0</v>
      </c>
      <c r="Q926" s="71" t="s">
        <v>48</v>
      </c>
    </row>
    <row r="927" spans="2:17" x14ac:dyDescent="0.25">
      <c r="B927" s="71">
        <v>926</v>
      </c>
      <c r="C927" s="78">
        <v>41723</v>
      </c>
      <c r="D927" s="71">
        <v>13</v>
      </c>
      <c r="E927" s="71">
        <v>2</v>
      </c>
      <c r="F927" s="71" t="s">
        <v>29</v>
      </c>
      <c r="G927" s="71">
        <v>3</v>
      </c>
      <c r="H927" s="71" t="b">
        <v>1</v>
      </c>
      <c r="I927" s="71">
        <v>57.423999999999999</v>
      </c>
      <c r="J927" s="71" t="s">
        <v>49</v>
      </c>
      <c r="K927" s="71" t="s">
        <v>31</v>
      </c>
      <c r="L927" s="71">
        <v>21.2</v>
      </c>
      <c r="M927" s="71">
        <v>51.4</v>
      </c>
      <c r="N927" s="71">
        <v>1</v>
      </c>
      <c r="O927" s="71">
        <v>1</v>
      </c>
      <c r="P927" s="71" t="b">
        <v>1</v>
      </c>
      <c r="Q927" s="71" t="s">
        <v>38</v>
      </c>
    </row>
    <row r="928" spans="2:17" x14ac:dyDescent="0.25">
      <c r="B928" s="71">
        <v>927</v>
      </c>
      <c r="C928" s="78">
        <v>41723</v>
      </c>
      <c r="D928" s="71">
        <v>13</v>
      </c>
      <c r="E928" s="71">
        <v>2</v>
      </c>
      <c r="F928" s="71" t="s">
        <v>36</v>
      </c>
      <c r="G928" s="71">
        <v>7</v>
      </c>
      <c r="H928" s="71" t="b">
        <v>1</v>
      </c>
      <c r="I928" s="71">
        <v>66.189599999999999</v>
      </c>
      <c r="J928" s="71" t="s">
        <v>49</v>
      </c>
      <c r="K928" s="71" t="s">
        <v>41</v>
      </c>
      <c r="L928" s="71">
        <v>11.3</v>
      </c>
      <c r="M928" s="71">
        <v>58.7</v>
      </c>
      <c r="N928" s="71">
        <v>0</v>
      </c>
      <c r="O928" s="71">
        <v>0</v>
      </c>
      <c r="P928" s="71" t="b">
        <v>0</v>
      </c>
      <c r="Q928" s="71" t="s">
        <v>35</v>
      </c>
    </row>
    <row r="929" spans="2:17" x14ac:dyDescent="0.25">
      <c r="B929" s="71">
        <v>928</v>
      </c>
      <c r="C929" s="78">
        <v>41723</v>
      </c>
      <c r="D929" s="71">
        <v>13</v>
      </c>
      <c r="E929" s="71">
        <v>2</v>
      </c>
      <c r="F929" s="71" t="s">
        <v>29</v>
      </c>
      <c r="G929" s="71">
        <v>1</v>
      </c>
      <c r="H929" s="71" t="b">
        <v>1</v>
      </c>
      <c r="I929" s="71">
        <v>11.192</v>
      </c>
      <c r="J929" s="71" t="s">
        <v>49</v>
      </c>
      <c r="K929" s="71" t="s">
        <v>31</v>
      </c>
      <c r="L929" s="71">
        <v>41.6</v>
      </c>
      <c r="M929" s="71" t="s">
        <v>48</v>
      </c>
      <c r="N929" s="71">
        <v>0</v>
      </c>
      <c r="O929" s="71">
        <v>0</v>
      </c>
      <c r="P929" s="71" t="b">
        <v>0</v>
      </c>
      <c r="Q929" s="71" t="s">
        <v>32</v>
      </c>
    </row>
    <row r="930" spans="2:17" x14ac:dyDescent="0.25">
      <c r="B930" s="71">
        <v>929</v>
      </c>
      <c r="C930" s="78">
        <v>41723</v>
      </c>
      <c r="D930" s="71">
        <v>13</v>
      </c>
      <c r="E930" s="71">
        <v>2</v>
      </c>
      <c r="F930" s="71" t="s">
        <v>29</v>
      </c>
      <c r="G930" s="71">
        <v>2</v>
      </c>
      <c r="H930" s="71" t="b">
        <v>1</v>
      </c>
      <c r="I930" s="71">
        <v>19.184000000000001</v>
      </c>
      <c r="J930" s="71" t="s">
        <v>49</v>
      </c>
      <c r="K930" s="71" t="s">
        <v>31</v>
      </c>
      <c r="L930" s="71">
        <v>16.8</v>
      </c>
      <c r="M930" s="71">
        <v>53.9</v>
      </c>
      <c r="N930" s="71">
        <v>0</v>
      </c>
      <c r="O930" s="71">
        <v>0</v>
      </c>
      <c r="P930" s="71" t="b">
        <v>0</v>
      </c>
      <c r="Q930" s="71" t="s">
        <v>35</v>
      </c>
    </row>
    <row r="931" spans="2:17" x14ac:dyDescent="0.25">
      <c r="B931" s="71">
        <v>930</v>
      </c>
      <c r="C931" s="78">
        <v>41723</v>
      </c>
      <c r="D931" s="71">
        <v>13</v>
      </c>
      <c r="E931" s="71">
        <v>2</v>
      </c>
      <c r="F931" s="71" t="s">
        <v>29</v>
      </c>
      <c r="G931" s="71">
        <v>4</v>
      </c>
      <c r="H931" s="71" t="b">
        <v>1</v>
      </c>
      <c r="I931" s="71">
        <v>38.1312</v>
      </c>
      <c r="J931" s="71" t="s">
        <v>30</v>
      </c>
      <c r="K931" s="71" t="s">
        <v>40</v>
      </c>
      <c r="L931" s="71">
        <v>10.9</v>
      </c>
      <c r="M931" s="71">
        <v>63.5</v>
      </c>
      <c r="N931" s="71">
        <v>0</v>
      </c>
      <c r="O931" s="71">
        <v>0</v>
      </c>
      <c r="P931" s="71" t="b">
        <v>0</v>
      </c>
      <c r="Q931" s="71" t="s">
        <v>48</v>
      </c>
    </row>
    <row r="932" spans="2:17" x14ac:dyDescent="0.25">
      <c r="B932" s="71">
        <v>931</v>
      </c>
      <c r="C932" s="78">
        <v>41723</v>
      </c>
      <c r="D932" s="71">
        <v>13</v>
      </c>
      <c r="E932" s="71">
        <v>2</v>
      </c>
      <c r="F932" s="71" t="s">
        <v>36</v>
      </c>
      <c r="G932" s="71">
        <v>4</v>
      </c>
      <c r="H932" s="71" t="b">
        <v>1</v>
      </c>
      <c r="I932" s="71">
        <v>61.005600000000001</v>
      </c>
      <c r="J932" s="71" t="s">
        <v>49</v>
      </c>
      <c r="K932" s="71" t="s">
        <v>41</v>
      </c>
      <c r="L932" s="71">
        <v>16.899999999999999</v>
      </c>
      <c r="M932" s="71">
        <v>56.5</v>
      </c>
      <c r="N932" s="71">
        <v>1</v>
      </c>
      <c r="O932" s="71">
        <v>1</v>
      </c>
      <c r="P932" s="71" t="b">
        <v>0</v>
      </c>
      <c r="Q932" s="71" t="s">
        <v>35</v>
      </c>
    </row>
    <row r="933" spans="2:17" x14ac:dyDescent="0.25">
      <c r="B933" s="71">
        <v>932</v>
      </c>
      <c r="C933" s="78">
        <v>41723</v>
      </c>
      <c r="D933" s="71">
        <v>13</v>
      </c>
      <c r="E933" s="71">
        <v>2</v>
      </c>
      <c r="F933" s="71" t="s">
        <v>29</v>
      </c>
      <c r="G933" s="71">
        <v>1</v>
      </c>
      <c r="H933" s="71" t="b">
        <v>1</v>
      </c>
      <c r="I933" s="71">
        <v>38.968000000000004</v>
      </c>
      <c r="J933" s="71" t="s">
        <v>30</v>
      </c>
      <c r="K933" s="71" t="s">
        <v>40</v>
      </c>
      <c r="L933" s="71">
        <v>19.399999999999999</v>
      </c>
      <c r="M933" s="71">
        <v>57.1</v>
      </c>
      <c r="N933" s="71">
        <v>1</v>
      </c>
      <c r="O933" s="71">
        <v>1</v>
      </c>
      <c r="P933" s="71" t="b">
        <v>0</v>
      </c>
      <c r="Q933" s="71" t="s">
        <v>35</v>
      </c>
    </row>
    <row r="934" spans="2:17" x14ac:dyDescent="0.25">
      <c r="B934" s="71">
        <v>933</v>
      </c>
      <c r="C934" s="78">
        <v>41723</v>
      </c>
      <c r="D934" s="71">
        <v>13</v>
      </c>
      <c r="E934" s="71">
        <v>2</v>
      </c>
      <c r="F934" s="71" t="s">
        <v>36</v>
      </c>
      <c r="G934" s="71">
        <v>4</v>
      </c>
      <c r="H934" s="71" t="b">
        <v>1</v>
      </c>
      <c r="I934" s="71">
        <v>39.571199999999997</v>
      </c>
      <c r="J934" s="71" t="s">
        <v>49</v>
      </c>
      <c r="K934" s="71" t="s">
        <v>31</v>
      </c>
      <c r="L934" s="71">
        <v>19.399999999999999</v>
      </c>
      <c r="M934" s="71">
        <v>60.5</v>
      </c>
      <c r="N934" s="71">
        <v>0</v>
      </c>
      <c r="O934" s="71">
        <v>0</v>
      </c>
      <c r="P934" s="71" t="b">
        <v>0</v>
      </c>
      <c r="Q934" s="71" t="s">
        <v>35</v>
      </c>
    </row>
    <row r="935" spans="2:17" x14ac:dyDescent="0.25">
      <c r="B935" s="71">
        <v>934</v>
      </c>
      <c r="C935" s="78">
        <v>41723</v>
      </c>
      <c r="D935" s="71">
        <v>13</v>
      </c>
      <c r="E935" s="71">
        <v>2</v>
      </c>
      <c r="F935" s="71" t="s">
        <v>29</v>
      </c>
      <c r="G935" s="71">
        <v>7</v>
      </c>
      <c r="H935" s="71" t="b">
        <v>1</v>
      </c>
      <c r="I935" s="71">
        <v>68.349599999999995</v>
      </c>
      <c r="J935" s="71" t="s">
        <v>49</v>
      </c>
      <c r="K935" s="71" t="s">
        <v>31</v>
      </c>
      <c r="L935" s="71">
        <v>31.1</v>
      </c>
      <c r="M935" s="71">
        <v>52.2</v>
      </c>
      <c r="N935" s="71">
        <v>0</v>
      </c>
      <c r="O935" s="71">
        <v>0</v>
      </c>
      <c r="P935" s="71" t="b">
        <v>0</v>
      </c>
      <c r="Q935" s="71" t="s">
        <v>35</v>
      </c>
    </row>
    <row r="936" spans="2:17" x14ac:dyDescent="0.25">
      <c r="B936" s="71">
        <v>935</v>
      </c>
      <c r="C936" s="78">
        <v>41723</v>
      </c>
      <c r="D936" s="71">
        <v>13</v>
      </c>
      <c r="E936" s="71">
        <v>2</v>
      </c>
      <c r="F936" s="71" t="s">
        <v>36</v>
      </c>
      <c r="G936" s="71">
        <v>2</v>
      </c>
      <c r="H936" s="71" t="b">
        <v>1</v>
      </c>
      <c r="I936" s="71">
        <v>19.184000000000001</v>
      </c>
      <c r="J936" s="71" t="s">
        <v>30</v>
      </c>
      <c r="K936" s="71" t="s">
        <v>41</v>
      </c>
      <c r="L936" s="71">
        <v>9.4</v>
      </c>
      <c r="M936" s="71">
        <v>57.6</v>
      </c>
      <c r="N936" s="71">
        <v>0</v>
      </c>
      <c r="O936" s="71">
        <v>0</v>
      </c>
      <c r="P936" s="71" t="b">
        <v>0</v>
      </c>
      <c r="Q936" s="71" t="s">
        <v>35</v>
      </c>
    </row>
    <row r="937" spans="2:17" x14ac:dyDescent="0.25">
      <c r="B937" s="71">
        <v>936</v>
      </c>
      <c r="C937" s="78">
        <v>41723</v>
      </c>
      <c r="D937" s="71">
        <v>13</v>
      </c>
      <c r="E937" s="71">
        <v>2</v>
      </c>
      <c r="F937" s="71" t="s">
        <v>36</v>
      </c>
      <c r="G937" s="71">
        <v>4</v>
      </c>
      <c r="H937" s="71" t="b">
        <v>1</v>
      </c>
      <c r="I937" s="71">
        <v>59.061599999999999</v>
      </c>
      <c r="J937" s="71" t="s">
        <v>49</v>
      </c>
      <c r="K937" s="71" t="s">
        <v>41</v>
      </c>
      <c r="L937" s="71">
        <v>9.9</v>
      </c>
      <c r="M937" s="71">
        <v>39.4</v>
      </c>
      <c r="N937" s="71">
        <v>1</v>
      </c>
      <c r="O937" s="71">
        <v>1</v>
      </c>
      <c r="P937" s="71" t="b">
        <v>0</v>
      </c>
      <c r="Q937" s="71" t="s">
        <v>32</v>
      </c>
    </row>
    <row r="938" spans="2:17" x14ac:dyDescent="0.25">
      <c r="B938" s="71">
        <v>937</v>
      </c>
      <c r="C938" s="78">
        <v>41723</v>
      </c>
      <c r="D938" s="71">
        <v>13</v>
      </c>
      <c r="E938" s="71">
        <v>2</v>
      </c>
      <c r="F938" s="71" t="s">
        <v>29</v>
      </c>
      <c r="G938" s="71">
        <v>5</v>
      </c>
      <c r="H938" s="71" t="b">
        <v>1</v>
      </c>
      <c r="I938" s="71">
        <v>51.084000000000003</v>
      </c>
      <c r="J938" s="71" t="s">
        <v>30</v>
      </c>
      <c r="K938" s="71" t="s">
        <v>40</v>
      </c>
      <c r="L938" s="71">
        <v>23.7</v>
      </c>
      <c r="M938" s="71">
        <v>55.9</v>
      </c>
      <c r="N938" s="71">
        <v>0</v>
      </c>
      <c r="O938" s="71">
        <v>0</v>
      </c>
      <c r="P938" s="71" t="b">
        <v>0</v>
      </c>
      <c r="Q938" s="71" t="s">
        <v>35</v>
      </c>
    </row>
    <row r="939" spans="2:17" x14ac:dyDescent="0.25">
      <c r="B939" s="71">
        <v>938</v>
      </c>
      <c r="C939" s="78">
        <v>41723</v>
      </c>
      <c r="D939" s="71">
        <v>13</v>
      </c>
      <c r="E939" s="71">
        <v>2</v>
      </c>
      <c r="F939" s="71" t="s">
        <v>36</v>
      </c>
      <c r="G939" s="71">
        <v>4</v>
      </c>
      <c r="H939" s="71" t="b">
        <v>1</v>
      </c>
      <c r="I939" s="71">
        <v>41.731200000000001</v>
      </c>
      <c r="J939" s="71" t="s">
        <v>49</v>
      </c>
      <c r="K939" s="71" t="s">
        <v>40</v>
      </c>
      <c r="L939" s="71">
        <v>16.2</v>
      </c>
      <c r="M939" s="71">
        <v>42.9</v>
      </c>
      <c r="N939" s="71">
        <v>0</v>
      </c>
      <c r="O939" s="71">
        <v>0</v>
      </c>
      <c r="P939" s="71" t="b">
        <v>0</v>
      </c>
      <c r="Q939" s="71" t="s">
        <v>32</v>
      </c>
    </row>
    <row r="940" spans="2:17" x14ac:dyDescent="0.25">
      <c r="B940" s="71">
        <v>939</v>
      </c>
      <c r="C940" s="78">
        <v>41723</v>
      </c>
      <c r="D940" s="71">
        <v>13</v>
      </c>
      <c r="E940" s="71">
        <v>2</v>
      </c>
      <c r="F940" s="71" t="s">
        <v>29</v>
      </c>
      <c r="G940" s="71">
        <v>3</v>
      </c>
      <c r="H940" s="71" t="b">
        <v>1</v>
      </c>
      <c r="I940" s="71">
        <v>54.304000000000002</v>
      </c>
      <c r="J940" s="71" t="s">
        <v>30</v>
      </c>
      <c r="K940" s="71" t="s">
        <v>31</v>
      </c>
      <c r="L940" s="71">
        <v>38</v>
      </c>
      <c r="M940" s="71" t="s">
        <v>48</v>
      </c>
      <c r="N940" s="71">
        <v>1</v>
      </c>
      <c r="O940" s="71">
        <v>1</v>
      </c>
      <c r="P940" s="71" t="b">
        <v>0</v>
      </c>
      <c r="Q940" s="71" t="s">
        <v>48</v>
      </c>
    </row>
    <row r="941" spans="2:17" x14ac:dyDescent="0.25">
      <c r="B941" s="71">
        <v>940</v>
      </c>
      <c r="C941" s="78">
        <v>41723</v>
      </c>
      <c r="D941" s="71">
        <v>13</v>
      </c>
      <c r="E941" s="71">
        <v>2</v>
      </c>
      <c r="F941" s="71" t="s">
        <v>36</v>
      </c>
      <c r="G941" s="71">
        <v>6</v>
      </c>
      <c r="H941" s="71" t="b">
        <v>1</v>
      </c>
      <c r="I941" s="71">
        <v>58.276800000000001</v>
      </c>
      <c r="J941" s="71" t="s">
        <v>30</v>
      </c>
      <c r="K941" s="71" t="s">
        <v>41</v>
      </c>
      <c r="L941" s="71">
        <v>21.9</v>
      </c>
      <c r="M941" s="71">
        <v>58.9</v>
      </c>
      <c r="N941" s="71">
        <v>0</v>
      </c>
      <c r="O941" s="71">
        <v>0</v>
      </c>
      <c r="P941" s="71" t="b">
        <v>0</v>
      </c>
      <c r="Q941" s="71" t="s">
        <v>35</v>
      </c>
    </row>
    <row r="942" spans="2:17" x14ac:dyDescent="0.25">
      <c r="B942" s="71">
        <v>941</v>
      </c>
      <c r="C942" s="78">
        <v>41723</v>
      </c>
      <c r="D942" s="71">
        <v>13</v>
      </c>
      <c r="E942" s="71">
        <v>2</v>
      </c>
      <c r="F942" s="71" t="s">
        <v>36</v>
      </c>
      <c r="G942" s="71">
        <v>3</v>
      </c>
      <c r="H942" s="71" t="b">
        <v>1</v>
      </c>
      <c r="I942" s="71">
        <v>30.376000000000001</v>
      </c>
      <c r="J942" s="71" t="s">
        <v>30</v>
      </c>
      <c r="K942" s="71" t="s">
        <v>41</v>
      </c>
      <c r="L942" s="71">
        <v>18.100000000000001</v>
      </c>
      <c r="M942" s="71">
        <v>57.9</v>
      </c>
      <c r="N942" s="71">
        <v>0</v>
      </c>
      <c r="O942" s="71">
        <v>0</v>
      </c>
      <c r="P942" s="71" t="b">
        <v>0</v>
      </c>
      <c r="Q942" s="71" t="s">
        <v>35</v>
      </c>
    </row>
    <row r="943" spans="2:17" x14ac:dyDescent="0.25">
      <c r="B943" s="71">
        <v>942</v>
      </c>
      <c r="C943" s="78">
        <v>41723</v>
      </c>
      <c r="D943" s="71">
        <v>13</v>
      </c>
      <c r="E943" s="71">
        <v>2</v>
      </c>
      <c r="F943" s="71" t="s">
        <v>29</v>
      </c>
      <c r="G943" s="71">
        <v>4</v>
      </c>
      <c r="H943" s="71" t="b">
        <v>1</v>
      </c>
      <c r="I943" s="71">
        <v>66.592799999999997</v>
      </c>
      <c r="J943" s="71" t="s">
        <v>30</v>
      </c>
      <c r="K943" s="71" t="s">
        <v>40</v>
      </c>
      <c r="L943" s="71">
        <v>17.8</v>
      </c>
      <c r="M943" s="71">
        <v>59</v>
      </c>
      <c r="N943" s="71">
        <v>1</v>
      </c>
      <c r="O943" s="71">
        <v>1</v>
      </c>
      <c r="P943" s="71" t="b">
        <v>0</v>
      </c>
      <c r="Q943" s="71" t="s">
        <v>35</v>
      </c>
    </row>
    <row r="944" spans="2:17" x14ac:dyDescent="0.25">
      <c r="B944" s="71">
        <v>943</v>
      </c>
      <c r="C944" s="71" t="s">
        <v>48</v>
      </c>
      <c r="D944" s="71" t="s">
        <v>48</v>
      </c>
      <c r="E944" s="71" t="s">
        <v>48</v>
      </c>
      <c r="F944" s="71" t="s">
        <v>29</v>
      </c>
      <c r="G944" s="71">
        <v>3</v>
      </c>
      <c r="H944" s="71" t="b">
        <v>1</v>
      </c>
      <c r="I944" s="71">
        <v>35.176000000000002</v>
      </c>
      <c r="J944" s="71" t="s">
        <v>30</v>
      </c>
      <c r="K944" s="71" t="s">
        <v>31</v>
      </c>
      <c r="L944" s="71">
        <v>24.6</v>
      </c>
      <c r="M944" s="71">
        <v>58.9</v>
      </c>
      <c r="N944" s="71">
        <v>0</v>
      </c>
      <c r="O944" s="71">
        <v>0</v>
      </c>
      <c r="P944" s="71" t="b">
        <v>0</v>
      </c>
      <c r="Q944" s="71" t="s">
        <v>48</v>
      </c>
    </row>
    <row r="945" spans="2:17" x14ac:dyDescent="0.25">
      <c r="B945" s="71">
        <v>944</v>
      </c>
      <c r="C945" s="78">
        <v>41723</v>
      </c>
      <c r="D945" s="71">
        <v>13</v>
      </c>
      <c r="E945" s="71">
        <v>2</v>
      </c>
      <c r="F945" s="71" t="s">
        <v>29</v>
      </c>
      <c r="G945" s="71">
        <v>3</v>
      </c>
      <c r="H945" s="71" t="b">
        <v>1</v>
      </c>
      <c r="I945" s="71">
        <v>32.776000000000003</v>
      </c>
      <c r="J945" s="71" t="s">
        <v>30</v>
      </c>
      <c r="K945" s="71" t="s">
        <v>40</v>
      </c>
      <c r="L945" s="71">
        <v>25.1</v>
      </c>
      <c r="M945" s="71">
        <v>55.8</v>
      </c>
      <c r="N945" s="71">
        <v>0</v>
      </c>
      <c r="O945" s="71">
        <v>0</v>
      </c>
      <c r="P945" s="71" t="b">
        <v>0</v>
      </c>
      <c r="Q945" s="71" t="s">
        <v>48</v>
      </c>
    </row>
    <row r="946" spans="2:17" x14ac:dyDescent="0.25">
      <c r="B946" s="71">
        <v>945</v>
      </c>
      <c r="C946" s="78">
        <v>41723</v>
      </c>
      <c r="D946" s="71">
        <v>13</v>
      </c>
      <c r="E946" s="71">
        <v>2</v>
      </c>
      <c r="F946" s="71" t="s">
        <v>36</v>
      </c>
      <c r="G946" s="71">
        <v>4</v>
      </c>
      <c r="H946" s="71" t="b">
        <v>1</v>
      </c>
      <c r="I946" s="71">
        <v>42.4512</v>
      </c>
      <c r="J946" s="71" t="s">
        <v>30</v>
      </c>
      <c r="K946" s="71" t="s">
        <v>41</v>
      </c>
      <c r="L946" s="71">
        <v>21.6</v>
      </c>
      <c r="M946" s="71">
        <v>56.2</v>
      </c>
      <c r="N946" s="71">
        <v>0</v>
      </c>
      <c r="O946" s="71">
        <v>0</v>
      </c>
      <c r="P946" s="71" t="b">
        <v>0</v>
      </c>
      <c r="Q946" s="71" t="s">
        <v>35</v>
      </c>
    </row>
    <row r="947" spans="2:17" x14ac:dyDescent="0.25">
      <c r="B947" s="71">
        <v>946</v>
      </c>
      <c r="C947" s="78">
        <v>41723</v>
      </c>
      <c r="D947" s="71">
        <v>13</v>
      </c>
      <c r="E947" s="71">
        <v>2</v>
      </c>
      <c r="F947" s="71" t="s">
        <v>29</v>
      </c>
      <c r="G947" s="71">
        <v>7</v>
      </c>
      <c r="H947" s="71" t="b">
        <v>1</v>
      </c>
      <c r="I947" s="71">
        <v>76.989599999999996</v>
      </c>
      <c r="J947" s="71" t="s">
        <v>30</v>
      </c>
      <c r="K947" s="71" t="s">
        <v>40</v>
      </c>
      <c r="L947" s="71">
        <v>18.100000000000001</v>
      </c>
      <c r="M947" s="71">
        <v>61.1</v>
      </c>
      <c r="N947" s="71">
        <v>0</v>
      </c>
      <c r="O947" s="71">
        <v>0</v>
      </c>
      <c r="P947" s="71" t="b">
        <v>0</v>
      </c>
      <c r="Q947" s="71" t="s">
        <v>35</v>
      </c>
    </row>
    <row r="948" spans="2:17" x14ac:dyDescent="0.25">
      <c r="B948" s="71">
        <v>947</v>
      </c>
      <c r="C948" s="78">
        <v>41723</v>
      </c>
      <c r="D948" s="71">
        <v>13</v>
      </c>
      <c r="E948" s="71">
        <v>2</v>
      </c>
      <c r="F948" s="71" t="s">
        <v>36</v>
      </c>
      <c r="G948" s="71">
        <v>4</v>
      </c>
      <c r="H948" s="71" t="b">
        <v>1</v>
      </c>
      <c r="I948" s="71">
        <v>38.851199999999999</v>
      </c>
      <c r="J948" s="71" t="s">
        <v>49</v>
      </c>
      <c r="K948" s="71" t="s">
        <v>41</v>
      </c>
      <c r="L948" s="71">
        <v>12.9</v>
      </c>
      <c r="M948" s="71">
        <v>57.9</v>
      </c>
      <c r="N948" s="71">
        <v>0</v>
      </c>
      <c r="O948" s="71">
        <v>0</v>
      </c>
      <c r="P948" s="71" t="b">
        <v>0</v>
      </c>
      <c r="Q948" s="71" t="s">
        <v>35</v>
      </c>
    </row>
    <row r="949" spans="2:17" x14ac:dyDescent="0.25">
      <c r="B949" s="71">
        <v>948</v>
      </c>
      <c r="C949" s="78">
        <v>41723</v>
      </c>
      <c r="D949" s="71">
        <v>13</v>
      </c>
      <c r="E949" s="71">
        <v>2</v>
      </c>
      <c r="F949" s="71" t="s">
        <v>33</v>
      </c>
      <c r="G949" s="71">
        <v>6</v>
      </c>
      <c r="H949" s="71" t="b">
        <v>1</v>
      </c>
      <c r="I949" s="71">
        <v>58.9968</v>
      </c>
      <c r="J949" s="71" t="s">
        <v>49</v>
      </c>
      <c r="K949" s="71" t="s">
        <v>40</v>
      </c>
      <c r="L949" s="71">
        <v>16</v>
      </c>
      <c r="M949" s="71">
        <v>40.4</v>
      </c>
      <c r="N949" s="71">
        <v>0</v>
      </c>
      <c r="O949" s="71">
        <v>0</v>
      </c>
      <c r="P949" s="71" t="b">
        <v>0</v>
      </c>
      <c r="Q949" s="71" t="s">
        <v>48</v>
      </c>
    </row>
    <row r="950" spans="2:17" x14ac:dyDescent="0.25">
      <c r="B950" s="71">
        <v>949</v>
      </c>
      <c r="C950" s="78">
        <v>41723</v>
      </c>
      <c r="D950" s="71">
        <v>13</v>
      </c>
      <c r="E950" s="71">
        <v>2</v>
      </c>
      <c r="F950" s="71" t="s">
        <v>29</v>
      </c>
      <c r="G950" s="71">
        <v>2</v>
      </c>
      <c r="H950" s="71" t="b">
        <v>1</v>
      </c>
      <c r="I950" s="71">
        <v>23.984000000000002</v>
      </c>
      <c r="J950" s="71" t="s">
        <v>49</v>
      </c>
      <c r="K950" s="71" t="s">
        <v>40</v>
      </c>
      <c r="L950" s="71">
        <v>11.6</v>
      </c>
      <c r="M950" s="71">
        <v>58.4</v>
      </c>
      <c r="N950" s="71">
        <v>0</v>
      </c>
      <c r="O950" s="71">
        <v>0</v>
      </c>
      <c r="P950" s="71" t="b">
        <v>0</v>
      </c>
      <c r="Q950" s="71" t="s">
        <v>35</v>
      </c>
    </row>
    <row r="951" spans="2:17" x14ac:dyDescent="0.25">
      <c r="B951" s="71">
        <v>950</v>
      </c>
      <c r="C951" s="78">
        <v>41723</v>
      </c>
      <c r="D951" s="71">
        <v>13</v>
      </c>
      <c r="E951" s="71">
        <v>2</v>
      </c>
      <c r="F951" s="71" t="s">
        <v>29</v>
      </c>
      <c r="G951" s="71">
        <v>2</v>
      </c>
      <c r="H951" s="71" t="b">
        <v>1</v>
      </c>
      <c r="I951" s="71">
        <v>19.184000000000001</v>
      </c>
      <c r="J951" s="71" t="s">
        <v>30</v>
      </c>
      <c r="K951" s="71" t="s">
        <v>31</v>
      </c>
      <c r="L951" s="71">
        <v>32.5</v>
      </c>
      <c r="M951" s="71">
        <v>49.6</v>
      </c>
      <c r="N951" s="71">
        <v>0</v>
      </c>
      <c r="O951" s="71">
        <v>0</v>
      </c>
      <c r="P951" s="71" t="b">
        <v>0</v>
      </c>
      <c r="Q951" s="71" t="s">
        <v>32</v>
      </c>
    </row>
    <row r="952" spans="2:17" x14ac:dyDescent="0.25">
      <c r="B952" s="71">
        <v>951</v>
      </c>
      <c r="C952" s="78">
        <v>41723</v>
      </c>
      <c r="D952" s="71">
        <v>13</v>
      </c>
      <c r="E952" s="71">
        <v>2</v>
      </c>
      <c r="F952" s="71" t="s">
        <v>36</v>
      </c>
      <c r="G952" s="71">
        <v>2</v>
      </c>
      <c r="H952" s="71" t="b">
        <v>1</v>
      </c>
      <c r="I952" s="71">
        <v>55.56</v>
      </c>
      <c r="J952" s="71" t="s">
        <v>49</v>
      </c>
      <c r="K952" s="71" t="s">
        <v>41</v>
      </c>
      <c r="L952" s="71">
        <v>14.1</v>
      </c>
      <c r="M952" s="71">
        <v>42.5</v>
      </c>
      <c r="N952" s="71">
        <v>1</v>
      </c>
      <c r="O952" s="71">
        <v>1</v>
      </c>
      <c r="P952" s="71" t="b">
        <v>0</v>
      </c>
      <c r="Q952" s="71" t="s">
        <v>32</v>
      </c>
    </row>
    <row r="953" spans="2:17" x14ac:dyDescent="0.25">
      <c r="B953" s="71">
        <v>952</v>
      </c>
      <c r="C953" s="78">
        <v>41724</v>
      </c>
      <c r="D953" s="71">
        <v>13</v>
      </c>
      <c r="E953" s="71">
        <v>3</v>
      </c>
      <c r="F953" s="71" t="s">
        <v>29</v>
      </c>
      <c r="G953" s="71">
        <v>4</v>
      </c>
      <c r="H953" s="71" t="b">
        <v>1</v>
      </c>
      <c r="I953" s="71">
        <v>79.947000000000003</v>
      </c>
      <c r="J953" s="71" t="s">
        <v>49</v>
      </c>
      <c r="K953" s="71" t="s">
        <v>31</v>
      </c>
      <c r="L953" s="71">
        <v>22.5</v>
      </c>
      <c r="M953" s="71">
        <v>54.6</v>
      </c>
      <c r="N953" s="71">
        <v>1</v>
      </c>
      <c r="O953" s="71">
        <v>1</v>
      </c>
      <c r="P953" s="71" t="b">
        <v>0</v>
      </c>
      <c r="Q953" s="71" t="s">
        <v>35</v>
      </c>
    </row>
    <row r="954" spans="2:17" x14ac:dyDescent="0.25">
      <c r="B954" s="71">
        <v>953</v>
      </c>
      <c r="C954" s="78">
        <v>41724</v>
      </c>
      <c r="D954" s="71">
        <v>13</v>
      </c>
      <c r="E954" s="71">
        <v>3</v>
      </c>
      <c r="F954" s="71" t="s">
        <v>36</v>
      </c>
      <c r="G954" s="71">
        <v>3</v>
      </c>
      <c r="H954" s="71" t="b">
        <v>0</v>
      </c>
      <c r="I954" s="71">
        <v>34.97</v>
      </c>
      <c r="J954" s="71" t="s">
        <v>42</v>
      </c>
      <c r="K954" s="71" t="s">
        <v>41</v>
      </c>
      <c r="L954" s="71">
        <v>11.5</v>
      </c>
      <c r="M954" s="71">
        <v>55.1</v>
      </c>
      <c r="N954" s="71">
        <v>0</v>
      </c>
      <c r="O954" s="71">
        <v>0</v>
      </c>
      <c r="P954" s="71" t="b">
        <v>0</v>
      </c>
      <c r="Q954" s="71" t="s">
        <v>48</v>
      </c>
    </row>
    <row r="955" spans="2:17" x14ac:dyDescent="0.25">
      <c r="B955" s="71">
        <v>954</v>
      </c>
      <c r="C955" s="78">
        <v>41724</v>
      </c>
      <c r="D955" s="71">
        <v>13</v>
      </c>
      <c r="E955" s="71">
        <v>3</v>
      </c>
      <c r="F955" s="71" t="s">
        <v>29</v>
      </c>
      <c r="G955" s="71">
        <v>3</v>
      </c>
      <c r="H955" s="71" t="b">
        <v>0</v>
      </c>
      <c r="I955" s="71">
        <v>72.5</v>
      </c>
      <c r="J955" s="71" t="s">
        <v>49</v>
      </c>
      <c r="K955" s="71" t="s">
        <v>40</v>
      </c>
      <c r="L955" s="71">
        <v>22.6</v>
      </c>
      <c r="M955" s="71">
        <v>55.3</v>
      </c>
      <c r="N955" s="71">
        <v>1</v>
      </c>
      <c r="O955" s="71">
        <v>0</v>
      </c>
      <c r="P955" s="71" t="b">
        <v>0</v>
      </c>
      <c r="Q955" s="71" t="s">
        <v>35</v>
      </c>
    </row>
    <row r="956" spans="2:17" x14ac:dyDescent="0.25">
      <c r="B956" s="71">
        <v>955</v>
      </c>
      <c r="C956" s="78">
        <v>41724</v>
      </c>
      <c r="D956" s="71">
        <v>13</v>
      </c>
      <c r="E956" s="71">
        <v>3</v>
      </c>
      <c r="F956" s="71" t="s">
        <v>33</v>
      </c>
      <c r="G956" s="71">
        <v>3</v>
      </c>
      <c r="H956" s="71" t="b">
        <v>0</v>
      </c>
      <c r="I956" s="71">
        <v>44.97</v>
      </c>
      <c r="J956" s="71" t="s">
        <v>42</v>
      </c>
      <c r="K956" s="71" t="s">
        <v>41</v>
      </c>
      <c r="L956" s="71">
        <v>16.3</v>
      </c>
      <c r="M956" s="71">
        <v>56.1</v>
      </c>
      <c r="N956" s="71">
        <v>0</v>
      </c>
      <c r="O956" s="71">
        <v>0</v>
      </c>
      <c r="P956" s="71" t="b">
        <v>0</v>
      </c>
      <c r="Q956" s="71" t="s">
        <v>48</v>
      </c>
    </row>
    <row r="957" spans="2:17" x14ac:dyDescent="0.25">
      <c r="B957" s="71">
        <v>956</v>
      </c>
      <c r="C957" s="71" t="s">
        <v>48</v>
      </c>
      <c r="D957" s="71" t="s">
        <v>48</v>
      </c>
      <c r="E957" s="71" t="s">
        <v>48</v>
      </c>
      <c r="F957" s="71" t="s">
        <v>29</v>
      </c>
      <c r="G957" s="71">
        <v>3</v>
      </c>
      <c r="H957" s="71" t="b">
        <v>0</v>
      </c>
      <c r="I957" s="71">
        <v>43.97</v>
      </c>
      <c r="J957" s="71" t="s">
        <v>49</v>
      </c>
      <c r="K957" s="71" t="s">
        <v>40</v>
      </c>
      <c r="L957" s="71">
        <v>19.2</v>
      </c>
      <c r="M957" s="71">
        <v>60.8</v>
      </c>
      <c r="N957" s="71">
        <v>0</v>
      </c>
      <c r="O957" s="71">
        <v>0</v>
      </c>
      <c r="P957" s="71" t="b">
        <v>0</v>
      </c>
      <c r="Q957" s="71" t="s">
        <v>35</v>
      </c>
    </row>
    <row r="958" spans="2:17" x14ac:dyDescent="0.25">
      <c r="B958" s="71">
        <v>957</v>
      </c>
      <c r="C958" s="78">
        <v>41724</v>
      </c>
      <c r="D958" s="71">
        <v>13</v>
      </c>
      <c r="E958" s="71">
        <v>3</v>
      </c>
      <c r="F958" s="71" t="s">
        <v>33</v>
      </c>
      <c r="G958" s="71">
        <v>4</v>
      </c>
      <c r="H958" s="71" t="b">
        <v>1</v>
      </c>
      <c r="I958" s="71">
        <v>42.264000000000003</v>
      </c>
      <c r="J958" s="71" t="s">
        <v>49</v>
      </c>
      <c r="K958" s="71" t="s">
        <v>40</v>
      </c>
      <c r="L958" s="71">
        <v>30.5</v>
      </c>
      <c r="M958" s="71">
        <v>34.5</v>
      </c>
      <c r="N958" s="71">
        <v>0</v>
      </c>
      <c r="O958" s="71">
        <v>0</v>
      </c>
      <c r="P958" s="71" t="b">
        <v>0</v>
      </c>
      <c r="Q958" s="71" t="s">
        <v>38</v>
      </c>
    </row>
    <row r="959" spans="2:17" x14ac:dyDescent="0.25">
      <c r="B959" s="71">
        <v>958</v>
      </c>
      <c r="C959" s="78">
        <v>41724</v>
      </c>
      <c r="D959" s="71">
        <v>13</v>
      </c>
      <c r="E959" s="71">
        <v>3</v>
      </c>
      <c r="F959" s="71" t="s">
        <v>29</v>
      </c>
      <c r="G959" s="71">
        <v>3</v>
      </c>
      <c r="H959" s="71" t="b">
        <v>0</v>
      </c>
      <c r="I959" s="71">
        <v>49.97</v>
      </c>
      <c r="J959" s="71" t="s">
        <v>42</v>
      </c>
      <c r="K959" s="71" t="s">
        <v>40</v>
      </c>
      <c r="L959" s="71">
        <v>15.2</v>
      </c>
      <c r="M959" s="71">
        <v>57</v>
      </c>
      <c r="N959" s="71">
        <v>0</v>
      </c>
      <c r="O959" s="71">
        <v>0</v>
      </c>
      <c r="P959" s="71" t="b">
        <v>0</v>
      </c>
      <c r="Q959" s="71" t="s">
        <v>35</v>
      </c>
    </row>
    <row r="960" spans="2:17" x14ac:dyDescent="0.25">
      <c r="B960" s="71">
        <v>959</v>
      </c>
      <c r="C960" s="78">
        <v>41724</v>
      </c>
      <c r="D960" s="71">
        <v>13</v>
      </c>
      <c r="E960" s="71">
        <v>3</v>
      </c>
      <c r="F960" s="71" t="s">
        <v>29</v>
      </c>
      <c r="G960" s="71">
        <v>1</v>
      </c>
      <c r="H960" s="71" t="b">
        <v>0</v>
      </c>
      <c r="I960" s="71">
        <v>11.99</v>
      </c>
      <c r="J960" s="71" t="s">
        <v>42</v>
      </c>
      <c r="K960" s="71" t="s">
        <v>40</v>
      </c>
      <c r="L960" s="71">
        <v>22.8</v>
      </c>
      <c r="M960" s="71">
        <v>54.8</v>
      </c>
      <c r="N960" s="71">
        <v>0</v>
      </c>
      <c r="O960" s="71">
        <v>0</v>
      </c>
      <c r="P960" s="71" t="b">
        <v>0</v>
      </c>
      <c r="Q960" s="71" t="s">
        <v>35</v>
      </c>
    </row>
    <row r="961" spans="2:17" x14ac:dyDescent="0.25">
      <c r="B961" s="71">
        <v>960</v>
      </c>
      <c r="C961" s="78">
        <v>41724</v>
      </c>
      <c r="D961" s="71">
        <v>13</v>
      </c>
      <c r="E961" s="71">
        <v>3</v>
      </c>
      <c r="F961" s="71" t="s">
        <v>29</v>
      </c>
      <c r="G961" s="71">
        <v>2</v>
      </c>
      <c r="H961" s="71" t="b">
        <v>0</v>
      </c>
      <c r="I961" s="71">
        <v>27.98</v>
      </c>
      <c r="J961" s="71" t="s">
        <v>42</v>
      </c>
      <c r="K961" s="71" t="s">
        <v>40</v>
      </c>
      <c r="L961" s="71">
        <v>20.9</v>
      </c>
      <c r="M961" s="71">
        <v>54.2</v>
      </c>
      <c r="N961" s="71">
        <v>0</v>
      </c>
      <c r="O961" s="71">
        <v>0</v>
      </c>
      <c r="P961" s="71" t="b">
        <v>0</v>
      </c>
      <c r="Q961" s="71" t="s">
        <v>35</v>
      </c>
    </row>
    <row r="962" spans="2:17" x14ac:dyDescent="0.25">
      <c r="B962" s="71">
        <v>961</v>
      </c>
      <c r="C962" s="78">
        <v>41724</v>
      </c>
      <c r="D962" s="71">
        <v>13</v>
      </c>
      <c r="E962" s="71">
        <v>3</v>
      </c>
      <c r="F962" s="71" t="s">
        <v>29</v>
      </c>
      <c r="G962" s="71">
        <v>4</v>
      </c>
      <c r="H962" s="71" t="b">
        <v>1</v>
      </c>
      <c r="I962" s="71">
        <v>48.564</v>
      </c>
      <c r="J962" s="71" t="s">
        <v>49</v>
      </c>
      <c r="K962" s="71" t="s">
        <v>40</v>
      </c>
      <c r="L962" s="71">
        <v>13.3</v>
      </c>
      <c r="M962" s="71">
        <v>60.3</v>
      </c>
      <c r="N962" s="71">
        <v>0</v>
      </c>
      <c r="O962" s="71">
        <v>0</v>
      </c>
      <c r="P962" s="71" t="b">
        <v>0</v>
      </c>
      <c r="Q962" s="71" t="s">
        <v>48</v>
      </c>
    </row>
    <row r="963" spans="2:17" x14ac:dyDescent="0.25">
      <c r="B963" s="71">
        <v>962</v>
      </c>
      <c r="C963" s="78">
        <v>41724</v>
      </c>
      <c r="D963" s="71">
        <v>13</v>
      </c>
      <c r="E963" s="71">
        <v>3</v>
      </c>
      <c r="F963" s="71" t="s">
        <v>36</v>
      </c>
      <c r="G963" s="71">
        <v>2</v>
      </c>
      <c r="H963" s="71" t="b">
        <v>0</v>
      </c>
      <c r="I963" s="71">
        <v>25.98</v>
      </c>
      <c r="J963" s="71" t="s">
        <v>42</v>
      </c>
      <c r="K963" s="71" t="s">
        <v>41</v>
      </c>
      <c r="L963" s="71">
        <v>16.899999999999999</v>
      </c>
      <c r="M963" s="71">
        <v>58.2</v>
      </c>
      <c r="N963" s="71">
        <v>0</v>
      </c>
      <c r="O963" s="71">
        <v>0</v>
      </c>
      <c r="P963" s="71" t="b">
        <v>0</v>
      </c>
      <c r="Q963" s="71" t="s">
        <v>35</v>
      </c>
    </row>
    <row r="964" spans="2:17" x14ac:dyDescent="0.25">
      <c r="B964" s="71">
        <v>963</v>
      </c>
      <c r="C964" s="78">
        <v>41724</v>
      </c>
      <c r="D964" s="71">
        <v>13</v>
      </c>
      <c r="E964" s="71">
        <v>3</v>
      </c>
      <c r="F964" s="71" t="s">
        <v>29</v>
      </c>
      <c r="G964" s="71">
        <v>4</v>
      </c>
      <c r="H964" s="71" t="b">
        <v>1</v>
      </c>
      <c r="I964" s="71">
        <v>47.664000000000001</v>
      </c>
      <c r="J964" s="71" t="s">
        <v>49</v>
      </c>
      <c r="K964" s="71" t="s">
        <v>40</v>
      </c>
      <c r="L964" s="71">
        <v>18.899999999999999</v>
      </c>
      <c r="M964" s="71">
        <v>57.5</v>
      </c>
      <c r="N964" s="71">
        <v>0</v>
      </c>
      <c r="O964" s="71">
        <v>0</v>
      </c>
      <c r="P964" s="71" t="b">
        <v>0</v>
      </c>
      <c r="Q964" s="71" t="s">
        <v>35</v>
      </c>
    </row>
    <row r="965" spans="2:17" x14ac:dyDescent="0.25">
      <c r="B965" s="71">
        <v>964</v>
      </c>
      <c r="C965" s="71" t="s">
        <v>48</v>
      </c>
      <c r="D965" s="71" t="s">
        <v>48</v>
      </c>
      <c r="E965" s="71" t="s">
        <v>48</v>
      </c>
      <c r="F965" s="71" t="s">
        <v>29</v>
      </c>
      <c r="G965" s="71">
        <v>4</v>
      </c>
      <c r="H965" s="71" t="b">
        <v>1</v>
      </c>
      <c r="I965" s="71">
        <v>50.363999999999997</v>
      </c>
      <c r="J965" s="71" t="s">
        <v>42</v>
      </c>
      <c r="K965" s="71" t="s">
        <v>31</v>
      </c>
      <c r="L965" s="71">
        <v>36.299999999999997</v>
      </c>
      <c r="M965" s="71">
        <v>51.1</v>
      </c>
      <c r="N965" s="71">
        <v>0</v>
      </c>
      <c r="O965" s="71">
        <v>0</v>
      </c>
      <c r="P965" s="71" t="b">
        <v>0</v>
      </c>
      <c r="Q965" s="71" t="s">
        <v>35</v>
      </c>
    </row>
    <row r="966" spans="2:17" x14ac:dyDescent="0.25">
      <c r="B966" s="71">
        <v>965</v>
      </c>
      <c r="C966" s="78">
        <v>41724</v>
      </c>
      <c r="D966" s="71">
        <v>13</v>
      </c>
      <c r="E966" s="71">
        <v>3</v>
      </c>
      <c r="F966" s="71" t="s">
        <v>36</v>
      </c>
      <c r="G966" s="71">
        <v>4</v>
      </c>
      <c r="H966" s="71" t="b">
        <v>1</v>
      </c>
      <c r="I966" s="71">
        <v>53.963999999999999</v>
      </c>
      <c r="J966" s="71" t="s">
        <v>42</v>
      </c>
      <c r="K966" s="71" t="s">
        <v>41</v>
      </c>
      <c r="L966" s="71">
        <v>11.8</v>
      </c>
      <c r="M966" s="71">
        <v>60.7</v>
      </c>
      <c r="N966" s="71">
        <v>0</v>
      </c>
      <c r="O966" s="71">
        <v>0</v>
      </c>
      <c r="P966" s="71" t="b">
        <v>0</v>
      </c>
      <c r="Q966" s="71" t="s">
        <v>35</v>
      </c>
    </row>
    <row r="967" spans="2:17" x14ac:dyDescent="0.25">
      <c r="B967" s="71">
        <v>966</v>
      </c>
      <c r="C967" s="78">
        <v>41724</v>
      </c>
      <c r="D967" s="71">
        <v>13</v>
      </c>
      <c r="E967" s="71">
        <v>3</v>
      </c>
      <c r="F967" s="71" t="s">
        <v>36</v>
      </c>
      <c r="G967" s="71">
        <v>3</v>
      </c>
      <c r="H967" s="71" t="b">
        <v>0</v>
      </c>
      <c r="I967" s="71">
        <v>41.97</v>
      </c>
      <c r="J967" s="71" t="s">
        <v>42</v>
      </c>
      <c r="K967" s="71" t="s">
        <v>41</v>
      </c>
      <c r="L967" s="71">
        <v>14.1</v>
      </c>
      <c r="M967" s="71">
        <v>54</v>
      </c>
      <c r="N967" s="71">
        <v>0</v>
      </c>
      <c r="O967" s="71">
        <v>0</v>
      </c>
      <c r="P967" s="71" t="b">
        <v>0</v>
      </c>
      <c r="Q967" s="71" t="s">
        <v>35</v>
      </c>
    </row>
    <row r="968" spans="2:17" x14ac:dyDescent="0.25">
      <c r="B968" s="71">
        <v>967</v>
      </c>
      <c r="C968" s="78">
        <v>41724</v>
      </c>
      <c r="D968" s="71">
        <v>13</v>
      </c>
      <c r="E968" s="71">
        <v>3</v>
      </c>
      <c r="F968" s="71" t="s">
        <v>29</v>
      </c>
      <c r="G968" s="71">
        <v>3</v>
      </c>
      <c r="H968" s="71" t="b">
        <v>0</v>
      </c>
      <c r="I968" s="71">
        <v>72.930000000000007</v>
      </c>
      <c r="J968" s="71" t="s">
        <v>49</v>
      </c>
      <c r="K968" s="71" t="s">
        <v>40</v>
      </c>
      <c r="L968" s="71">
        <v>31.2</v>
      </c>
      <c r="M968" s="71">
        <v>53.8</v>
      </c>
      <c r="N968" s="71">
        <v>1</v>
      </c>
      <c r="O968" s="71">
        <v>1</v>
      </c>
      <c r="P968" s="71" t="b">
        <v>0</v>
      </c>
      <c r="Q968" s="71" t="s">
        <v>35</v>
      </c>
    </row>
    <row r="969" spans="2:17" x14ac:dyDescent="0.25">
      <c r="B969" s="71">
        <v>968</v>
      </c>
      <c r="C969" s="78">
        <v>41724</v>
      </c>
      <c r="D969" s="71">
        <v>13</v>
      </c>
      <c r="E969" s="71">
        <v>3</v>
      </c>
      <c r="F969" s="71" t="s">
        <v>36</v>
      </c>
      <c r="G969" s="71">
        <v>2</v>
      </c>
      <c r="H969" s="71" t="b">
        <v>0</v>
      </c>
      <c r="I969" s="71">
        <v>27.98</v>
      </c>
      <c r="J969" s="71" t="s">
        <v>49</v>
      </c>
      <c r="K969" s="71" t="s">
        <v>40</v>
      </c>
      <c r="L969" s="71">
        <v>16.3</v>
      </c>
      <c r="M969" s="71">
        <v>43.5</v>
      </c>
      <c r="N969" s="71">
        <v>0</v>
      </c>
      <c r="O969" s="71">
        <v>0</v>
      </c>
      <c r="P969" s="71" t="b">
        <v>0</v>
      </c>
      <c r="Q969" s="71" t="s">
        <v>32</v>
      </c>
    </row>
    <row r="970" spans="2:17" x14ac:dyDescent="0.25">
      <c r="B970" s="71">
        <v>969</v>
      </c>
      <c r="C970" s="71" t="s">
        <v>48</v>
      </c>
      <c r="D970" s="71" t="s">
        <v>48</v>
      </c>
      <c r="E970" s="71" t="s">
        <v>48</v>
      </c>
      <c r="F970" s="71" t="s">
        <v>29</v>
      </c>
      <c r="G970" s="71">
        <v>2</v>
      </c>
      <c r="H970" s="71" t="b">
        <v>0</v>
      </c>
      <c r="I970" s="71">
        <v>28.98</v>
      </c>
      <c r="J970" s="71" t="s">
        <v>42</v>
      </c>
      <c r="K970" s="71" t="s">
        <v>40</v>
      </c>
      <c r="L970" s="71">
        <v>31.2</v>
      </c>
      <c r="M970" s="71">
        <v>44.2</v>
      </c>
      <c r="N970" s="71">
        <v>0</v>
      </c>
      <c r="O970" s="71">
        <v>0</v>
      </c>
      <c r="P970" s="71" t="b">
        <v>0</v>
      </c>
      <c r="Q970" s="71" t="s">
        <v>35</v>
      </c>
    </row>
    <row r="971" spans="2:17" x14ac:dyDescent="0.25">
      <c r="B971" s="71">
        <v>970</v>
      </c>
      <c r="C971" s="78">
        <v>41724</v>
      </c>
      <c r="D971" s="71">
        <v>13</v>
      </c>
      <c r="E971" s="71">
        <v>3</v>
      </c>
      <c r="F971" s="71" t="s">
        <v>29</v>
      </c>
      <c r="G971" s="71">
        <v>3</v>
      </c>
      <c r="H971" s="71" t="b">
        <v>0</v>
      </c>
      <c r="I971" s="71">
        <v>41.97</v>
      </c>
      <c r="J971" s="71" t="s">
        <v>42</v>
      </c>
      <c r="K971" s="71" t="s">
        <v>31</v>
      </c>
      <c r="L971" s="71">
        <v>22.2</v>
      </c>
      <c r="M971" s="71">
        <v>53.4</v>
      </c>
      <c r="N971" s="71">
        <v>0</v>
      </c>
      <c r="O971" s="71">
        <v>0</v>
      </c>
      <c r="P971" s="71" t="b">
        <v>0</v>
      </c>
      <c r="Q971" s="71" t="s">
        <v>35</v>
      </c>
    </row>
    <row r="972" spans="2:17" x14ac:dyDescent="0.25">
      <c r="B972" s="71">
        <v>971</v>
      </c>
      <c r="C972" s="78">
        <v>41724</v>
      </c>
      <c r="D972" s="71">
        <v>13</v>
      </c>
      <c r="E972" s="71">
        <v>3</v>
      </c>
      <c r="F972" s="71" t="s">
        <v>29</v>
      </c>
      <c r="G972" s="71">
        <v>4</v>
      </c>
      <c r="H972" s="71" t="b">
        <v>1</v>
      </c>
      <c r="I972" s="71">
        <v>47.664000000000001</v>
      </c>
      <c r="J972" s="71" t="s">
        <v>49</v>
      </c>
      <c r="K972" s="71" t="s">
        <v>40</v>
      </c>
      <c r="L972" s="71">
        <v>10</v>
      </c>
      <c r="M972" s="71">
        <v>58.3</v>
      </c>
      <c r="N972" s="71">
        <v>0</v>
      </c>
      <c r="O972" s="71">
        <v>0</v>
      </c>
      <c r="P972" s="71" t="b">
        <v>0</v>
      </c>
      <c r="Q972" s="71" t="s">
        <v>35</v>
      </c>
    </row>
    <row r="973" spans="2:17" x14ac:dyDescent="0.25">
      <c r="B973" s="71">
        <v>972</v>
      </c>
      <c r="C973" s="78">
        <v>41724</v>
      </c>
      <c r="D973" s="71">
        <v>13</v>
      </c>
      <c r="E973" s="71">
        <v>3</v>
      </c>
      <c r="F973" s="71" t="s">
        <v>36</v>
      </c>
      <c r="G973" s="71">
        <v>5</v>
      </c>
      <c r="H973" s="71" t="b">
        <v>1</v>
      </c>
      <c r="I973" s="71">
        <v>54.854999999999997</v>
      </c>
      <c r="J973" s="71" t="s">
        <v>49</v>
      </c>
      <c r="K973" s="71" t="s">
        <v>40</v>
      </c>
      <c r="L973" s="71">
        <v>12.5</v>
      </c>
      <c r="M973" s="71">
        <v>40.799999999999997</v>
      </c>
      <c r="N973" s="71">
        <v>0</v>
      </c>
      <c r="O973" s="71">
        <v>0</v>
      </c>
      <c r="P973" s="71" t="b">
        <v>0</v>
      </c>
      <c r="Q973" s="71" t="s">
        <v>32</v>
      </c>
    </row>
    <row r="974" spans="2:17" x14ac:dyDescent="0.25">
      <c r="B974" s="71">
        <v>973</v>
      </c>
      <c r="C974" s="78">
        <v>41724</v>
      </c>
      <c r="D974" s="71">
        <v>13</v>
      </c>
      <c r="E974" s="71">
        <v>3</v>
      </c>
      <c r="F974" s="71" t="s">
        <v>29</v>
      </c>
      <c r="G974" s="71">
        <v>5</v>
      </c>
      <c r="H974" s="71" t="b">
        <v>1</v>
      </c>
      <c r="I974" s="71">
        <v>69.254999999999995</v>
      </c>
      <c r="J974" s="71" t="s">
        <v>49</v>
      </c>
      <c r="K974" s="71" t="s">
        <v>40</v>
      </c>
      <c r="L974" s="71">
        <v>20.2</v>
      </c>
      <c r="M974" s="71">
        <v>57.3</v>
      </c>
      <c r="N974" s="71">
        <v>0</v>
      </c>
      <c r="O974" s="71">
        <v>0</v>
      </c>
      <c r="P974" s="71" t="b">
        <v>0</v>
      </c>
      <c r="Q974" s="71" t="s">
        <v>35</v>
      </c>
    </row>
    <row r="975" spans="2:17" x14ac:dyDescent="0.25">
      <c r="B975" s="71">
        <v>974</v>
      </c>
      <c r="C975" s="78">
        <v>41724</v>
      </c>
      <c r="D975" s="71">
        <v>13</v>
      </c>
      <c r="E975" s="71">
        <v>3</v>
      </c>
      <c r="F975" s="71" t="s">
        <v>29</v>
      </c>
      <c r="G975" s="71">
        <v>3</v>
      </c>
      <c r="H975" s="71" t="b">
        <v>0</v>
      </c>
      <c r="I975" s="71">
        <v>40.97</v>
      </c>
      <c r="J975" s="71" t="s">
        <v>49</v>
      </c>
      <c r="K975" s="71" t="s">
        <v>31</v>
      </c>
      <c r="L975" s="71">
        <v>14.9</v>
      </c>
      <c r="M975" s="71">
        <v>40.9</v>
      </c>
      <c r="N975" s="71">
        <v>0</v>
      </c>
      <c r="O975" s="71">
        <v>0</v>
      </c>
      <c r="P975" s="71" t="b">
        <v>0</v>
      </c>
      <c r="Q975" s="71" t="s">
        <v>48</v>
      </c>
    </row>
    <row r="976" spans="2:17" x14ac:dyDescent="0.25">
      <c r="B976" s="71">
        <v>975</v>
      </c>
      <c r="C976" s="78">
        <v>41724</v>
      </c>
      <c r="D976" s="71">
        <v>13</v>
      </c>
      <c r="E976" s="71">
        <v>3</v>
      </c>
      <c r="F976" s="71" t="s">
        <v>29</v>
      </c>
      <c r="G976" s="71">
        <v>2</v>
      </c>
      <c r="H976" s="71" t="b">
        <v>0</v>
      </c>
      <c r="I976" s="71">
        <v>24.98</v>
      </c>
      <c r="J976" s="71" t="s">
        <v>49</v>
      </c>
      <c r="K976" s="71" t="s">
        <v>40</v>
      </c>
      <c r="L976" s="71">
        <v>29.2</v>
      </c>
      <c r="M976" s="71">
        <v>51.8</v>
      </c>
      <c r="N976" s="71">
        <v>0</v>
      </c>
      <c r="O976" s="71">
        <v>0</v>
      </c>
      <c r="P976" s="71" t="b">
        <v>0</v>
      </c>
      <c r="Q976" s="71" t="s">
        <v>35</v>
      </c>
    </row>
    <row r="977" spans="2:17" x14ac:dyDescent="0.25">
      <c r="B977" s="71">
        <v>976</v>
      </c>
      <c r="C977" s="78">
        <v>41724</v>
      </c>
      <c r="D977" s="71">
        <v>13</v>
      </c>
      <c r="E977" s="71">
        <v>3</v>
      </c>
      <c r="F977" s="71" t="s">
        <v>29</v>
      </c>
      <c r="G977" s="71">
        <v>5</v>
      </c>
      <c r="H977" s="71" t="b">
        <v>1</v>
      </c>
      <c r="I977" s="71">
        <v>62.055</v>
      </c>
      <c r="J977" s="71" t="s">
        <v>49</v>
      </c>
      <c r="K977" s="71" t="s">
        <v>40</v>
      </c>
      <c r="L977" s="71">
        <v>19.100000000000001</v>
      </c>
      <c r="M977" s="71">
        <v>61</v>
      </c>
      <c r="N977" s="71">
        <v>0</v>
      </c>
      <c r="O977" s="71">
        <v>0</v>
      </c>
      <c r="P977" s="71" t="b">
        <v>0</v>
      </c>
      <c r="Q977" s="71" t="s">
        <v>35</v>
      </c>
    </row>
    <row r="978" spans="2:17" x14ac:dyDescent="0.25">
      <c r="B978" s="71">
        <v>977</v>
      </c>
      <c r="C978" s="78">
        <v>41724</v>
      </c>
      <c r="D978" s="71">
        <v>13</v>
      </c>
      <c r="E978" s="71">
        <v>3</v>
      </c>
      <c r="F978" s="71" t="s">
        <v>36</v>
      </c>
      <c r="G978" s="71">
        <v>3</v>
      </c>
      <c r="H978" s="71" t="b">
        <v>0</v>
      </c>
      <c r="I978" s="71">
        <v>42.97</v>
      </c>
      <c r="J978" s="71" t="s">
        <v>42</v>
      </c>
      <c r="K978" s="71" t="s">
        <v>41</v>
      </c>
      <c r="L978" s="71">
        <v>12.4</v>
      </c>
      <c r="M978" s="71">
        <v>60.1</v>
      </c>
      <c r="N978" s="71">
        <v>0</v>
      </c>
      <c r="O978" s="71">
        <v>0</v>
      </c>
      <c r="P978" s="71" t="b">
        <v>0</v>
      </c>
      <c r="Q978" s="71" t="s">
        <v>35</v>
      </c>
    </row>
    <row r="979" spans="2:17" x14ac:dyDescent="0.25">
      <c r="B979" s="71">
        <v>978</v>
      </c>
      <c r="C979" s="78">
        <v>41724</v>
      </c>
      <c r="D979" s="71">
        <v>13</v>
      </c>
      <c r="E979" s="71">
        <v>3</v>
      </c>
      <c r="F979" s="71" t="s">
        <v>29</v>
      </c>
      <c r="G979" s="71">
        <v>2</v>
      </c>
      <c r="H979" s="71" t="b">
        <v>0</v>
      </c>
      <c r="I979" s="71">
        <v>27.98</v>
      </c>
      <c r="J979" s="71" t="s">
        <v>42</v>
      </c>
      <c r="K979" s="71" t="s">
        <v>40</v>
      </c>
      <c r="L979" s="71">
        <v>16.399999999999999</v>
      </c>
      <c r="M979" s="71">
        <v>55.3</v>
      </c>
      <c r="N979" s="71">
        <v>0</v>
      </c>
      <c r="O979" s="71">
        <v>0</v>
      </c>
      <c r="P979" s="71" t="b">
        <v>0</v>
      </c>
      <c r="Q979" s="71" t="s">
        <v>35</v>
      </c>
    </row>
    <row r="980" spans="2:17" x14ac:dyDescent="0.25">
      <c r="B980" s="71">
        <v>979</v>
      </c>
      <c r="C980" s="78">
        <v>41724</v>
      </c>
      <c r="D980" s="71">
        <v>13</v>
      </c>
      <c r="E980" s="71">
        <v>3</v>
      </c>
      <c r="F980" s="71" t="s">
        <v>29</v>
      </c>
      <c r="G980" s="71">
        <v>4</v>
      </c>
      <c r="H980" s="71" t="b">
        <v>1</v>
      </c>
      <c r="I980" s="71">
        <v>52.164000000000001</v>
      </c>
      <c r="J980" s="71" t="s">
        <v>49</v>
      </c>
      <c r="K980" s="71" t="s">
        <v>40</v>
      </c>
      <c r="L980" s="71">
        <v>25.8</v>
      </c>
      <c r="M980" s="71">
        <v>53.4</v>
      </c>
      <c r="N980" s="71">
        <v>0</v>
      </c>
      <c r="O980" s="71">
        <v>0</v>
      </c>
      <c r="P980" s="71" t="b">
        <v>0</v>
      </c>
      <c r="Q980" s="71" t="s">
        <v>35</v>
      </c>
    </row>
    <row r="981" spans="2:17" x14ac:dyDescent="0.25">
      <c r="B981" s="71">
        <v>980</v>
      </c>
      <c r="C981" s="78">
        <v>41724</v>
      </c>
      <c r="D981" s="71">
        <v>13</v>
      </c>
      <c r="E981" s="71">
        <v>3</v>
      </c>
      <c r="F981" s="71" t="s">
        <v>29</v>
      </c>
      <c r="G981" s="71">
        <v>3</v>
      </c>
      <c r="H981" s="71" t="b">
        <v>0</v>
      </c>
      <c r="I981" s="71">
        <v>47.97</v>
      </c>
      <c r="J981" s="71" t="s">
        <v>42</v>
      </c>
      <c r="K981" s="71" t="s">
        <v>40</v>
      </c>
      <c r="L981" s="71">
        <v>30</v>
      </c>
      <c r="M981" s="71">
        <v>54.4</v>
      </c>
      <c r="N981" s="71">
        <v>0</v>
      </c>
      <c r="O981" s="71">
        <v>0</v>
      </c>
      <c r="P981" s="71" t="b">
        <v>0</v>
      </c>
      <c r="Q981" s="71" t="s">
        <v>48</v>
      </c>
    </row>
    <row r="982" spans="2:17" x14ac:dyDescent="0.25">
      <c r="B982" s="71">
        <v>981</v>
      </c>
      <c r="C982" s="78">
        <v>41724</v>
      </c>
      <c r="D982" s="71">
        <v>13</v>
      </c>
      <c r="E982" s="71">
        <v>3</v>
      </c>
      <c r="F982" s="71" t="s">
        <v>36</v>
      </c>
      <c r="G982" s="71">
        <v>1</v>
      </c>
      <c r="H982" s="71" t="b">
        <v>0</v>
      </c>
      <c r="I982" s="71">
        <v>13.99</v>
      </c>
      <c r="J982" s="71" t="s">
        <v>49</v>
      </c>
      <c r="K982" s="71" t="s">
        <v>41</v>
      </c>
      <c r="L982" s="71">
        <v>18.3</v>
      </c>
      <c r="M982" s="71">
        <v>53.9</v>
      </c>
      <c r="N982" s="71">
        <v>0</v>
      </c>
      <c r="O982" s="71">
        <v>0</v>
      </c>
      <c r="P982" s="71" t="b">
        <v>0</v>
      </c>
      <c r="Q982" s="71" t="s">
        <v>35</v>
      </c>
    </row>
    <row r="983" spans="2:17" x14ac:dyDescent="0.25">
      <c r="B983" s="71">
        <v>982</v>
      </c>
      <c r="C983" s="71" t="s">
        <v>48</v>
      </c>
      <c r="D983" s="71" t="s">
        <v>48</v>
      </c>
      <c r="E983" s="71" t="s">
        <v>48</v>
      </c>
      <c r="F983" s="71" t="s">
        <v>29</v>
      </c>
      <c r="G983" s="71">
        <v>2</v>
      </c>
      <c r="H983" s="71" t="b">
        <v>0</v>
      </c>
      <c r="I983" s="71">
        <v>24.98</v>
      </c>
      <c r="J983" s="71" t="s">
        <v>42</v>
      </c>
      <c r="K983" s="71" t="s">
        <v>40</v>
      </c>
      <c r="L983" s="71">
        <v>26.1</v>
      </c>
      <c r="M983" s="71">
        <v>53.1</v>
      </c>
      <c r="N983" s="71">
        <v>0</v>
      </c>
      <c r="O983" s="71">
        <v>0</v>
      </c>
      <c r="P983" s="71" t="b">
        <v>1</v>
      </c>
      <c r="Q983" s="71" t="s">
        <v>35</v>
      </c>
    </row>
    <row r="984" spans="2:17" x14ac:dyDescent="0.25">
      <c r="B984" s="71">
        <v>983</v>
      </c>
      <c r="C984" s="78">
        <v>41724</v>
      </c>
      <c r="D984" s="71">
        <v>13</v>
      </c>
      <c r="E984" s="71">
        <v>3</v>
      </c>
      <c r="F984" s="71" t="s">
        <v>29</v>
      </c>
      <c r="G984" s="71">
        <v>3</v>
      </c>
      <c r="H984" s="71" t="b">
        <v>0</v>
      </c>
      <c r="I984" s="71">
        <v>34.97</v>
      </c>
      <c r="J984" s="71" t="s">
        <v>49</v>
      </c>
      <c r="K984" s="71" t="s">
        <v>31</v>
      </c>
      <c r="L984" s="71">
        <v>33.700000000000003</v>
      </c>
      <c r="M984" s="71">
        <v>50.9</v>
      </c>
      <c r="N984" s="71">
        <v>0</v>
      </c>
      <c r="O984" s="71">
        <v>0</v>
      </c>
      <c r="P984" s="71" t="b">
        <v>0</v>
      </c>
      <c r="Q984" s="71" t="s">
        <v>35</v>
      </c>
    </row>
    <row r="985" spans="2:17" x14ac:dyDescent="0.25">
      <c r="B985" s="71">
        <v>984</v>
      </c>
      <c r="C985" s="78">
        <v>41724</v>
      </c>
      <c r="D985" s="71">
        <v>13</v>
      </c>
      <c r="E985" s="71">
        <v>3</v>
      </c>
      <c r="F985" s="71" t="s">
        <v>29</v>
      </c>
      <c r="G985" s="71">
        <v>3</v>
      </c>
      <c r="H985" s="71" t="b">
        <v>0</v>
      </c>
      <c r="I985" s="71">
        <v>39.97</v>
      </c>
      <c r="J985" s="71" t="s">
        <v>49</v>
      </c>
      <c r="K985" s="71" t="s">
        <v>40</v>
      </c>
      <c r="L985" s="71">
        <v>22.1</v>
      </c>
      <c r="M985" s="71">
        <v>55.3</v>
      </c>
      <c r="N985" s="71">
        <v>0</v>
      </c>
      <c r="O985" s="71">
        <v>0</v>
      </c>
      <c r="P985" s="71" t="b">
        <v>0</v>
      </c>
      <c r="Q985" s="71" t="s">
        <v>35</v>
      </c>
    </row>
    <row r="986" spans="2:17" x14ac:dyDescent="0.25">
      <c r="B986" s="71">
        <v>985</v>
      </c>
      <c r="C986" s="78">
        <v>41724</v>
      </c>
      <c r="D986" s="71">
        <v>13</v>
      </c>
      <c r="E986" s="71">
        <v>3</v>
      </c>
      <c r="F986" s="71" t="s">
        <v>36</v>
      </c>
      <c r="G986" s="71">
        <v>3</v>
      </c>
      <c r="H986" s="71" t="b">
        <v>0</v>
      </c>
      <c r="I986" s="71">
        <v>68.13</v>
      </c>
      <c r="J986" s="71" t="s">
        <v>49</v>
      </c>
      <c r="K986" s="71" t="s">
        <v>31</v>
      </c>
      <c r="L986" s="71">
        <v>25.2</v>
      </c>
      <c r="M986" s="71">
        <v>53</v>
      </c>
      <c r="N986" s="71">
        <v>1</v>
      </c>
      <c r="O986" s="71">
        <v>1</v>
      </c>
      <c r="P986" s="71" t="b">
        <v>0</v>
      </c>
      <c r="Q986" s="71" t="s">
        <v>35</v>
      </c>
    </row>
    <row r="987" spans="2:17" x14ac:dyDescent="0.25">
      <c r="B987" s="71">
        <v>986</v>
      </c>
      <c r="C987" s="78">
        <v>41724</v>
      </c>
      <c r="D987" s="71">
        <v>13</v>
      </c>
      <c r="E987" s="71">
        <v>3</v>
      </c>
      <c r="F987" s="71" t="s">
        <v>36</v>
      </c>
      <c r="G987" s="71">
        <v>4</v>
      </c>
      <c r="H987" s="71" t="b">
        <v>1</v>
      </c>
      <c r="I987" s="71">
        <v>46.764000000000003</v>
      </c>
      <c r="J987" s="71" t="s">
        <v>49</v>
      </c>
      <c r="K987" s="71" t="s">
        <v>41</v>
      </c>
      <c r="L987" s="71">
        <v>16.2</v>
      </c>
      <c r="M987" s="71">
        <v>40.299999999999997</v>
      </c>
      <c r="N987" s="71">
        <v>0</v>
      </c>
      <c r="O987" s="71">
        <v>0</v>
      </c>
      <c r="P987" s="71" t="b">
        <v>0</v>
      </c>
      <c r="Q987" s="71" t="s">
        <v>32</v>
      </c>
    </row>
    <row r="988" spans="2:17" x14ac:dyDescent="0.25">
      <c r="B988" s="71">
        <v>987</v>
      </c>
      <c r="C988" s="78">
        <v>41724</v>
      </c>
      <c r="D988" s="71">
        <v>13</v>
      </c>
      <c r="E988" s="71">
        <v>3</v>
      </c>
      <c r="F988" s="71" t="s">
        <v>36</v>
      </c>
      <c r="G988" s="71">
        <v>3</v>
      </c>
      <c r="H988" s="71" t="b">
        <v>0</v>
      </c>
      <c r="I988" s="71">
        <v>39.97</v>
      </c>
      <c r="J988" s="71" t="s">
        <v>42</v>
      </c>
      <c r="K988" s="71" t="s">
        <v>41</v>
      </c>
      <c r="L988" s="71">
        <v>16</v>
      </c>
      <c r="M988" s="71">
        <v>58.3</v>
      </c>
      <c r="N988" s="71">
        <v>0</v>
      </c>
      <c r="O988" s="71">
        <v>0</v>
      </c>
      <c r="P988" s="71" t="b">
        <v>0</v>
      </c>
      <c r="Q988" s="71" t="s">
        <v>35</v>
      </c>
    </row>
    <row r="989" spans="2:17" x14ac:dyDescent="0.25">
      <c r="B989" s="71">
        <v>988</v>
      </c>
      <c r="C989" s="78">
        <v>41724</v>
      </c>
      <c r="D989" s="71">
        <v>13</v>
      </c>
      <c r="E989" s="71">
        <v>3</v>
      </c>
      <c r="F989" s="71" t="s">
        <v>29</v>
      </c>
      <c r="G989" s="71">
        <v>2</v>
      </c>
      <c r="H989" s="71" t="b">
        <v>0</v>
      </c>
      <c r="I989" s="71">
        <v>28.98</v>
      </c>
      <c r="J989" s="71" t="s">
        <v>49</v>
      </c>
      <c r="K989" s="71" t="s">
        <v>31</v>
      </c>
      <c r="L989" s="71">
        <v>29.8</v>
      </c>
      <c r="M989" s="71">
        <v>52</v>
      </c>
      <c r="N989" s="71">
        <v>0</v>
      </c>
      <c r="O989" s="71">
        <v>0</v>
      </c>
      <c r="P989" s="71" t="b">
        <v>0</v>
      </c>
      <c r="Q989" s="71" t="s">
        <v>35</v>
      </c>
    </row>
    <row r="990" spans="2:17" x14ac:dyDescent="0.25">
      <c r="B990" s="71">
        <v>989</v>
      </c>
      <c r="C990" s="78">
        <v>41724</v>
      </c>
      <c r="D990" s="71">
        <v>13</v>
      </c>
      <c r="E990" s="71">
        <v>3</v>
      </c>
      <c r="F990" s="71" t="s">
        <v>29</v>
      </c>
      <c r="G990" s="71">
        <v>6</v>
      </c>
      <c r="H990" s="71" t="b">
        <v>1</v>
      </c>
      <c r="I990" s="71">
        <v>72.846000000000004</v>
      </c>
      <c r="J990" s="71" t="s">
        <v>49</v>
      </c>
      <c r="K990" s="71" t="s">
        <v>31</v>
      </c>
      <c r="L990" s="71">
        <v>31.8</v>
      </c>
      <c r="M990" s="71">
        <v>33.299999999999997</v>
      </c>
      <c r="N990" s="71">
        <v>0</v>
      </c>
      <c r="O990" s="71">
        <v>0</v>
      </c>
      <c r="P990" s="71" t="b">
        <v>1</v>
      </c>
      <c r="Q990" s="71" t="s">
        <v>38</v>
      </c>
    </row>
    <row r="991" spans="2:17" x14ac:dyDescent="0.25">
      <c r="B991" s="71">
        <v>990</v>
      </c>
      <c r="C991" s="78">
        <v>41725</v>
      </c>
      <c r="D991" s="71">
        <v>13</v>
      </c>
      <c r="E991" s="71">
        <v>4</v>
      </c>
      <c r="F991" s="71" t="s">
        <v>29</v>
      </c>
      <c r="G991" s="71">
        <v>2</v>
      </c>
      <c r="H991" s="71" t="b">
        <v>0</v>
      </c>
      <c r="I991" s="71">
        <v>22.98</v>
      </c>
      <c r="J991" s="71" t="s">
        <v>42</v>
      </c>
      <c r="K991" s="71" t="s">
        <v>37</v>
      </c>
      <c r="L991" s="71">
        <v>53.2</v>
      </c>
      <c r="M991" s="71" t="s">
        <v>48</v>
      </c>
      <c r="N991" s="71">
        <v>0</v>
      </c>
      <c r="O991" s="71">
        <v>0</v>
      </c>
      <c r="P991" s="71" t="b">
        <v>0</v>
      </c>
      <c r="Q991" s="71" t="s">
        <v>35</v>
      </c>
    </row>
    <row r="992" spans="2:17" x14ac:dyDescent="0.25">
      <c r="B992" s="71">
        <v>991</v>
      </c>
      <c r="C992" s="78">
        <v>41725</v>
      </c>
      <c r="D992" s="71">
        <v>13</v>
      </c>
      <c r="E992" s="71">
        <v>4</v>
      </c>
      <c r="F992" s="71" t="s">
        <v>33</v>
      </c>
      <c r="G992" s="71">
        <v>2</v>
      </c>
      <c r="H992" s="71" t="b">
        <v>0</v>
      </c>
      <c r="I992" s="71">
        <v>28.98</v>
      </c>
      <c r="J992" s="71" t="s">
        <v>49</v>
      </c>
      <c r="K992" s="71" t="s">
        <v>43</v>
      </c>
      <c r="L992" s="71">
        <v>22.4</v>
      </c>
      <c r="M992" s="71">
        <v>58</v>
      </c>
      <c r="N992" s="71">
        <v>0</v>
      </c>
      <c r="O992" s="71">
        <v>0</v>
      </c>
      <c r="P992" s="71" t="b">
        <v>0</v>
      </c>
      <c r="Q992" s="71" t="s">
        <v>35</v>
      </c>
    </row>
    <row r="993" spans="2:17" x14ac:dyDescent="0.25">
      <c r="B993" s="71">
        <v>992</v>
      </c>
      <c r="C993" s="78">
        <v>41725</v>
      </c>
      <c r="D993" s="71">
        <v>13</v>
      </c>
      <c r="E993" s="71">
        <v>4</v>
      </c>
      <c r="F993" s="71" t="s">
        <v>29</v>
      </c>
      <c r="G993" s="71">
        <v>2</v>
      </c>
      <c r="H993" s="71" t="b">
        <v>0</v>
      </c>
      <c r="I993" s="71">
        <v>65.75</v>
      </c>
      <c r="J993" s="71" t="s">
        <v>49</v>
      </c>
      <c r="K993" s="71" t="s">
        <v>39</v>
      </c>
      <c r="L993" s="71">
        <v>18.100000000000001</v>
      </c>
      <c r="M993" s="71">
        <v>56.2</v>
      </c>
      <c r="N993" s="71">
        <v>1</v>
      </c>
      <c r="O993" s="71">
        <v>1</v>
      </c>
      <c r="P993" s="71" t="b">
        <v>0</v>
      </c>
      <c r="Q993" s="71" t="s">
        <v>35</v>
      </c>
    </row>
    <row r="994" spans="2:17" x14ac:dyDescent="0.25">
      <c r="B994" s="71">
        <v>993</v>
      </c>
      <c r="C994" s="78">
        <v>41725</v>
      </c>
      <c r="D994" s="71">
        <v>13</v>
      </c>
      <c r="E994" s="71">
        <v>4</v>
      </c>
      <c r="F994" s="71" t="s">
        <v>29</v>
      </c>
      <c r="G994" s="71">
        <v>2</v>
      </c>
      <c r="H994" s="71" t="b">
        <v>0</v>
      </c>
      <c r="I994" s="71">
        <v>59.24</v>
      </c>
      <c r="J994" s="71" t="s">
        <v>49</v>
      </c>
      <c r="K994" s="71" t="s">
        <v>39</v>
      </c>
      <c r="L994" s="71">
        <v>29.1</v>
      </c>
      <c r="M994" s="71">
        <v>56.9</v>
      </c>
      <c r="N994" s="71">
        <v>1</v>
      </c>
      <c r="O994" s="71">
        <v>1</v>
      </c>
      <c r="P994" s="71" t="b">
        <v>0</v>
      </c>
      <c r="Q994" s="71" t="s">
        <v>35</v>
      </c>
    </row>
    <row r="995" spans="2:17" x14ac:dyDescent="0.25">
      <c r="B995" s="71">
        <v>994</v>
      </c>
      <c r="C995" s="78">
        <v>41725</v>
      </c>
      <c r="D995" s="71">
        <v>13</v>
      </c>
      <c r="E995" s="71">
        <v>4</v>
      </c>
      <c r="F995" s="71" t="s">
        <v>33</v>
      </c>
      <c r="G995" s="71">
        <v>2</v>
      </c>
      <c r="H995" s="71" t="b">
        <v>0</v>
      </c>
      <c r="I995" s="71">
        <v>70.78</v>
      </c>
      <c r="J995" s="71" t="s">
        <v>49</v>
      </c>
      <c r="K995" s="71" t="s">
        <v>43</v>
      </c>
      <c r="L995" s="71">
        <v>25.8</v>
      </c>
      <c r="M995" s="71">
        <v>38.5</v>
      </c>
      <c r="N995" s="71">
        <v>1</v>
      </c>
      <c r="O995" s="71">
        <v>1</v>
      </c>
      <c r="P995" s="71" t="b">
        <v>0</v>
      </c>
      <c r="Q995" s="71" t="s">
        <v>32</v>
      </c>
    </row>
    <row r="996" spans="2:17" x14ac:dyDescent="0.25">
      <c r="B996" s="71">
        <v>995</v>
      </c>
      <c r="C996" s="78">
        <v>41725</v>
      </c>
      <c r="D996" s="71">
        <v>13</v>
      </c>
      <c r="E996" s="71">
        <v>4</v>
      </c>
      <c r="F996" s="71" t="s">
        <v>29</v>
      </c>
      <c r="G996" s="71">
        <v>2</v>
      </c>
      <c r="H996" s="71" t="b">
        <v>0</v>
      </c>
      <c r="I996" s="71">
        <v>32.979999999999997</v>
      </c>
      <c r="J996" s="71" t="s">
        <v>48</v>
      </c>
      <c r="K996" s="71" t="s">
        <v>39</v>
      </c>
      <c r="L996" s="71">
        <v>15.6</v>
      </c>
      <c r="M996" s="71">
        <v>59.1</v>
      </c>
      <c r="N996" s="71">
        <v>0</v>
      </c>
      <c r="O996" s="71">
        <v>0</v>
      </c>
      <c r="P996" s="71" t="b">
        <v>0</v>
      </c>
      <c r="Q996" s="71" t="s">
        <v>35</v>
      </c>
    </row>
    <row r="997" spans="2:17" x14ac:dyDescent="0.25">
      <c r="B997" s="71">
        <v>996</v>
      </c>
      <c r="C997" s="78">
        <v>41725</v>
      </c>
      <c r="D997" s="71">
        <v>13</v>
      </c>
      <c r="E997" s="71">
        <v>4</v>
      </c>
      <c r="F997" s="71" t="s">
        <v>36</v>
      </c>
      <c r="G997" s="71">
        <v>2</v>
      </c>
      <c r="H997" s="71" t="b">
        <v>0</v>
      </c>
      <c r="I997" s="71">
        <v>25.98</v>
      </c>
      <c r="J997" s="71" t="s">
        <v>42</v>
      </c>
      <c r="K997" s="71" t="s">
        <v>37</v>
      </c>
      <c r="L997" s="71">
        <v>22.5</v>
      </c>
      <c r="M997" s="71">
        <v>59</v>
      </c>
      <c r="N997" s="71">
        <v>0</v>
      </c>
      <c r="O997" s="71">
        <v>0</v>
      </c>
      <c r="P997" s="71" t="b">
        <v>0</v>
      </c>
      <c r="Q997" s="71" t="s">
        <v>35</v>
      </c>
    </row>
    <row r="998" spans="2:17" x14ac:dyDescent="0.25">
      <c r="B998" s="71">
        <v>997</v>
      </c>
      <c r="C998" s="78">
        <v>41725</v>
      </c>
      <c r="D998" s="71">
        <v>13</v>
      </c>
      <c r="E998" s="71">
        <v>4</v>
      </c>
      <c r="F998" s="71" t="s">
        <v>33</v>
      </c>
      <c r="G998" s="71">
        <v>7</v>
      </c>
      <c r="H998" s="71" t="b">
        <v>1</v>
      </c>
      <c r="I998" s="71">
        <v>129.54599999999999</v>
      </c>
      <c r="J998" s="71" t="s">
        <v>49</v>
      </c>
      <c r="K998" s="71" t="s">
        <v>43</v>
      </c>
      <c r="L998" s="71">
        <v>28</v>
      </c>
      <c r="M998" s="71">
        <v>38.1</v>
      </c>
      <c r="N998" s="71">
        <v>1</v>
      </c>
      <c r="O998" s="71">
        <v>1</v>
      </c>
      <c r="P998" s="71" t="b">
        <v>0</v>
      </c>
      <c r="Q998" s="71" t="s">
        <v>32</v>
      </c>
    </row>
    <row r="999" spans="2:17" x14ac:dyDescent="0.25">
      <c r="B999" s="71">
        <v>998</v>
      </c>
      <c r="C999" s="78">
        <v>41725</v>
      </c>
      <c r="D999" s="71">
        <v>13</v>
      </c>
      <c r="E999" s="71">
        <v>4</v>
      </c>
      <c r="F999" s="71" t="s">
        <v>36</v>
      </c>
      <c r="G999" s="71">
        <v>3</v>
      </c>
      <c r="H999" s="71" t="b">
        <v>0</v>
      </c>
      <c r="I999" s="71">
        <v>40.97</v>
      </c>
      <c r="J999" s="71" t="s">
        <v>49</v>
      </c>
      <c r="K999" s="71" t="s">
        <v>37</v>
      </c>
      <c r="L999" s="71">
        <v>25.3</v>
      </c>
      <c r="M999" s="71">
        <v>53.9</v>
      </c>
      <c r="N999" s="71">
        <v>0</v>
      </c>
      <c r="O999" s="71">
        <v>0</v>
      </c>
      <c r="P999" s="71" t="b">
        <v>0</v>
      </c>
      <c r="Q999" s="71" t="s">
        <v>48</v>
      </c>
    </row>
    <row r="1000" spans="2:17" x14ac:dyDescent="0.25">
      <c r="B1000" s="71">
        <v>999</v>
      </c>
      <c r="C1000" s="78">
        <v>41725</v>
      </c>
      <c r="D1000" s="71">
        <v>13</v>
      </c>
      <c r="E1000" s="71">
        <v>4</v>
      </c>
      <c r="F1000" s="71" t="s">
        <v>29</v>
      </c>
      <c r="G1000" s="71">
        <v>2</v>
      </c>
      <c r="H1000" s="71" t="b">
        <v>0</v>
      </c>
      <c r="I1000" s="71">
        <v>55.3</v>
      </c>
      <c r="J1000" s="71" t="s">
        <v>49</v>
      </c>
      <c r="K1000" s="71" t="s">
        <v>37</v>
      </c>
      <c r="L1000" s="71">
        <v>32.4</v>
      </c>
      <c r="M1000" s="71">
        <v>44.9</v>
      </c>
      <c r="N1000" s="71">
        <v>1</v>
      </c>
      <c r="O1000" s="71">
        <v>1</v>
      </c>
      <c r="P1000" s="71" t="b">
        <v>0</v>
      </c>
      <c r="Q1000" s="71" t="s">
        <v>32</v>
      </c>
    </row>
    <row r="1001" spans="2:17" x14ac:dyDescent="0.25">
      <c r="B1001" s="71">
        <v>1000</v>
      </c>
      <c r="C1001" s="78">
        <v>41725</v>
      </c>
      <c r="D1001" s="71">
        <v>13</v>
      </c>
      <c r="E1001" s="71">
        <v>4</v>
      </c>
      <c r="F1001" s="71" t="s">
        <v>33</v>
      </c>
      <c r="G1001" s="71">
        <v>6</v>
      </c>
      <c r="H1001" s="71" t="b">
        <v>1</v>
      </c>
      <c r="I1001" s="71">
        <v>68.346000000000004</v>
      </c>
      <c r="J1001" s="71" t="s">
        <v>42</v>
      </c>
      <c r="K1001" s="71" t="s">
        <v>43</v>
      </c>
      <c r="L1001" s="71">
        <v>46.4</v>
      </c>
      <c r="M1001" s="71">
        <v>43.6</v>
      </c>
      <c r="N1001" s="71">
        <v>0</v>
      </c>
      <c r="O1001" s="71">
        <v>0</v>
      </c>
      <c r="P1001" s="71" t="b">
        <v>0</v>
      </c>
      <c r="Q1001" s="71" t="s">
        <v>35</v>
      </c>
    </row>
    <row r="1002" spans="2:17" x14ac:dyDescent="0.25">
      <c r="B1002" s="71">
        <v>1001</v>
      </c>
      <c r="C1002" s="78">
        <v>41725</v>
      </c>
      <c r="D1002" s="71">
        <v>13</v>
      </c>
      <c r="E1002" s="71">
        <v>4</v>
      </c>
      <c r="F1002" s="71" t="s">
        <v>48</v>
      </c>
      <c r="G1002" s="71">
        <v>3</v>
      </c>
      <c r="H1002" s="71" t="b">
        <v>0</v>
      </c>
      <c r="I1002" s="71">
        <v>39.97</v>
      </c>
      <c r="J1002" s="71" t="s">
        <v>49</v>
      </c>
      <c r="K1002" s="71" t="s">
        <v>43</v>
      </c>
      <c r="L1002" s="71">
        <v>32.200000000000003</v>
      </c>
      <c r="M1002" s="71" t="s">
        <v>48</v>
      </c>
      <c r="N1002" s="71">
        <v>0</v>
      </c>
      <c r="O1002" s="71">
        <v>0</v>
      </c>
      <c r="P1002" s="71" t="b">
        <v>0</v>
      </c>
      <c r="Q1002" s="71" t="s">
        <v>35</v>
      </c>
    </row>
    <row r="1003" spans="2:17" x14ac:dyDescent="0.25">
      <c r="B1003" s="71">
        <v>1002</v>
      </c>
      <c r="C1003" s="78">
        <v>41725</v>
      </c>
      <c r="D1003" s="71">
        <v>13</v>
      </c>
      <c r="E1003" s="71">
        <v>4</v>
      </c>
      <c r="F1003" s="71" t="s">
        <v>33</v>
      </c>
      <c r="G1003" s="71">
        <v>3</v>
      </c>
      <c r="H1003" s="71" t="b">
        <v>0</v>
      </c>
      <c r="I1003" s="71">
        <v>44.97</v>
      </c>
      <c r="J1003" s="71" t="s">
        <v>42</v>
      </c>
      <c r="K1003" s="71" t="s">
        <v>43</v>
      </c>
      <c r="L1003" s="71">
        <v>36.6</v>
      </c>
      <c r="M1003" s="71">
        <v>52.7</v>
      </c>
      <c r="N1003" s="71">
        <v>0</v>
      </c>
      <c r="O1003" s="71">
        <v>0</v>
      </c>
      <c r="P1003" s="71" t="b">
        <v>0</v>
      </c>
      <c r="Q1003" s="71" t="s">
        <v>35</v>
      </c>
    </row>
    <row r="1004" spans="2:17" x14ac:dyDescent="0.25">
      <c r="B1004" s="71">
        <v>1003</v>
      </c>
      <c r="C1004" s="78">
        <v>41725</v>
      </c>
      <c r="D1004" s="71">
        <v>13</v>
      </c>
      <c r="E1004" s="71">
        <v>4</v>
      </c>
      <c r="F1004" s="71" t="s">
        <v>36</v>
      </c>
      <c r="G1004" s="71">
        <v>5</v>
      </c>
      <c r="H1004" s="71" t="b">
        <v>1</v>
      </c>
      <c r="I1004" s="71">
        <v>67.454999999999998</v>
      </c>
      <c r="J1004" s="71" t="s">
        <v>49</v>
      </c>
      <c r="K1004" s="71" t="s">
        <v>37</v>
      </c>
      <c r="L1004" s="71">
        <v>13.6</v>
      </c>
      <c r="M1004" s="71">
        <v>58.6</v>
      </c>
      <c r="N1004" s="71">
        <v>0</v>
      </c>
      <c r="O1004" s="71">
        <v>0</v>
      </c>
      <c r="P1004" s="71" t="b">
        <v>0</v>
      </c>
      <c r="Q1004" s="71" t="s">
        <v>35</v>
      </c>
    </row>
    <row r="1005" spans="2:17" x14ac:dyDescent="0.25">
      <c r="B1005" s="71">
        <v>1004</v>
      </c>
      <c r="C1005" s="78">
        <v>41725</v>
      </c>
      <c r="D1005" s="71">
        <v>13</v>
      </c>
      <c r="E1005" s="71">
        <v>4</v>
      </c>
      <c r="F1005" s="71" t="s">
        <v>36</v>
      </c>
      <c r="G1005" s="71">
        <v>3</v>
      </c>
      <c r="H1005" s="71" t="b">
        <v>0</v>
      </c>
      <c r="I1005" s="71">
        <v>42.97</v>
      </c>
      <c r="J1005" s="71" t="s">
        <v>49</v>
      </c>
      <c r="K1005" s="71" t="s">
        <v>37</v>
      </c>
      <c r="L1005" s="71">
        <v>11.5</v>
      </c>
      <c r="M1005" s="71">
        <v>60.5</v>
      </c>
      <c r="N1005" s="71">
        <v>0</v>
      </c>
      <c r="O1005" s="71">
        <v>0</v>
      </c>
      <c r="P1005" s="71" t="b">
        <v>0</v>
      </c>
      <c r="Q1005" s="71" t="s">
        <v>35</v>
      </c>
    </row>
    <row r="1006" spans="2:17" x14ac:dyDescent="0.25">
      <c r="B1006" s="71">
        <v>1005</v>
      </c>
      <c r="C1006" s="78">
        <v>41725</v>
      </c>
      <c r="D1006" s="71">
        <v>13</v>
      </c>
      <c r="E1006" s="71">
        <v>4</v>
      </c>
      <c r="F1006" s="71" t="s">
        <v>33</v>
      </c>
      <c r="G1006" s="71">
        <v>1</v>
      </c>
      <c r="H1006" s="71" t="b">
        <v>0</v>
      </c>
      <c r="I1006" s="71">
        <v>48.37</v>
      </c>
      <c r="J1006" s="71" t="s">
        <v>42</v>
      </c>
      <c r="K1006" s="71" t="s">
        <v>43</v>
      </c>
      <c r="L1006" s="71">
        <v>39.1</v>
      </c>
      <c r="M1006" s="71">
        <v>44.1</v>
      </c>
      <c r="N1006" s="71">
        <v>1</v>
      </c>
      <c r="O1006" s="71">
        <v>1</v>
      </c>
      <c r="P1006" s="71" t="b">
        <v>1</v>
      </c>
      <c r="Q1006" s="71" t="s">
        <v>32</v>
      </c>
    </row>
    <row r="1007" spans="2:17" x14ac:dyDescent="0.25">
      <c r="B1007" s="71">
        <v>1006</v>
      </c>
      <c r="C1007" s="78">
        <v>41725</v>
      </c>
      <c r="D1007" s="71">
        <v>13</v>
      </c>
      <c r="E1007" s="71">
        <v>4</v>
      </c>
      <c r="F1007" s="71" t="s">
        <v>33</v>
      </c>
      <c r="G1007" s="71">
        <v>1</v>
      </c>
      <c r="H1007" s="71" t="b">
        <v>0</v>
      </c>
      <c r="I1007" s="71">
        <v>13.99</v>
      </c>
      <c r="J1007" s="71" t="s">
        <v>42</v>
      </c>
      <c r="K1007" s="71" t="s">
        <v>43</v>
      </c>
      <c r="L1007" s="71">
        <v>23.2</v>
      </c>
      <c r="M1007" s="71">
        <v>54.7</v>
      </c>
      <c r="N1007" s="71">
        <v>0</v>
      </c>
      <c r="O1007" s="71">
        <v>0</v>
      </c>
      <c r="P1007" s="71" t="b">
        <v>0</v>
      </c>
      <c r="Q1007" s="71" t="s">
        <v>35</v>
      </c>
    </row>
    <row r="1008" spans="2:17" x14ac:dyDescent="0.25">
      <c r="B1008" s="71">
        <v>1007</v>
      </c>
      <c r="C1008" s="78">
        <v>41725</v>
      </c>
      <c r="D1008" s="71">
        <v>13</v>
      </c>
      <c r="E1008" s="71">
        <v>4</v>
      </c>
      <c r="F1008" s="71" t="s">
        <v>29</v>
      </c>
      <c r="G1008" s="71">
        <v>3</v>
      </c>
      <c r="H1008" s="71" t="b">
        <v>0</v>
      </c>
      <c r="I1008" s="71">
        <v>40.97</v>
      </c>
      <c r="J1008" s="71" t="s">
        <v>49</v>
      </c>
      <c r="K1008" s="71" t="s">
        <v>43</v>
      </c>
      <c r="L1008" s="71">
        <v>14.6</v>
      </c>
      <c r="M1008" s="71">
        <v>41.2</v>
      </c>
      <c r="N1008" s="71">
        <v>0</v>
      </c>
      <c r="O1008" s="71">
        <v>0</v>
      </c>
      <c r="P1008" s="71" t="b">
        <v>0</v>
      </c>
      <c r="Q1008" s="71" t="s">
        <v>32</v>
      </c>
    </row>
    <row r="1009" spans="2:17" x14ac:dyDescent="0.25">
      <c r="B1009" s="71">
        <v>1008</v>
      </c>
      <c r="C1009" s="78">
        <v>41725</v>
      </c>
      <c r="D1009" s="71">
        <v>13</v>
      </c>
      <c r="E1009" s="71">
        <v>4</v>
      </c>
      <c r="F1009" s="71" t="s">
        <v>36</v>
      </c>
      <c r="G1009" s="71">
        <v>5</v>
      </c>
      <c r="H1009" s="71" t="b">
        <v>1</v>
      </c>
      <c r="I1009" s="71">
        <v>64.754999999999995</v>
      </c>
      <c r="J1009" s="71" t="s">
        <v>42</v>
      </c>
      <c r="K1009" s="71" t="s">
        <v>37</v>
      </c>
      <c r="L1009" s="71">
        <v>11.9</v>
      </c>
      <c r="M1009" s="71">
        <v>57.7</v>
      </c>
      <c r="N1009" s="71">
        <v>0</v>
      </c>
      <c r="O1009" s="71">
        <v>0</v>
      </c>
      <c r="P1009" s="71" t="b">
        <v>0</v>
      </c>
      <c r="Q1009" s="71" t="s">
        <v>35</v>
      </c>
    </row>
    <row r="1010" spans="2:17" x14ac:dyDescent="0.25">
      <c r="B1010" s="71">
        <v>1009</v>
      </c>
      <c r="C1010" s="78">
        <v>41725</v>
      </c>
      <c r="D1010" s="71">
        <v>13</v>
      </c>
      <c r="E1010" s="71">
        <v>4</v>
      </c>
      <c r="F1010" s="71" t="s">
        <v>33</v>
      </c>
      <c r="G1010" s="71">
        <v>2</v>
      </c>
      <c r="H1010" s="71" t="b">
        <v>0</v>
      </c>
      <c r="I1010" s="71">
        <v>27.98</v>
      </c>
      <c r="J1010" s="71" t="s">
        <v>49</v>
      </c>
      <c r="K1010" s="71" t="s">
        <v>39</v>
      </c>
      <c r="L1010" s="71">
        <v>23.2</v>
      </c>
      <c r="M1010" s="71">
        <v>58.3</v>
      </c>
      <c r="N1010" s="71">
        <v>0</v>
      </c>
      <c r="O1010" s="71">
        <v>0</v>
      </c>
      <c r="P1010" s="71" t="b">
        <v>0</v>
      </c>
      <c r="Q1010" s="71" t="s">
        <v>35</v>
      </c>
    </row>
    <row r="1011" spans="2:17" x14ac:dyDescent="0.25">
      <c r="B1011" s="71">
        <v>1010</v>
      </c>
      <c r="C1011" s="78">
        <v>41725</v>
      </c>
      <c r="D1011" s="71">
        <v>13</v>
      </c>
      <c r="E1011" s="71">
        <v>4</v>
      </c>
      <c r="F1011" s="71" t="s">
        <v>29</v>
      </c>
      <c r="G1011" s="71">
        <v>2</v>
      </c>
      <c r="H1011" s="71" t="b">
        <v>0</v>
      </c>
      <c r="I1011" s="71">
        <v>23.98</v>
      </c>
      <c r="J1011" s="71" t="s">
        <v>49</v>
      </c>
      <c r="K1011" s="71" t="s">
        <v>39</v>
      </c>
      <c r="L1011" s="71">
        <v>14.5</v>
      </c>
      <c r="M1011" s="71">
        <v>40.1</v>
      </c>
      <c r="N1011" s="71">
        <v>0</v>
      </c>
      <c r="O1011" s="71">
        <v>0</v>
      </c>
      <c r="P1011" s="71" t="b">
        <v>0</v>
      </c>
      <c r="Q1011" s="71" t="s">
        <v>32</v>
      </c>
    </row>
    <row r="1012" spans="2:17" x14ac:dyDescent="0.25">
      <c r="B1012" s="71">
        <v>1011</v>
      </c>
      <c r="C1012" s="78">
        <v>41725</v>
      </c>
      <c r="D1012" s="71">
        <v>13</v>
      </c>
      <c r="E1012" s="71">
        <v>4</v>
      </c>
      <c r="F1012" s="71" t="s">
        <v>33</v>
      </c>
      <c r="G1012" s="71">
        <v>2</v>
      </c>
      <c r="H1012" s="71" t="b">
        <v>0</v>
      </c>
      <c r="I1012" s="71">
        <v>28.98</v>
      </c>
      <c r="J1012" s="71" t="s">
        <v>49</v>
      </c>
      <c r="K1012" s="71" t="s">
        <v>39</v>
      </c>
      <c r="L1012" s="71">
        <v>27.2</v>
      </c>
      <c r="M1012" s="71">
        <v>38.200000000000003</v>
      </c>
      <c r="N1012" s="71">
        <v>0</v>
      </c>
      <c r="O1012" s="71">
        <v>0</v>
      </c>
      <c r="P1012" s="71" t="b">
        <v>0</v>
      </c>
      <c r="Q1012" s="71" t="s">
        <v>32</v>
      </c>
    </row>
    <row r="1013" spans="2:17" x14ac:dyDescent="0.25">
      <c r="B1013" s="71">
        <v>1012</v>
      </c>
      <c r="C1013" s="78">
        <v>41725</v>
      </c>
      <c r="D1013" s="71">
        <v>13</v>
      </c>
      <c r="E1013" s="71">
        <v>4</v>
      </c>
      <c r="F1013" s="71" t="s">
        <v>33</v>
      </c>
      <c r="G1013" s="71">
        <v>1</v>
      </c>
      <c r="H1013" s="71" t="b">
        <v>0</v>
      </c>
      <c r="I1013" s="71">
        <v>46.81</v>
      </c>
      <c r="J1013" s="71" t="s">
        <v>42</v>
      </c>
      <c r="K1013" s="71" t="s">
        <v>43</v>
      </c>
      <c r="L1013" s="71">
        <v>42.9</v>
      </c>
      <c r="M1013" s="71" t="s">
        <v>48</v>
      </c>
      <c r="N1013" s="71">
        <v>1</v>
      </c>
      <c r="O1013" s="71">
        <v>1</v>
      </c>
      <c r="P1013" s="71" t="b">
        <v>1</v>
      </c>
      <c r="Q1013" s="71" t="s">
        <v>38</v>
      </c>
    </row>
    <row r="1014" spans="2:17" x14ac:dyDescent="0.25">
      <c r="B1014" s="71">
        <v>1013</v>
      </c>
      <c r="C1014" s="78">
        <v>41725</v>
      </c>
      <c r="D1014" s="71">
        <v>13</v>
      </c>
      <c r="E1014" s="71">
        <v>4</v>
      </c>
      <c r="F1014" s="71" t="s">
        <v>29</v>
      </c>
      <c r="G1014" s="71">
        <v>3</v>
      </c>
      <c r="H1014" s="71" t="b">
        <v>0</v>
      </c>
      <c r="I1014" s="71">
        <v>48.97</v>
      </c>
      <c r="J1014" s="71" t="s">
        <v>42</v>
      </c>
      <c r="K1014" s="71" t="s">
        <v>37</v>
      </c>
      <c r="L1014" s="71">
        <v>29.6</v>
      </c>
      <c r="M1014" s="71">
        <v>54.5</v>
      </c>
      <c r="N1014" s="71">
        <v>0</v>
      </c>
      <c r="O1014" s="71">
        <v>0</v>
      </c>
      <c r="P1014" s="71" t="b">
        <v>0</v>
      </c>
      <c r="Q1014" s="71" t="s">
        <v>35</v>
      </c>
    </row>
    <row r="1015" spans="2:17" x14ac:dyDescent="0.25">
      <c r="B1015" s="71">
        <v>1014</v>
      </c>
      <c r="C1015" s="78">
        <v>41725</v>
      </c>
      <c r="D1015" s="71">
        <v>13</v>
      </c>
      <c r="E1015" s="71">
        <v>4</v>
      </c>
      <c r="F1015" s="71" t="s">
        <v>33</v>
      </c>
      <c r="G1015" s="71">
        <v>3</v>
      </c>
      <c r="H1015" s="71" t="b">
        <v>0</v>
      </c>
      <c r="I1015" s="71">
        <v>87.5</v>
      </c>
      <c r="J1015" s="71" t="s">
        <v>49</v>
      </c>
      <c r="K1015" s="71" t="s">
        <v>39</v>
      </c>
      <c r="L1015" s="71">
        <v>25</v>
      </c>
      <c r="M1015" s="71">
        <v>56</v>
      </c>
      <c r="N1015" s="71">
        <v>1</v>
      </c>
      <c r="O1015" s="71">
        <v>1</v>
      </c>
      <c r="P1015" s="71" t="b">
        <v>0</v>
      </c>
      <c r="Q1015" s="71" t="s">
        <v>48</v>
      </c>
    </row>
    <row r="1016" spans="2:17" x14ac:dyDescent="0.25">
      <c r="B1016" s="71">
        <v>1015</v>
      </c>
      <c r="C1016" s="78">
        <v>41725</v>
      </c>
      <c r="D1016" s="71">
        <v>13</v>
      </c>
      <c r="E1016" s="71">
        <v>4</v>
      </c>
      <c r="F1016" s="71" t="s">
        <v>33</v>
      </c>
      <c r="G1016" s="71">
        <v>5</v>
      </c>
      <c r="H1016" s="71" t="b">
        <v>1</v>
      </c>
      <c r="I1016" s="71">
        <v>69.254999999999995</v>
      </c>
      <c r="J1016" s="71" t="s">
        <v>42</v>
      </c>
      <c r="K1016" s="71" t="s">
        <v>43</v>
      </c>
      <c r="L1016" s="71">
        <v>21.8</v>
      </c>
      <c r="M1016" s="71">
        <v>59.4</v>
      </c>
      <c r="N1016" s="71">
        <v>0</v>
      </c>
      <c r="O1016" s="71">
        <v>0</v>
      </c>
      <c r="P1016" s="71" t="b">
        <v>0</v>
      </c>
      <c r="Q1016" s="71" t="s">
        <v>48</v>
      </c>
    </row>
    <row r="1017" spans="2:17" x14ac:dyDescent="0.25">
      <c r="B1017" s="71">
        <v>1016</v>
      </c>
      <c r="C1017" s="78">
        <v>41725</v>
      </c>
      <c r="D1017" s="71">
        <v>13</v>
      </c>
      <c r="E1017" s="71">
        <v>4</v>
      </c>
      <c r="F1017" s="71" t="s">
        <v>29</v>
      </c>
      <c r="G1017" s="71">
        <v>5</v>
      </c>
      <c r="H1017" s="71" t="b">
        <v>1</v>
      </c>
      <c r="I1017" s="71">
        <v>61.155000000000001</v>
      </c>
      <c r="J1017" s="71" t="s">
        <v>42</v>
      </c>
      <c r="K1017" s="71" t="s">
        <v>39</v>
      </c>
      <c r="L1017" s="71">
        <v>40.5</v>
      </c>
      <c r="M1017" s="71">
        <v>50.9</v>
      </c>
      <c r="N1017" s="71">
        <v>0</v>
      </c>
      <c r="O1017" s="71">
        <v>0</v>
      </c>
      <c r="P1017" s="71" t="b">
        <v>1</v>
      </c>
      <c r="Q1017" s="71" t="s">
        <v>35</v>
      </c>
    </row>
    <row r="1018" spans="2:17" x14ac:dyDescent="0.25">
      <c r="B1018" s="71">
        <v>1017</v>
      </c>
      <c r="C1018" s="78">
        <v>41725</v>
      </c>
      <c r="D1018" s="71">
        <v>13</v>
      </c>
      <c r="E1018" s="71">
        <v>4</v>
      </c>
      <c r="F1018" s="71" t="s">
        <v>29</v>
      </c>
      <c r="G1018" s="71">
        <v>6</v>
      </c>
      <c r="H1018" s="71" t="b">
        <v>1</v>
      </c>
      <c r="I1018" s="71">
        <v>80.046000000000006</v>
      </c>
      <c r="J1018" s="71" t="s">
        <v>42</v>
      </c>
      <c r="K1018" s="71" t="s">
        <v>37</v>
      </c>
      <c r="L1018" s="71">
        <v>37.799999999999997</v>
      </c>
      <c r="M1018" s="71">
        <v>47.8</v>
      </c>
      <c r="N1018" s="71">
        <v>0</v>
      </c>
      <c r="O1018" s="71">
        <v>0</v>
      </c>
      <c r="P1018" s="71" t="b">
        <v>0</v>
      </c>
      <c r="Q1018" s="71" t="s">
        <v>35</v>
      </c>
    </row>
    <row r="1019" spans="2:17" x14ac:dyDescent="0.25">
      <c r="B1019" s="71">
        <v>1018</v>
      </c>
      <c r="C1019" s="78">
        <v>41725</v>
      </c>
      <c r="D1019" s="71">
        <v>13</v>
      </c>
      <c r="E1019" s="71">
        <v>4</v>
      </c>
      <c r="F1019" s="71" t="s">
        <v>33</v>
      </c>
      <c r="G1019" s="71">
        <v>3</v>
      </c>
      <c r="H1019" s="71" t="b">
        <v>0</v>
      </c>
      <c r="I1019" s="71">
        <v>79.08</v>
      </c>
      <c r="J1019" s="71" t="s">
        <v>49</v>
      </c>
      <c r="K1019" s="71" t="s">
        <v>43</v>
      </c>
      <c r="L1019" s="71">
        <v>32.700000000000003</v>
      </c>
      <c r="M1019" s="71">
        <v>34.1</v>
      </c>
      <c r="N1019" s="71">
        <v>1</v>
      </c>
      <c r="O1019" s="71">
        <v>1</v>
      </c>
      <c r="P1019" s="71" t="b">
        <v>0</v>
      </c>
      <c r="Q1019" s="71" t="s">
        <v>38</v>
      </c>
    </row>
    <row r="1020" spans="2:17" x14ac:dyDescent="0.25">
      <c r="B1020" s="71">
        <v>1019</v>
      </c>
      <c r="C1020" s="78">
        <v>41725</v>
      </c>
      <c r="D1020" s="71">
        <v>13</v>
      </c>
      <c r="E1020" s="71">
        <v>4</v>
      </c>
      <c r="F1020" s="71" t="s">
        <v>33</v>
      </c>
      <c r="G1020" s="71">
        <v>3</v>
      </c>
      <c r="H1020" s="71" t="b">
        <v>0</v>
      </c>
      <c r="I1020" s="71">
        <v>81.16</v>
      </c>
      <c r="J1020" s="71" t="s">
        <v>42</v>
      </c>
      <c r="K1020" s="71" t="s">
        <v>43</v>
      </c>
      <c r="L1020" s="71">
        <v>32.5</v>
      </c>
      <c r="M1020" s="71">
        <v>46.3</v>
      </c>
      <c r="N1020" s="71">
        <v>1</v>
      </c>
      <c r="O1020" s="71">
        <v>1</v>
      </c>
      <c r="P1020" s="71" t="b">
        <v>0</v>
      </c>
      <c r="Q1020" s="71" t="s">
        <v>35</v>
      </c>
    </row>
    <row r="1021" spans="2:17" x14ac:dyDescent="0.25">
      <c r="B1021" s="71">
        <v>1020</v>
      </c>
      <c r="C1021" s="78">
        <v>41725</v>
      </c>
      <c r="D1021" s="71">
        <v>13</v>
      </c>
      <c r="E1021" s="71">
        <v>4</v>
      </c>
      <c r="F1021" s="71" t="s">
        <v>33</v>
      </c>
      <c r="G1021" s="71">
        <v>2</v>
      </c>
      <c r="H1021" s="71" t="b">
        <v>0</v>
      </c>
      <c r="I1021" s="71">
        <v>29.98</v>
      </c>
      <c r="J1021" s="71" t="s">
        <v>42</v>
      </c>
      <c r="K1021" s="71" t="s">
        <v>39</v>
      </c>
      <c r="L1021" s="71">
        <v>32.4</v>
      </c>
      <c r="M1021" s="71">
        <v>52.2</v>
      </c>
      <c r="N1021" s="71">
        <v>0</v>
      </c>
      <c r="O1021" s="71">
        <v>0</v>
      </c>
      <c r="P1021" s="71" t="b">
        <v>0</v>
      </c>
      <c r="Q1021" s="71" t="s">
        <v>35</v>
      </c>
    </row>
    <row r="1022" spans="2:17" x14ac:dyDescent="0.25">
      <c r="B1022" s="71">
        <v>1021</v>
      </c>
      <c r="C1022" s="78">
        <v>41725</v>
      </c>
      <c r="D1022" s="71">
        <v>13</v>
      </c>
      <c r="E1022" s="71">
        <v>4</v>
      </c>
      <c r="F1022" s="71" t="s">
        <v>33</v>
      </c>
      <c r="G1022" s="71">
        <v>3</v>
      </c>
      <c r="H1022" s="71" t="b">
        <v>0</v>
      </c>
      <c r="I1022" s="71">
        <v>38.97</v>
      </c>
      <c r="J1022" s="71" t="s">
        <v>42</v>
      </c>
      <c r="K1022" s="71" t="s">
        <v>43</v>
      </c>
      <c r="L1022" s="71">
        <v>26</v>
      </c>
      <c r="M1022" s="71">
        <v>55.3</v>
      </c>
      <c r="N1022" s="71">
        <v>0</v>
      </c>
      <c r="O1022" s="71">
        <v>0</v>
      </c>
      <c r="P1022" s="71" t="b">
        <v>1</v>
      </c>
      <c r="Q1022" s="71" t="s">
        <v>35</v>
      </c>
    </row>
    <row r="1023" spans="2:17" x14ac:dyDescent="0.25">
      <c r="B1023" s="71">
        <v>1022</v>
      </c>
      <c r="C1023" s="78">
        <v>41725</v>
      </c>
      <c r="D1023" s="71">
        <v>13</v>
      </c>
      <c r="E1023" s="71">
        <v>4</v>
      </c>
      <c r="F1023" s="71" t="s">
        <v>33</v>
      </c>
      <c r="G1023" s="71">
        <v>1</v>
      </c>
      <c r="H1023" s="71" t="b">
        <v>0</v>
      </c>
      <c r="I1023" s="71">
        <v>49.05</v>
      </c>
      <c r="J1023" s="71" t="s">
        <v>42</v>
      </c>
      <c r="K1023" s="71" t="s">
        <v>39</v>
      </c>
      <c r="L1023" s="71">
        <v>28.3</v>
      </c>
      <c r="M1023" s="71">
        <v>50.7</v>
      </c>
      <c r="N1023" s="71">
        <v>1</v>
      </c>
      <c r="O1023" s="71">
        <v>0</v>
      </c>
      <c r="P1023" s="71" t="b">
        <v>0</v>
      </c>
      <c r="Q1023" s="71" t="s">
        <v>35</v>
      </c>
    </row>
    <row r="1024" spans="2:17" x14ac:dyDescent="0.25">
      <c r="B1024" s="71">
        <v>1023</v>
      </c>
      <c r="C1024" s="78">
        <v>41725</v>
      </c>
      <c r="D1024" s="71">
        <v>13</v>
      </c>
      <c r="E1024" s="71">
        <v>4</v>
      </c>
      <c r="F1024" s="71" t="s">
        <v>33</v>
      </c>
      <c r="G1024" s="71">
        <v>3</v>
      </c>
      <c r="H1024" s="71" t="b">
        <v>0</v>
      </c>
      <c r="I1024" s="71">
        <v>44.97</v>
      </c>
      <c r="J1024" s="71" t="s">
        <v>42</v>
      </c>
      <c r="K1024" s="71" t="s">
        <v>43</v>
      </c>
      <c r="L1024" s="71">
        <v>26.7</v>
      </c>
      <c r="M1024" s="71">
        <v>52.5</v>
      </c>
      <c r="N1024" s="71">
        <v>0</v>
      </c>
      <c r="O1024" s="71">
        <v>0</v>
      </c>
      <c r="P1024" s="71" t="b">
        <v>0</v>
      </c>
      <c r="Q1024" s="71" t="s">
        <v>35</v>
      </c>
    </row>
    <row r="1025" spans="2:17" x14ac:dyDescent="0.25">
      <c r="B1025" s="71">
        <v>1024</v>
      </c>
      <c r="C1025" s="78">
        <v>41725</v>
      </c>
      <c r="D1025" s="71">
        <v>13</v>
      </c>
      <c r="E1025" s="71">
        <v>4</v>
      </c>
      <c r="F1025" s="71" t="s">
        <v>33</v>
      </c>
      <c r="G1025" s="71">
        <v>5</v>
      </c>
      <c r="H1025" s="71" t="b">
        <v>1</v>
      </c>
      <c r="I1025" s="71">
        <v>58.454999999999998</v>
      </c>
      <c r="J1025" s="71" t="s">
        <v>42</v>
      </c>
      <c r="K1025" s="71" t="s">
        <v>43</v>
      </c>
      <c r="L1025" s="71">
        <v>32.6</v>
      </c>
      <c r="M1025" s="71">
        <v>49</v>
      </c>
      <c r="N1025" s="71">
        <v>0</v>
      </c>
      <c r="O1025" s="71">
        <v>0</v>
      </c>
      <c r="P1025" s="71" t="b">
        <v>0</v>
      </c>
      <c r="Q1025" s="71" t="s">
        <v>35</v>
      </c>
    </row>
    <row r="1026" spans="2:17" x14ac:dyDescent="0.25">
      <c r="B1026" s="71">
        <v>1025</v>
      </c>
      <c r="C1026" s="78">
        <v>41725</v>
      </c>
      <c r="D1026" s="71">
        <v>13</v>
      </c>
      <c r="E1026" s="71">
        <v>4</v>
      </c>
      <c r="F1026" s="71" t="s">
        <v>36</v>
      </c>
      <c r="G1026" s="71">
        <v>2</v>
      </c>
      <c r="H1026" s="71" t="b">
        <v>0</v>
      </c>
      <c r="I1026" s="71">
        <v>23.98</v>
      </c>
      <c r="J1026" s="71" t="s">
        <v>49</v>
      </c>
      <c r="K1026" s="71" t="s">
        <v>37</v>
      </c>
      <c r="L1026" s="71">
        <v>24</v>
      </c>
      <c r="M1026" s="71">
        <v>37.200000000000003</v>
      </c>
      <c r="N1026" s="71">
        <v>0</v>
      </c>
      <c r="O1026" s="71">
        <v>0</v>
      </c>
      <c r="P1026" s="71" t="b">
        <v>0</v>
      </c>
      <c r="Q1026" s="71" t="s">
        <v>32</v>
      </c>
    </row>
    <row r="1027" spans="2:17" x14ac:dyDescent="0.25">
      <c r="B1027" s="71">
        <v>1026</v>
      </c>
      <c r="C1027" s="78">
        <v>41725</v>
      </c>
      <c r="D1027" s="71">
        <v>13</v>
      </c>
      <c r="E1027" s="71">
        <v>4</v>
      </c>
      <c r="F1027" s="71" t="s">
        <v>33</v>
      </c>
      <c r="G1027" s="71">
        <v>3</v>
      </c>
      <c r="H1027" s="71" t="b">
        <v>0</v>
      </c>
      <c r="I1027" s="71">
        <v>38.97</v>
      </c>
      <c r="J1027" s="71" t="s">
        <v>49</v>
      </c>
      <c r="K1027" s="71" t="s">
        <v>39</v>
      </c>
      <c r="L1027" s="71">
        <v>34.700000000000003</v>
      </c>
      <c r="M1027" s="71">
        <v>51.3</v>
      </c>
      <c r="N1027" s="71">
        <v>0</v>
      </c>
      <c r="O1027" s="71">
        <v>0</v>
      </c>
      <c r="P1027" s="71" t="b">
        <v>0</v>
      </c>
      <c r="Q1027" s="71" t="s">
        <v>35</v>
      </c>
    </row>
    <row r="1028" spans="2:17" x14ac:dyDescent="0.25">
      <c r="B1028" s="71">
        <v>1027</v>
      </c>
      <c r="C1028" s="78">
        <v>41726</v>
      </c>
      <c r="D1028" s="71">
        <v>13</v>
      </c>
      <c r="E1028" s="71">
        <v>5</v>
      </c>
      <c r="F1028" s="71" t="s">
        <v>33</v>
      </c>
      <c r="G1028" s="71">
        <v>4</v>
      </c>
      <c r="H1028" s="71" t="b">
        <v>1</v>
      </c>
      <c r="I1028" s="71">
        <v>53.963999999999999</v>
      </c>
      <c r="J1028" s="71" t="s">
        <v>30</v>
      </c>
      <c r="K1028" s="71" t="s">
        <v>39</v>
      </c>
      <c r="L1028" s="71">
        <v>21.6</v>
      </c>
      <c r="M1028" s="71">
        <v>46.8</v>
      </c>
      <c r="N1028" s="71">
        <v>0</v>
      </c>
      <c r="O1028" s="71">
        <v>0</v>
      </c>
      <c r="P1028" s="71" t="b">
        <v>0</v>
      </c>
      <c r="Q1028" s="71" t="s">
        <v>32</v>
      </c>
    </row>
    <row r="1029" spans="2:17" x14ac:dyDescent="0.25">
      <c r="B1029" s="71">
        <v>1028</v>
      </c>
      <c r="C1029" s="78">
        <v>41726</v>
      </c>
      <c r="D1029" s="71">
        <v>13</v>
      </c>
      <c r="E1029" s="71">
        <v>5</v>
      </c>
      <c r="F1029" s="71" t="s">
        <v>36</v>
      </c>
      <c r="G1029" s="71">
        <v>3</v>
      </c>
      <c r="H1029" s="71" t="b">
        <v>0</v>
      </c>
      <c r="I1029" s="71">
        <v>47.97</v>
      </c>
      <c r="J1029" s="71" t="s">
        <v>42</v>
      </c>
      <c r="K1029" s="71" t="s">
        <v>37</v>
      </c>
      <c r="L1029" s="71">
        <v>10.8</v>
      </c>
      <c r="M1029" s="71">
        <v>51.1</v>
      </c>
      <c r="N1029" s="71">
        <v>0</v>
      </c>
      <c r="O1029" s="71">
        <v>0</v>
      </c>
      <c r="P1029" s="71" t="b">
        <v>0</v>
      </c>
      <c r="Q1029" s="71" t="s">
        <v>35</v>
      </c>
    </row>
    <row r="1030" spans="2:17" x14ac:dyDescent="0.25">
      <c r="B1030" s="71">
        <v>1029</v>
      </c>
      <c r="C1030" s="78">
        <v>41726</v>
      </c>
      <c r="D1030" s="71">
        <v>13</v>
      </c>
      <c r="E1030" s="71">
        <v>5</v>
      </c>
      <c r="F1030" s="71" t="s">
        <v>33</v>
      </c>
      <c r="G1030" s="71">
        <v>5</v>
      </c>
      <c r="H1030" s="71" t="b">
        <v>1</v>
      </c>
      <c r="I1030" s="71">
        <v>62.954999999999998</v>
      </c>
      <c r="J1030" s="71" t="s">
        <v>42</v>
      </c>
      <c r="K1030" s="71" t="s">
        <v>43</v>
      </c>
      <c r="L1030" s="71">
        <v>39.799999999999997</v>
      </c>
      <c r="M1030" s="71">
        <v>43.3</v>
      </c>
      <c r="N1030" s="71">
        <v>0</v>
      </c>
      <c r="O1030" s="71">
        <v>0</v>
      </c>
      <c r="P1030" s="71" t="b">
        <v>0</v>
      </c>
      <c r="Q1030" s="71" t="s">
        <v>35</v>
      </c>
    </row>
    <row r="1031" spans="2:17" x14ac:dyDescent="0.25">
      <c r="B1031" s="71">
        <v>1030</v>
      </c>
      <c r="C1031" s="78">
        <v>41726</v>
      </c>
      <c r="D1031" s="71">
        <v>13</v>
      </c>
      <c r="E1031" s="71">
        <v>5</v>
      </c>
      <c r="F1031" s="71" t="s">
        <v>33</v>
      </c>
      <c r="G1031" s="71">
        <v>4</v>
      </c>
      <c r="H1031" s="71" t="b">
        <v>1</v>
      </c>
      <c r="I1031" s="71">
        <v>74.421000000000006</v>
      </c>
      <c r="J1031" s="71" t="s">
        <v>42</v>
      </c>
      <c r="K1031" s="71" t="s">
        <v>43</v>
      </c>
      <c r="L1031" s="71">
        <v>40.5</v>
      </c>
      <c r="M1031" s="71">
        <v>36.299999999999997</v>
      </c>
      <c r="N1031" s="71">
        <v>1</v>
      </c>
      <c r="O1031" s="71">
        <v>0</v>
      </c>
      <c r="P1031" s="71" t="b">
        <v>0</v>
      </c>
      <c r="Q1031" s="71" t="s">
        <v>35</v>
      </c>
    </row>
    <row r="1032" spans="2:17" x14ac:dyDescent="0.25">
      <c r="B1032" s="71">
        <v>1031</v>
      </c>
      <c r="C1032" s="78">
        <v>41726</v>
      </c>
      <c r="D1032" s="71">
        <v>13</v>
      </c>
      <c r="E1032" s="71">
        <v>5</v>
      </c>
      <c r="F1032" s="71" t="s">
        <v>36</v>
      </c>
      <c r="G1032" s="71">
        <v>6</v>
      </c>
      <c r="H1032" s="71" t="b">
        <v>1</v>
      </c>
      <c r="I1032" s="71">
        <v>80.945999999999998</v>
      </c>
      <c r="J1032" s="71" t="s">
        <v>30</v>
      </c>
      <c r="K1032" s="71" t="s">
        <v>37</v>
      </c>
      <c r="L1032" s="71">
        <v>40.4</v>
      </c>
      <c r="M1032" s="71">
        <v>37.299999999999997</v>
      </c>
      <c r="N1032" s="71">
        <v>0</v>
      </c>
      <c r="O1032" s="71">
        <v>0</v>
      </c>
      <c r="P1032" s="71" t="b">
        <v>0</v>
      </c>
      <c r="Q1032" s="71" t="s">
        <v>38</v>
      </c>
    </row>
    <row r="1033" spans="2:17" x14ac:dyDescent="0.25">
      <c r="B1033" s="71">
        <v>1032</v>
      </c>
      <c r="C1033" s="78">
        <v>41726</v>
      </c>
      <c r="D1033" s="71">
        <v>13</v>
      </c>
      <c r="E1033" s="71">
        <v>5</v>
      </c>
      <c r="F1033" s="71" t="s">
        <v>33</v>
      </c>
      <c r="G1033" s="71">
        <v>5</v>
      </c>
      <c r="H1033" s="71" t="b">
        <v>1</v>
      </c>
      <c r="I1033" s="71">
        <v>69.254999999999995</v>
      </c>
      <c r="J1033" s="71" t="s">
        <v>30</v>
      </c>
      <c r="K1033" s="71" t="s">
        <v>43</v>
      </c>
      <c r="L1033" s="71">
        <v>35.799999999999997</v>
      </c>
      <c r="M1033" s="71">
        <v>38.799999999999997</v>
      </c>
      <c r="N1033" s="71">
        <v>0</v>
      </c>
      <c r="O1033" s="71">
        <v>0</v>
      </c>
      <c r="P1033" s="71" t="b">
        <v>0</v>
      </c>
      <c r="Q1033" s="71" t="s">
        <v>38</v>
      </c>
    </row>
    <row r="1034" spans="2:17" x14ac:dyDescent="0.25">
      <c r="B1034" s="71">
        <v>1033</v>
      </c>
      <c r="C1034" s="78">
        <v>41726</v>
      </c>
      <c r="D1034" s="71">
        <v>13</v>
      </c>
      <c r="E1034" s="71">
        <v>5</v>
      </c>
      <c r="F1034" s="71" t="s">
        <v>33</v>
      </c>
      <c r="G1034" s="71">
        <v>3</v>
      </c>
      <c r="H1034" s="71" t="b">
        <v>0</v>
      </c>
      <c r="I1034" s="71">
        <v>65.47</v>
      </c>
      <c r="J1034" s="71" t="s">
        <v>30</v>
      </c>
      <c r="K1034" s="71" t="s">
        <v>39</v>
      </c>
      <c r="L1034" s="71">
        <v>23.2</v>
      </c>
      <c r="M1034" s="71">
        <v>46.2</v>
      </c>
      <c r="N1034" s="71">
        <v>1</v>
      </c>
      <c r="O1034" s="71">
        <v>0</v>
      </c>
      <c r="P1034" s="71" t="b">
        <v>0</v>
      </c>
      <c r="Q1034" s="71" t="s">
        <v>32</v>
      </c>
    </row>
    <row r="1035" spans="2:17" x14ac:dyDescent="0.25">
      <c r="B1035" s="71">
        <v>1034</v>
      </c>
      <c r="C1035" s="78">
        <v>41726</v>
      </c>
      <c r="D1035" s="71">
        <v>13</v>
      </c>
      <c r="E1035" s="71">
        <v>5</v>
      </c>
      <c r="F1035" s="71" t="s">
        <v>33</v>
      </c>
      <c r="G1035" s="71">
        <v>1</v>
      </c>
      <c r="H1035" s="71" t="b">
        <v>0</v>
      </c>
      <c r="I1035" s="71">
        <v>13.99</v>
      </c>
      <c r="J1035" s="71" t="s">
        <v>42</v>
      </c>
      <c r="K1035" s="71" t="s">
        <v>39</v>
      </c>
      <c r="L1035" s="71">
        <v>33.9</v>
      </c>
      <c r="M1035" s="71">
        <v>36.299999999999997</v>
      </c>
      <c r="N1035" s="71">
        <v>0</v>
      </c>
      <c r="O1035" s="71">
        <v>0</v>
      </c>
      <c r="P1035" s="71" t="b">
        <v>0</v>
      </c>
      <c r="Q1035" s="71" t="s">
        <v>35</v>
      </c>
    </row>
    <row r="1036" spans="2:17" x14ac:dyDescent="0.25">
      <c r="B1036" s="71">
        <v>1035</v>
      </c>
      <c r="C1036" s="78">
        <v>41726</v>
      </c>
      <c r="D1036" s="71">
        <v>13</v>
      </c>
      <c r="E1036" s="71">
        <v>5</v>
      </c>
      <c r="F1036" s="71" t="s">
        <v>29</v>
      </c>
      <c r="G1036" s="71">
        <v>4</v>
      </c>
      <c r="H1036" s="71" t="b">
        <v>1</v>
      </c>
      <c r="I1036" s="71">
        <v>47.664000000000001</v>
      </c>
      <c r="J1036" s="71" t="s">
        <v>42</v>
      </c>
      <c r="K1036" s="71" t="s">
        <v>37</v>
      </c>
      <c r="L1036" s="71">
        <v>25.9</v>
      </c>
      <c r="M1036" s="71">
        <v>47</v>
      </c>
      <c r="N1036" s="71">
        <v>0</v>
      </c>
      <c r="O1036" s="71">
        <v>0</v>
      </c>
      <c r="P1036" s="71" t="b">
        <v>0</v>
      </c>
      <c r="Q1036" s="71" t="s">
        <v>35</v>
      </c>
    </row>
    <row r="1037" spans="2:17" x14ac:dyDescent="0.25">
      <c r="B1037" s="71">
        <v>1036</v>
      </c>
      <c r="C1037" s="78">
        <v>41726</v>
      </c>
      <c r="D1037" s="71">
        <v>13</v>
      </c>
      <c r="E1037" s="71">
        <v>5</v>
      </c>
      <c r="F1037" s="71" t="s">
        <v>36</v>
      </c>
      <c r="G1037" s="71">
        <v>3</v>
      </c>
      <c r="H1037" s="71" t="b">
        <v>0</v>
      </c>
      <c r="I1037" s="71">
        <v>38.97</v>
      </c>
      <c r="J1037" s="71" t="s">
        <v>42</v>
      </c>
      <c r="K1037" s="71" t="s">
        <v>37</v>
      </c>
      <c r="L1037" s="71">
        <v>37.4</v>
      </c>
      <c r="M1037" s="71">
        <v>41.1</v>
      </c>
      <c r="N1037" s="71">
        <v>0</v>
      </c>
      <c r="O1037" s="71">
        <v>0</v>
      </c>
      <c r="P1037" s="71" t="b">
        <v>0</v>
      </c>
      <c r="Q1037" s="71" t="s">
        <v>35</v>
      </c>
    </row>
    <row r="1038" spans="2:17" x14ac:dyDescent="0.25">
      <c r="B1038" s="71">
        <v>1037</v>
      </c>
      <c r="C1038" s="78">
        <v>41726</v>
      </c>
      <c r="D1038" s="71">
        <v>13</v>
      </c>
      <c r="E1038" s="71">
        <v>5</v>
      </c>
      <c r="F1038" s="71" t="s">
        <v>33</v>
      </c>
      <c r="G1038" s="71">
        <v>3</v>
      </c>
      <c r="H1038" s="71" t="b">
        <v>0</v>
      </c>
      <c r="I1038" s="71">
        <v>64.27</v>
      </c>
      <c r="J1038" s="71" t="s">
        <v>30</v>
      </c>
      <c r="K1038" s="71" t="s">
        <v>39</v>
      </c>
      <c r="L1038" s="71">
        <v>24.8</v>
      </c>
      <c r="M1038" s="71">
        <v>46.9</v>
      </c>
      <c r="N1038" s="71">
        <v>1</v>
      </c>
      <c r="O1038" s="71">
        <v>1</v>
      </c>
      <c r="P1038" s="71" t="b">
        <v>0</v>
      </c>
      <c r="Q1038" s="71" t="s">
        <v>32</v>
      </c>
    </row>
    <row r="1039" spans="2:17" x14ac:dyDescent="0.25">
      <c r="B1039" s="71">
        <v>1038</v>
      </c>
      <c r="C1039" s="78">
        <v>41726</v>
      </c>
      <c r="D1039" s="71">
        <v>13</v>
      </c>
      <c r="E1039" s="71">
        <v>5</v>
      </c>
      <c r="F1039" s="71" t="s">
        <v>33</v>
      </c>
      <c r="G1039" s="71">
        <v>6</v>
      </c>
      <c r="H1039" s="71" t="b">
        <v>1</v>
      </c>
      <c r="I1039" s="71">
        <v>81.846000000000004</v>
      </c>
      <c r="J1039" s="71" t="s">
        <v>30</v>
      </c>
      <c r="K1039" s="71" t="s">
        <v>39</v>
      </c>
      <c r="L1039" s="71">
        <v>36.4</v>
      </c>
      <c r="M1039" s="71">
        <v>47.5</v>
      </c>
      <c r="N1039" s="71">
        <v>0</v>
      </c>
      <c r="O1039" s="71">
        <v>0</v>
      </c>
      <c r="P1039" s="71" t="b">
        <v>0</v>
      </c>
      <c r="Q1039" s="71" t="s">
        <v>32</v>
      </c>
    </row>
    <row r="1040" spans="2:17" x14ac:dyDescent="0.25">
      <c r="B1040" s="71">
        <v>1039</v>
      </c>
      <c r="C1040" s="78">
        <v>41726</v>
      </c>
      <c r="D1040" s="71">
        <v>13</v>
      </c>
      <c r="E1040" s="71">
        <v>5</v>
      </c>
      <c r="F1040" s="71" t="s">
        <v>33</v>
      </c>
      <c r="G1040" s="71">
        <v>2</v>
      </c>
      <c r="H1040" s="71" t="b">
        <v>0</v>
      </c>
      <c r="I1040" s="71">
        <v>55.64</v>
      </c>
      <c r="J1040" s="71" t="s">
        <v>42</v>
      </c>
      <c r="K1040" s="71" t="s">
        <v>43</v>
      </c>
      <c r="L1040" s="71">
        <v>50.1</v>
      </c>
      <c r="M1040" s="71">
        <v>25.5</v>
      </c>
      <c r="N1040" s="71">
        <v>1</v>
      </c>
      <c r="O1040" s="71">
        <v>1</v>
      </c>
      <c r="P1040" s="71" t="b">
        <v>0</v>
      </c>
      <c r="Q1040" s="71" t="s">
        <v>32</v>
      </c>
    </row>
    <row r="1041" spans="2:17" x14ac:dyDescent="0.25">
      <c r="B1041" s="71">
        <v>1040</v>
      </c>
      <c r="C1041" s="78">
        <v>41726</v>
      </c>
      <c r="D1041" s="71">
        <v>13</v>
      </c>
      <c r="E1041" s="71">
        <v>5</v>
      </c>
      <c r="F1041" s="71" t="s">
        <v>36</v>
      </c>
      <c r="G1041" s="71">
        <v>3</v>
      </c>
      <c r="H1041" s="71" t="b">
        <v>0</v>
      </c>
      <c r="I1041" s="71">
        <v>44.97</v>
      </c>
      <c r="J1041" s="71" t="s">
        <v>42</v>
      </c>
      <c r="K1041" s="71" t="s">
        <v>37</v>
      </c>
      <c r="L1041" s="71">
        <v>9.5</v>
      </c>
      <c r="M1041" s="71">
        <v>48.1</v>
      </c>
      <c r="N1041" s="71">
        <v>0</v>
      </c>
      <c r="O1041" s="71">
        <v>0</v>
      </c>
      <c r="P1041" s="71" t="b">
        <v>0</v>
      </c>
      <c r="Q1041" s="71" t="s">
        <v>35</v>
      </c>
    </row>
    <row r="1042" spans="2:17" x14ac:dyDescent="0.25">
      <c r="B1042" s="71">
        <v>1041</v>
      </c>
      <c r="C1042" s="78">
        <v>41726</v>
      </c>
      <c r="D1042" s="71">
        <v>13</v>
      </c>
      <c r="E1042" s="71">
        <v>5</v>
      </c>
      <c r="F1042" s="71" t="s">
        <v>29</v>
      </c>
      <c r="G1042" s="71">
        <v>4</v>
      </c>
      <c r="H1042" s="71" t="b">
        <v>1</v>
      </c>
      <c r="I1042" s="71">
        <v>44.963999999999999</v>
      </c>
      <c r="J1042" s="71" t="s">
        <v>42</v>
      </c>
      <c r="K1042" s="71" t="s">
        <v>39</v>
      </c>
      <c r="L1042" s="71">
        <v>23.3</v>
      </c>
      <c r="M1042" s="71">
        <v>49.6</v>
      </c>
      <c r="N1042" s="71">
        <v>0</v>
      </c>
      <c r="O1042" s="71">
        <v>0</v>
      </c>
      <c r="P1042" s="71" t="b">
        <v>0</v>
      </c>
      <c r="Q1042" s="71" t="s">
        <v>35</v>
      </c>
    </row>
    <row r="1043" spans="2:17" x14ac:dyDescent="0.25">
      <c r="B1043" s="71">
        <v>1042</v>
      </c>
      <c r="C1043" s="78">
        <v>41726</v>
      </c>
      <c r="D1043" s="71">
        <v>13</v>
      </c>
      <c r="E1043" s="71">
        <v>5</v>
      </c>
      <c r="F1043" s="71" t="s">
        <v>29</v>
      </c>
      <c r="G1043" s="71">
        <v>6</v>
      </c>
      <c r="H1043" s="71" t="b">
        <v>1</v>
      </c>
      <c r="I1043" s="71">
        <v>80.945999999999998</v>
      </c>
      <c r="J1043" s="71" t="s">
        <v>42</v>
      </c>
      <c r="K1043" s="71" t="s">
        <v>43</v>
      </c>
      <c r="L1043" s="71">
        <v>30</v>
      </c>
      <c r="M1043" s="71">
        <v>47</v>
      </c>
      <c r="N1043" s="71">
        <v>0</v>
      </c>
      <c r="O1043" s="71">
        <v>0</v>
      </c>
      <c r="P1043" s="71" t="b">
        <v>0</v>
      </c>
      <c r="Q1043" s="71" t="s">
        <v>35</v>
      </c>
    </row>
    <row r="1044" spans="2:17" x14ac:dyDescent="0.25">
      <c r="B1044" s="71">
        <v>1043</v>
      </c>
      <c r="C1044" s="78">
        <v>41726</v>
      </c>
      <c r="D1044" s="71">
        <v>13</v>
      </c>
      <c r="E1044" s="71">
        <v>5</v>
      </c>
      <c r="F1044" s="71" t="s">
        <v>29</v>
      </c>
      <c r="G1044" s="71">
        <v>5</v>
      </c>
      <c r="H1044" s="71" t="b">
        <v>1</v>
      </c>
      <c r="I1044" s="71">
        <v>63.854999999999997</v>
      </c>
      <c r="J1044" s="71" t="s">
        <v>42</v>
      </c>
      <c r="K1044" s="71" t="s">
        <v>39</v>
      </c>
      <c r="L1044" s="71">
        <v>15.9</v>
      </c>
      <c r="M1044" s="71">
        <v>54.3</v>
      </c>
      <c r="N1044" s="71">
        <v>0</v>
      </c>
      <c r="O1044" s="71">
        <v>0</v>
      </c>
      <c r="P1044" s="71" t="b">
        <v>0</v>
      </c>
      <c r="Q1044" s="71" t="s">
        <v>35</v>
      </c>
    </row>
    <row r="1045" spans="2:17" x14ac:dyDescent="0.25">
      <c r="B1045" s="71">
        <v>1044</v>
      </c>
      <c r="C1045" s="78">
        <v>41726</v>
      </c>
      <c r="D1045" s="71">
        <v>13</v>
      </c>
      <c r="E1045" s="71">
        <v>5</v>
      </c>
      <c r="F1045" s="71" t="s">
        <v>29</v>
      </c>
      <c r="G1045" s="71">
        <v>6</v>
      </c>
      <c r="H1045" s="71" t="b">
        <v>1</v>
      </c>
      <c r="I1045" s="71">
        <v>75.546000000000006</v>
      </c>
      <c r="J1045" s="71" t="s">
        <v>42</v>
      </c>
      <c r="K1045" s="71" t="s">
        <v>43</v>
      </c>
      <c r="L1045" s="71">
        <v>34</v>
      </c>
      <c r="M1045" s="71">
        <v>44.8</v>
      </c>
      <c r="N1045" s="71">
        <v>0</v>
      </c>
      <c r="O1045" s="71">
        <v>0</v>
      </c>
      <c r="P1045" s="71" t="b">
        <v>0</v>
      </c>
      <c r="Q1045" s="71" t="s">
        <v>35</v>
      </c>
    </row>
    <row r="1046" spans="2:17" x14ac:dyDescent="0.25">
      <c r="B1046" s="71">
        <v>1045</v>
      </c>
      <c r="C1046" s="78">
        <v>41726</v>
      </c>
      <c r="D1046" s="71">
        <v>13</v>
      </c>
      <c r="E1046" s="71">
        <v>5</v>
      </c>
      <c r="F1046" s="71" t="s">
        <v>33</v>
      </c>
      <c r="G1046" s="71">
        <v>2</v>
      </c>
      <c r="H1046" s="71" t="b">
        <v>0</v>
      </c>
      <c r="I1046" s="71">
        <v>24.98</v>
      </c>
      <c r="J1046" s="71" t="s">
        <v>30</v>
      </c>
      <c r="K1046" s="71" t="s">
        <v>43</v>
      </c>
      <c r="L1046" s="71">
        <v>61.1</v>
      </c>
      <c r="M1046" s="71">
        <v>23.7</v>
      </c>
      <c r="N1046" s="71">
        <v>0</v>
      </c>
      <c r="O1046" s="71">
        <v>0</v>
      </c>
      <c r="P1046" s="71" t="b">
        <v>0</v>
      </c>
      <c r="Q1046" s="71" t="s">
        <v>38</v>
      </c>
    </row>
    <row r="1047" spans="2:17" x14ac:dyDescent="0.25">
      <c r="B1047" s="71">
        <v>1046</v>
      </c>
      <c r="C1047" s="78">
        <v>41726</v>
      </c>
      <c r="D1047" s="71">
        <v>13</v>
      </c>
      <c r="E1047" s="71">
        <v>5</v>
      </c>
      <c r="F1047" s="71" t="s">
        <v>29</v>
      </c>
      <c r="G1047" s="71">
        <v>2</v>
      </c>
      <c r="H1047" s="71" t="b">
        <v>0</v>
      </c>
      <c r="I1047" s="71">
        <v>30.98</v>
      </c>
      <c r="J1047" s="71" t="s">
        <v>30</v>
      </c>
      <c r="K1047" s="71" t="s">
        <v>39</v>
      </c>
      <c r="L1047" s="71">
        <v>21.4</v>
      </c>
      <c r="M1047" s="71">
        <v>46.7</v>
      </c>
      <c r="N1047" s="71">
        <v>0</v>
      </c>
      <c r="O1047" s="71">
        <v>0</v>
      </c>
      <c r="P1047" s="71" t="b">
        <v>0</v>
      </c>
      <c r="Q1047" s="71" t="s">
        <v>32</v>
      </c>
    </row>
    <row r="1048" spans="2:17" x14ac:dyDescent="0.25">
      <c r="B1048" s="71">
        <v>1047</v>
      </c>
      <c r="C1048" s="78">
        <v>41726</v>
      </c>
      <c r="D1048" s="71">
        <v>13</v>
      </c>
      <c r="E1048" s="71">
        <v>5</v>
      </c>
      <c r="F1048" s="71" t="s">
        <v>33</v>
      </c>
      <c r="G1048" s="71">
        <v>3</v>
      </c>
      <c r="H1048" s="71" t="b">
        <v>0</v>
      </c>
      <c r="I1048" s="71">
        <v>44.97</v>
      </c>
      <c r="J1048" s="71" t="s">
        <v>30</v>
      </c>
      <c r="K1048" s="71" t="s">
        <v>43</v>
      </c>
      <c r="L1048" s="71">
        <v>23.1</v>
      </c>
      <c r="M1048" s="71">
        <v>49.7</v>
      </c>
      <c r="N1048" s="71">
        <v>0</v>
      </c>
      <c r="O1048" s="71">
        <v>0</v>
      </c>
      <c r="P1048" s="71" t="b">
        <v>0</v>
      </c>
      <c r="Q1048" s="71" t="s">
        <v>32</v>
      </c>
    </row>
    <row r="1049" spans="2:17" x14ac:dyDescent="0.25">
      <c r="B1049" s="71">
        <v>1048</v>
      </c>
      <c r="C1049" s="78">
        <v>41726</v>
      </c>
      <c r="D1049" s="71">
        <v>13</v>
      </c>
      <c r="E1049" s="71">
        <v>5</v>
      </c>
      <c r="F1049" s="71" t="s">
        <v>29</v>
      </c>
      <c r="G1049" s="71">
        <v>2</v>
      </c>
      <c r="H1049" s="71" t="b">
        <v>0</v>
      </c>
      <c r="I1049" s="71">
        <v>31.98</v>
      </c>
      <c r="J1049" s="71" t="s">
        <v>30</v>
      </c>
      <c r="K1049" s="71" t="s">
        <v>43</v>
      </c>
      <c r="L1049" s="71">
        <v>29.1</v>
      </c>
      <c r="M1049" s="71">
        <v>48.9</v>
      </c>
      <c r="N1049" s="71">
        <v>0</v>
      </c>
      <c r="O1049" s="71">
        <v>0</v>
      </c>
      <c r="P1049" s="71" t="b">
        <v>0</v>
      </c>
      <c r="Q1049" s="71" t="s">
        <v>32</v>
      </c>
    </row>
    <row r="1050" spans="2:17" x14ac:dyDescent="0.25">
      <c r="B1050" s="71">
        <v>1049</v>
      </c>
      <c r="C1050" s="78">
        <v>41726</v>
      </c>
      <c r="D1050" s="71">
        <v>13</v>
      </c>
      <c r="E1050" s="71">
        <v>5</v>
      </c>
      <c r="F1050" s="71" t="s">
        <v>36</v>
      </c>
      <c r="G1050" s="71">
        <v>2</v>
      </c>
      <c r="H1050" s="71" t="b">
        <v>0</v>
      </c>
      <c r="I1050" s="71">
        <v>22.98</v>
      </c>
      <c r="J1050" s="71" t="s">
        <v>42</v>
      </c>
      <c r="K1050" s="71" t="s">
        <v>43</v>
      </c>
      <c r="L1050" s="71">
        <v>15</v>
      </c>
      <c r="M1050" s="71">
        <v>49.6</v>
      </c>
      <c r="N1050" s="71">
        <v>0</v>
      </c>
      <c r="O1050" s="71">
        <v>0</v>
      </c>
      <c r="P1050" s="71" t="b">
        <v>0</v>
      </c>
      <c r="Q1050" s="71" t="s">
        <v>35</v>
      </c>
    </row>
    <row r="1051" spans="2:17" x14ac:dyDescent="0.25">
      <c r="B1051" s="71">
        <v>1050</v>
      </c>
      <c r="C1051" s="78">
        <v>41726</v>
      </c>
      <c r="D1051" s="71">
        <v>13</v>
      </c>
      <c r="E1051" s="71">
        <v>5</v>
      </c>
      <c r="F1051" s="71" t="s">
        <v>33</v>
      </c>
      <c r="G1051" s="71">
        <v>4</v>
      </c>
      <c r="H1051" s="71" t="b">
        <v>1</v>
      </c>
      <c r="I1051" s="71">
        <v>54.863999999999997</v>
      </c>
      <c r="J1051" s="71" t="s">
        <v>42</v>
      </c>
      <c r="K1051" s="71" t="s">
        <v>43</v>
      </c>
      <c r="L1051" s="71">
        <v>32.799999999999997</v>
      </c>
      <c r="M1051" s="71">
        <v>42.3</v>
      </c>
      <c r="N1051" s="71">
        <v>0</v>
      </c>
      <c r="O1051" s="71">
        <v>0</v>
      </c>
      <c r="P1051" s="71" t="b">
        <v>1</v>
      </c>
      <c r="Q1051" s="71" t="s">
        <v>32</v>
      </c>
    </row>
    <row r="1052" spans="2:17" x14ac:dyDescent="0.25">
      <c r="B1052" s="71">
        <v>1051</v>
      </c>
      <c r="C1052" s="78">
        <v>41726</v>
      </c>
      <c r="D1052" s="71">
        <v>13</v>
      </c>
      <c r="E1052" s="71">
        <v>5</v>
      </c>
      <c r="F1052" s="71" t="s">
        <v>33</v>
      </c>
      <c r="G1052" s="71">
        <v>3</v>
      </c>
      <c r="H1052" s="71" t="b">
        <v>0</v>
      </c>
      <c r="I1052" s="71">
        <v>43.97</v>
      </c>
      <c r="J1052" s="71" t="s">
        <v>42</v>
      </c>
      <c r="K1052" s="71" t="s">
        <v>39</v>
      </c>
      <c r="L1052" s="71">
        <v>36.700000000000003</v>
      </c>
      <c r="M1052" s="71" t="s">
        <v>48</v>
      </c>
      <c r="N1052" s="71">
        <v>0</v>
      </c>
      <c r="O1052" s="71">
        <v>0</v>
      </c>
      <c r="P1052" s="71" t="b">
        <v>0</v>
      </c>
      <c r="Q1052" s="71" t="s">
        <v>35</v>
      </c>
    </row>
    <row r="1053" spans="2:17" x14ac:dyDescent="0.25">
      <c r="B1053" s="71">
        <v>1052</v>
      </c>
      <c r="C1053" s="78">
        <v>41726</v>
      </c>
      <c r="D1053" s="71">
        <v>13</v>
      </c>
      <c r="E1053" s="71">
        <v>5</v>
      </c>
      <c r="F1053" s="71" t="s">
        <v>33</v>
      </c>
      <c r="G1053" s="71">
        <v>5</v>
      </c>
      <c r="H1053" s="71" t="b">
        <v>1</v>
      </c>
      <c r="I1053" s="71">
        <v>98.262</v>
      </c>
      <c r="J1053" s="71" t="s">
        <v>30</v>
      </c>
      <c r="K1053" s="71" t="s">
        <v>43</v>
      </c>
      <c r="L1053" s="71">
        <v>61.9</v>
      </c>
      <c r="M1053" s="71">
        <v>25.7</v>
      </c>
      <c r="N1053" s="71">
        <v>1</v>
      </c>
      <c r="O1053" s="71">
        <v>1</v>
      </c>
      <c r="P1053" s="71" t="b">
        <v>0</v>
      </c>
      <c r="Q1053" s="71" t="s">
        <v>48</v>
      </c>
    </row>
    <row r="1054" spans="2:17" x14ac:dyDescent="0.25">
      <c r="B1054" s="71">
        <v>1053</v>
      </c>
      <c r="C1054" s="78">
        <v>41726</v>
      </c>
      <c r="D1054" s="71">
        <v>13</v>
      </c>
      <c r="E1054" s="71">
        <v>5</v>
      </c>
      <c r="F1054" s="71" t="s">
        <v>33</v>
      </c>
      <c r="G1054" s="71">
        <v>6</v>
      </c>
      <c r="H1054" s="71" t="b">
        <v>1</v>
      </c>
      <c r="I1054" s="71">
        <v>71.945999999999998</v>
      </c>
      <c r="J1054" s="71" t="s">
        <v>42</v>
      </c>
      <c r="K1054" s="71" t="s">
        <v>43</v>
      </c>
      <c r="L1054" s="71">
        <v>29.1</v>
      </c>
      <c r="M1054" s="71">
        <v>46.2</v>
      </c>
      <c r="N1054" s="71">
        <v>0</v>
      </c>
      <c r="O1054" s="71">
        <v>0</v>
      </c>
      <c r="P1054" s="71" t="b">
        <v>1</v>
      </c>
      <c r="Q1054" s="71" t="s">
        <v>48</v>
      </c>
    </row>
    <row r="1055" spans="2:17" x14ac:dyDescent="0.25">
      <c r="B1055" s="71">
        <v>1054</v>
      </c>
      <c r="C1055" s="78">
        <v>41726</v>
      </c>
      <c r="D1055" s="71">
        <v>13</v>
      </c>
      <c r="E1055" s="71">
        <v>5</v>
      </c>
      <c r="F1055" s="71" t="s">
        <v>36</v>
      </c>
      <c r="G1055" s="71">
        <v>4</v>
      </c>
      <c r="H1055" s="71" t="b">
        <v>1</v>
      </c>
      <c r="I1055" s="71">
        <v>44.963999999999999</v>
      </c>
      <c r="J1055" s="71" t="s">
        <v>42</v>
      </c>
      <c r="K1055" s="71" t="s">
        <v>37</v>
      </c>
      <c r="L1055" s="71">
        <v>38.4</v>
      </c>
      <c r="M1055" s="71">
        <v>39.5</v>
      </c>
      <c r="N1055" s="71">
        <v>0</v>
      </c>
      <c r="O1055" s="71">
        <v>0</v>
      </c>
      <c r="P1055" s="71" t="b">
        <v>0</v>
      </c>
      <c r="Q1055" s="71" t="s">
        <v>35</v>
      </c>
    </row>
    <row r="1056" spans="2:17" x14ac:dyDescent="0.25">
      <c r="B1056" s="71">
        <v>1055</v>
      </c>
      <c r="C1056" s="78">
        <v>41726</v>
      </c>
      <c r="D1056" s="71">
        <v>13</v>
      </c>
      <c r="E1056" s="71">
        <v>5</v>
      </c>
      <c r="F1056" s="71" t="s">
        <v>29</v>
      </c>
      <c r="G1056" s="71">
        <v>3</v>
      </c>
      <c r="H1056" s="71" t="b">
        <v>0</v>
      </c>
      <c r="I1056" s="71">
        <v>43.97</v>
      </c>
      <c r="J1056" s="71" t="s">
        <v>42</v>
      </c>
      <c r="K1056" s="71" t="s">
        <v>43</v>
      </c>
      <c r="L1056" s="71">
        <v>12.9</v>
      </c>
      <c r="M1056" s="71">
        <v>49.6</v>
      </c>
      <c r="N1056" s="71">
        <v>0</v>
      </c>
      <c r="O1056" s="71">
        <v>0</v>
      </c>
      <c r="P1056" s="71" t="b">
        <v>0</v>
      </c>
      <c r="Q1056" s="71" t="s">
        <v>35</v>
      </c>
    </row>
    <row r="1057" spans="2:17" x14ac:dyDescent="0.25">
      <c r="B1057" s="71">
        <v>1056</v>
      </c>
      <c r="C1057" s="78">
        <v>41726</v>
      </c>
      <c r="D1057" s="71">
        <v>13</v>
      </c>
      <c r="E1057" s="71">
        <v>5</v>
      </c>
      <c r="F1057" s="71" t="s">
        <v>48</v>
      </c>
      <c r="G1057" s="71">
        <v>4</v>
      </c>
      <c r="H1057" s="71" t="b">
        <v>1</v>
      </c>
      <c r="I1057" s="71">
        <v>49.463999999999999</v>
      </c>
      <c r="J1057" s="71" t="s">
        <v>42</v>
      </c>
      <c r="K1057" s="71" t="s">
        <v>39</v>
      </c>
      <c r="L1057" s="71">
        <v>23.7</v>
      </c>
      <c r="M1057" s="71">
        <v>47.9</v>
      </c>
      <c r="N1057" s="71">
        <v>0</v>
      </c>
      <c r="O1057" s="71">
        <v>0</v>
      </c>
      <c r="P1057" s="71" t="b">
        <v>0</v>
      </c>
      <c r="Q1057" s="71" t="s">
        <v>35</v>
      </c>
    </row>
    <row r="1058" spans="2:17" x14ac:dyDescent="0.25">
      <c r="B1058" s="71">
        <v>1057</v>
      </c>
      <c r="C1058" s="78">
        <v>41726</v>
      </c>
      <c r="D1058" s="71">
        <v>13</v>
      </c>
      <c r="E1058" s="71">
        <v>5</v>
      </c>
      <c r="F1058" s="71" t="s">
        <v>29</v>
      </c>
      <c r="G1058" s="71">
        <v>2</v>
      </c>
      <c r="H1058" s="71" t="b">
        <v>0</v>
      </c>
      <c r="I1058" s="71">
        <v>32.979999999999997</v>
      </c>
      <c r="J1058" s="71" t="s">
        <v>42</v>
      </c>
      <c r="K1058" s="71" t="s">
        <v>39</v>
      </c>
      <c r="L1058" s="71">
        <v>9.4</v>
      </c>
      <c r="M1058" s="71">
        <v>52.7</v>
      </c>
      <c r="N1058" s="71">
        <v>0</v>
      </c>
      <c r="O1058" s="71">
        <v>0</v>
      </c>
      <c r="P1058" s="71" t="b">
        <v>0</v>
      </c>
      <c r="Q1058" s="71" t="s">
        <v>35</v>
      </c>
    </row>
    <row r="1059" spans="2:17" x14ac:dyDescent="0.25">
      <c r="B1059" s="71">
        <v>1058</v>
      </c>
      <c r="C1059" s="78">
        <v>41726</v>
      </c>
      <c r="D1059" s="71">
        <v>13</v>
      </c>
      <c r="E1059" s="71">
        <v>5</v>
      </c>
      <c r="F1059" s="71" t="s">
        <v>29</v>
      </c>
      <c r="G1059" s="71">
        <v>2</v>
      </c>
      <c r="H1059" s="71" t="b">
        <v>0</v>
      </c>
      <c r="I1059" s="71">
        <v>31.98</v>
      </c>
      <c r="J1059" s="71" t="s">
        <v>42</v>
      </c>
      <c r="K1059" s="71" t="s">
        <v>39</v>
      </c>
      <c r="L1059" s="71">
        <v>23</v>
      </c>
      <c r="M1059" s="71">
        <v>50.7</v>
      </c>
      <c r="N1059" s="71">
        <v>0</v>
      </c>
      <c r="O1059" s="71">
        <v>0</v>
      </c>
      <c r="P1059" s="71" t="b">
        <v>1</v>
      </c>
      <c r="Q1059" s="71" t="s">
        <v>48</v>
      </c>
    </row>
    <row r="1060" spans="2:17" x14ac:dyDescent="0.25">
      <c r="B1060" s="71">
        <v>1059</v>
      </c>
      <c r="C1060" s="71" t="s">
        <v>48</v>
      </c>
      <c r="D1060" s="71" t="s">
        <v>48</v>
      </c>
      <c r="E1060" s="71" t="s">
        <v>48</v>
      </c>
      <c r="F1060" s="71" t="s">
        <v>33</v>
      </c>
      <c r="G1060" s="71">
        <v>8</v>
      </c>
      <c r="H1060" s="71" t="b">
        <v>1</v>
      </c>
      <c r="I1060" s="71">
        <v>98.028000000000006</v>
      </c>
      <c r="J1060" s="71" t="s">
        <v>42</v>
      </c>
      <c r="K1060" s="71" t="s">
        <v>37</v>
      </c>
      <c r="L1060" s="71">
        <v>35.700000000000003</v>
      </c>
      <c r="M1060" s="71">
        <v>46.1</v>
      </c>
      <c r="N1060" s="71">
        <v>0</v>
      </c>
      <c r="O1060" s="71">
        <v>0</v>
      </c>
      <c r="P1060" s="71" t="b">
        <v>1</v>
      </c>
      <c r="Q1060" s="71" t="s">
        <v>32</v>
      </c>
    </row>
    <row r="1061" spans="2:17" x14ac:dyDescent="0.25">
      <c r="B1061" s="71">
        <v>1060</v>
      </c>
      <c r="C1061" s="78">
        <v>41726</v>
      </c>
      <c r="D1061" s="71">
        <v>13</v>
      </c>
      <c r="E1061" s="71">
        <v>5</v>
      </c>
      <c r="F1061" s="71" t="s">
        <v>33</v>
      </c>
      <c r="G1061" s="71">
        <v>5</v>
      </c>
      <c r="H1061" s="71" t="b">
        <v>1</v>
      </c>
      <c r="I1061" s="71">
        <v>65.655000000000001</v>
      </c>
      <c r="J1061" s="71" t="s">
        <v>30</v>
      </c>
      <c r="K1061" s="71" t="s">
        <v>43</v>
      </c>
      <c r="L1061" s="71">
        <v>25.7</v>
      </c>
      <c r="M1061" s="71">
        <v>48.7</v>
      </c>
      <c r="N1061" s="71">
        <v>0</v>
      </c>
      <c r="O1061" s="71">
        <v>0</v>
      </c>
      <c r="P1061" s="71" t="b">
        <v>1</v>
      </c>
      <c r="Q1061" s="71" t="s">
        <v>38</v>
      </c>
    </row>
    <row r="1062" spans="2:17" x14ac:dyDescent="0.25">
      <c r="B1062" s="71">
        <v>1061</v>
      </c>
      <c r="C1062" s="78">
        <v>41726</v>
      </c>
      <c r="D1062" s="71">
        <v>13</v>
      </c>
      <c r="E1062" s="71">
        <v>5</v>
      </c>
      <c r="F1062" s="71" t="s">
        <v>29</v>
      </c>
      <c r="G1062" s="71">
        <v>7</v>
      </c>
      <c r="H1062" s="71" t="b">
        <v>1</v>
      </c>
      <c r="I1062" s="71">
        <v>88.137</v>
      </c>
      <c r="J1062" s="71" t="s">
        <v>30</v>
      </c>
      <c r="K1062" s="71" t="s">
        <v>39</v>
      </c>
      <c r="L1062" s="71">
        <v>23.8</v>
      </c>
      <c r="M1062" s="71">
        <v>50.2</v>
      </c>
      <c r="N1062" s="71">
        <v>0</v>
      </c>
      <c r="O1062" s="71">
        <v>0</v>
      </c>
      <c r="P1062" s="71" t="b">
        <v>0</v>
      </c>
      <c r="Q1062" s="71" t="s">
        <v>32</v>
      </c>
    </row>
    <row r="1063" spans="2:17" x14ac:dyDescent="0.25">
      <c r="B1063" s="71">
        <v>1062</v>
      </c>
      <c r="C1063" s="78">
        <v>41726</v>
      </c>
      <c r="D1063" s="71">
        <v>13</v>
      </c>
      <c r="E1063" s="71">
        <v>5</v>
      </c>
      <c r="F1063" s="71" t="s">
        <v>33</v>
      </c>
      <c r="G1063" s="71">
        <v>1</v>
      </c>
      <c r="H1063" s="71" t="b">
        <v>0</v>
      </c>
      <c r="I1063" s="71">
        <v>12.99</v>
      </c>
      <c r="J1063" s="71" t="s">
        <v>42</v>
      </c>
      <c r="K1063" s="71" t="s">
        <v>43</v>
      </c>
      <c r="L1063" s="71">
        <v>26.5</v>
      </c>
      <c r="M1063" s="71">
        <v>41.3</v>
      </c>
      <c r="N1063" s="71">
        <v>0</v>
      </c>
      <c r="O1063" s="71">
        <v>0</v>
      </c>
      <c r="P1063" s="71" t="s">
        <v>48</v>
      </c>
      <c r="Q1063" s="71" t="s">
        <v>35</v>
      </c>
    </row>
    <row r="1064" spans="2:17" x14ac:dyDescent="0.25">
      <c r="B1064" s="71">
        <v>1063</v>
      </c>
      <c r="C1064" s="78">
        <v>41726</v>
      </c>
      <c r="D1064" s="71">
        <v>13</v>
      </c>
      <c r="E1064" s="71">
        <v>5</v>
      </c>
      <c r="F1064" s="71" t="s">
        <v>33</v>
      </c>
      <c r="G1064" s="71">
        <v>4</v>
      </c>
      <c r="H1064" s="71" t="b">
        <v>1</v>
      </c>
      <c r="I1064" s="71">
        <v>57.564</v>
      </c>
      <c r="J1064" s="71" t="s">
        <v>30</v>
      </c>
      <c r="K1064" s="71" t="s">
        <v>43</v>
      </c>
      <c r="L1064" s="71">
        <v>29.6</v>
      </c>
      <c r="M1064" s="71">
        <v>50.3</v>
      </c>
      <c r="N1064" s="71">
        <v>0</v>
      </c>
      <c r="O1064" s="71">
        <v>0</v>
      </c>
      <c r="P1064" s="71" t="b">
        <v>0</v>
      </c>
      <c r="Q1064" s="71" t="s">
        <v>32</v>
      </c>
    </row>
    <row r="1065" spans="2:17" x14ac:dyDescent="0.25">
      <c r="B1065" s="71">
        <v>1064</v>
      </c>
      <c r="C1065" s="78">
        <v>41726</v>
      </c>
      <c r="D1065" s="71">
        <v>13</v>
      </c>
      <c r="E1065" s="71">
        <v>5</v>
      </c>
      <c r="F1065" s="71" t="s">
        <v>36</v>
      </c>
      <c r="G1065" s="71">
        <v>5</v>
      </c>
      <c r="H1065" s="71" t="b">
        <v>1</v>
      </c>
      <c r="I1065" s="71">
        <v>62.954999999999998</v>
      </c>
      <c r="J1065" s="71" t="s">
        <v>30</v>
      </c>
      <c r="K1065" s="71" t="s">
        <v>37</v>
      </c>
      <c r="L1065" s="71">
        <v>26.3</v>
      </c>
      <c r="M1065" s="71">
        <v>48.5</v>
      </c>
      <c r="N1065" s="71">
        <v>0</v>
      </c>
      <c r="O1065" s="71">
        <v>0</v>
      </c>
      <c r="P1065" s="71" t="b">
        <v>0</v>
      </c>
      <c r="Q1065" s="71" t="s">
        <v>32</v>
      </c>
    </row>
    <row r="1066" spans="2:17" x14ac:dyDescent="0.25">
      <c r="B1066" s="71">
        <v>1065</v>
      </c>
      <c r="C1066" s="78">
        <v>41726</v>
      </c>
      <c r="D1066" s="71">
        <v>13</v>
      </c>
      <c r="E1066" s="71">
        <v>5</v>
      </c>
      <c r="F1066" s="71" t="s">
        <v>36</v>
      </c>
      <c r="G1066" s="71">
        <v>4</v>
      </c>
      <c r="H1066" s="71" t="b">
        <v>1</v>
      </c>
      <c r="I1066" s="71">
        <v>44.064</v>
      </c>
      <c r="J1066" s="71" t="s">
        <v>30</v>
      </c>
      <c r="K1066" s="71" t="s">
        <v>37</v>
      </c>
      <c r="L1066" s="71">
        <v>24.3</v>
      </c>
      <c r="M1066" s="71">
        <v>45.7</v>
      </c>
      <c r="N1066" s="71">
        <v>0</v>
      </c>
      <c r="O1066" s="71">
        <v>0</v>
      </c>
      <c r="P1066" s="71" t="b">
        <v>0</v>
      </c>
      <c r="Q1066" s="71" t="s">
        <v>48</v>
      </c>
    </row>
    <row r="1067" spans="2:17" x14ac:dyDescent="0.25">
      <c r="B1067" s="71">
        <v>1066</v>
      </c>
      <c r="C1067" s="78">
        <v>41726</v>
      </c>
      <c r="D1067" s="71">
        <v>13</v>
      </c>
      <c r="E1067" s="71">
        <v>5</v>
      </c>
      <c r="F1067" s="71" t="s">
        <v>29</v>
      </c>
      <c r="G1067" s="71">
        <v>6</v>
      </c>
      <c r="H1067" s="71" t="b">
        <v>1</v>
      </c>
      <c r="I1067" s="71">
        <v>75.546000000000006</v>
      </c>
      <c r="J1067" s="71" t="s">
        <v>30</v>
      </c>
      <c r="K1067" s="71" t="s">
        <v>39</v>
      </c>
      <c r="L1067" s="71">
        <v>18.8</v>
      </c>
      <c r="M1067" s="71">
        <v>52.3</v>
      </c>
      <c r="N1067" s="71">
        <v>0</v>
      </c>
      <c r="O1067" s="71">
        <v>0</v>
      </c>
      <c r="P1067" s="71" t="b">
        <v>0</v>
      </c>
      <c r="Q1067" s="71" t="s">
        <v>32</v>
      </c>
    </row>
    <row r="1068" spans="2:17" x14ac:dyDescent="0.25">
      <c r="B1068" s="71">
        <v>1067</v>
      </c>
      <c r="C1068" s="78">
        <v>41726</v>
      </c>
      <c r="D1068" s="71">
        <v>13</v>
      </c>
      <c r="E1068" s="71">
        <v>5</v>
      </c>
      <c r="F1068" s="71" t="s">
        <v>33</v>
      </c>
      <c r="G1068" s="71">
        <v>4</v>
      </c>
      <c r="H1068" s="71" t="b">
        <v>1</v>
      </c>
      <c r="I1068" s="71">
        <v>46.764000000000003</v>
      </c>
      <c r="J1068" s="71" t="s">
        <v>30</v>
      </c>
      <c r="K1068" s="71" t="s">
        <v>43</v>
      </c>
      <c r="L1068" s="71">
        <v>38.4</v>
      </c>
      <c r="M1068" s="71">
        <v>38.799999999999997</v>
      </c>
      <c r="N1068" s="71">
        <v>0</v>
      </c>
      <c r="O1068" s="71">
        <v>0</v>
      </c>
      <c r="P1068" s="71" t="b">
        <v>0</v>
      </c>
      <c r="Q1068" s="71" t="s">
        <v>48</v>
      </c>
    </row>
    <row r="1069" spans="2:17" x14ac:dyDescent="0.25">
      <c r="B1069" s="71">
        <v>1068</v>
      </c>
      <c r="C1069" s="78">
        <v>41726</v>
      </c>
      <c r="D1069" s="71">
        <v>13</v>
      </c>
      <c r="E1069" s="71">
        <v>5</v>
      </c>
      <c r="F1069" s="71" t="s">
        <v>36</v>
      </c>
      <c r="G1069" s="71">
        <v>5</v>
      </c>
      <c r="H1069" s="71" t="b">
        <v>1</v>
      </c>
      <c r="I1069" s="71">
        <v>65.655000000000001</v>
      </c>
      <c r="J1069" s="71" t="s">
        <v>30</v>
      </c>
      <c r="K1069" s="71" t="s">
        <v>37</v>
      </c>
      <c r="L1069" s="71">
        <v>23.7</v>
      </c>
      <c r="M1069" s="71">
        <v>49.7</v>
      </c>
      <c r="N1069" s="71">
        <v>0</v>
      </c>
      <c r="O1069" s="71">
        <v>0</v>
      </c>
      <c r="P1069" s="71" t="b">
        <v>0</v>
      </c>
      <c r="Q1069" s="71" t="s">
        <v>32</v>
      </c>
    </row>
    <row r="1070" spans="2:17" x14ac:dyDescent="0.25">
      <c r="B1070" s="71">
        <v>1069</v>
      </c>
      <c r="C1070" s="78">
        <v>41726</v>
      </c>
      <c r="D1070" s="71">
        <v>13</v>
      </c>
      <c r="E1070" s="71">
        <v>5</v>
      </c>
      <c r="F1070" s="71" t="s">
        <v>33</v>
      </c>
      <c r="G1070" s="71">
        <v>6</v>
      </c>
      <c r="H1070" s="71" t="b">
        <v>1</v>
      </c>
      <c r="I1070" s="71">
        <v>91.53</v>
      </c>
      <c r="J1070" s="71" t="s">
        <v>30</v>
      </c>
      <c r="K1070" s="71" t="s">
        <v>39</v>
      </c>
      <c r="L1070" s="71">
        <v>26.9</v>
      </c>
      <c r="M1070" s="71">
        <v>49.5</v>
      </c>
      <c r="N1070" s="71">
        <v>1</v>
      </c>
      <c r="O1070" s="71">
        <v>1</v>
      </c>
      <c r="P1070" s="71" t="b">
        <v>0</v>
      </c>
      <c r="Q1070" s="71" t="s">
        <v>32</v>
      </c>
    </row>
    <row r="1071" spans="2:17" x14ac:dyDescent="0.25">
      <c r="B1071" s="71">
        <v>1070</v>
      </c>
      <c r="C1071" s="78">
        <v>41726</v>
      </c>
      <c r="D1071" s="71">
        <v>13</v>
      </c>
      <c r="E1071" s="71">
        <v>5</v>
      </c>
      <c r="F1071" s="71" t="s">
        <v>36</v>
      </c>
      <c r="G1071" s="71">
        <v>2</v>
      </c>
      <c r="H1071" s="71" t="b">
        <v>0</v>
      </c>
      <c r="I1071" s="71">
        <v>22.98</v>
      </c>
      <c r="J1071" s="71" t="s">
        <v>42</v>
      </c>
      <c r="K1071" s="71" t="s">
        <v>37</v>
      </c>
      <c r="L1071" s="71">
        <v>31</v>
      </c>
      <c r="M1071" s="71">
        <v>42.1</v>
      </c>
      <c r="N1071" s="71">
        <v>0</v>
      </c>
      <c r="O1071" s="71">
        <v>0</v>
      </c>
      <c r="P1071" s="71" t="b">
        <v>0</v>
      </c>
      <c r="Q1071" s="71" t="s">
        <v>48</v>
      </c>
    </row>
    <row r="1072" spans="2:17" x14ac:dyDescent="0.25">
      <c r="B1072" s="71">
        <v>1071</v>
      </c>
      <c r="C1072" s="78">
        <v>41726</v>
      </c>
      <c r="D1072" s="71">
        <v>13</v>
      </c>
      <c r="E1072" s="71">
        <v>5</v>
      </c>
      <c r="F1072" s="71" t="s">
        <v>29</v>
      </c>
      <c r="G1072" s="71">
        <v>6</v>
      </c>
      <c r="H1072" s="71" t="b">
        <v>1</v>
      </c>
      <c r="I1072" s="71">
        <v>75.546000000000006</v>
      </c>
      <c r="J1072" s="71" t="s">
        <v>30</v>
      </c>
      <c r="K1072" s="71" t="s">
        <v>37</v>
      </c>
      <c r="L1072" s="71">
        <v>40.200000000000003</v>
      </c>
      <c r="M1072" s="71">
        <v>43.5</v>
      </c>
      <c r="N1072" s="71">
        <v>0</v>
      </c>
      <c r="O1072" s="71">
        <v>0</v>
      </c>
      <c r="P1072" s="71" t="b">
        <v>0</v>
      </c>
      <c r="Q1072" s="71" t="s">
        <v>32</v>
      </c>
    </row>
    <row r="1073" spans="2:17" x14ac:dyDescent="0.25">
      <c r="B1073" s="71">
        <v>1072</v>
      </c>
      <c r="C1073" s="78">
        <v>41726</v>
      </c>
      <c r="D1073" s="71">
        <v>13</v>
      </c>
      <c r="E1073" s="71">
        <v>5</v>
      </c>
      <c r="F1073" s="71" t="s">
        <v>36</v>
      </c>
      <c r="G1073" s="71">
        <v>6</v>
      </c>
      <c r="H1073" s="71" t="b">
        <v>1</v>
      </c>
      <c r="I1073" s="71">
        <v>71.046000000000006</v>
      </c>
      <c r="J1073" s="71" t="s">
        <v>42</v>
      </c>
      <c r="K1073" s="71" t="s">
        <v>37</v>
      </c>
      <c r="L1073" s="71">
        <v>37.1</v>
      </c>
      <c r="M1073" s="71">
        <v>44.6</v>
      </c>
      <c r="N1073" s="71">
        <v>0</v>
      </c>
      <c r="O1073" s="71">
        <v>0</v>
      </c>
      <c r="P1073" s="71" t="b">
        <v>0</v>
      </c>
      <c r="Q1073" s="71" t="s">
        <v>35</v>
      </c>
    </row>
    <row r="1074" spans="2:17" x14ac:dyDescent="0.25">
      <c r="B1074" s="71">
        <v>1073</v>
      </c>
      <c r="C1074" s="78">
        <v>41726</v>
      </c>
      <c r="D1074" s="71">
        <v>13</v>
      </c>
      <c r="E1074" s="71">
        <v>5</v>
      </c>
      <c r="F1074" s="71" t="s">
        <v>36</v>
      </c>
      <c r="G1074" s="71">
        <v>4</v>
      </c>
      <c r="H1074" s="71" t="b">
        <v>1</v>
      </c>
      <c r="I1074" s="71">
        <v>53.963999999999999</v>
      </c>
      <c r="J1074" s="71" t="s">
        <v>42</v>
      </c>
      <c r="K1074" s="71" t="s">
        <v>43</v>
      </c>
      <c r="L1074" s="71">
        <v>25.1</v>
      </c>
      <c r="M1074" s="71">
        <v>46.2</v>
      </c>
      <c r="N1074" s="71">
        <v>0</v>
      </c>
      <c r="O1074" s="71">
        <v>0</v>
      </c>
      <c r="P1074" s="71" t="b">
        <v>0</v>
      </c>
      <c r="Q1074" s="71" t="s">
        <v>35</v>
      </c>
    </row>
    <row r="1075" spans="2:17" x14ac:dyDescent="0.25">
      <c r="B1075" s="71">
        <v>1074</v>
      </c>
      <c r="C1075" s="78">
        <v>41727</v>
      </c>
      <c r="D1075" s="71">
        <v>13</v>
      </c>
      <c r="E1075" s="71">
        <v>6</v>
      </c>
      <c r="F1075" s="71" t="s">
        <v>36</v>
      </c>
      <c r="G1075" s="71">
        <v>4</v>
      </c>
      <c r="H1075" s="71" t="b">
        <v>1</v>
      </c>
      <c r="I1075" s="71">
        <v>51.264000000000003</v>
      </c>
      <c r="J1075" s="71" t="s">
        <v>30</v>
      </c>
      <c r="K1075" s="71" t="s">
        <v>39</v>
      </c>
      <c r="L1075" s="71">
        <v>26.3</v>
      </c>
      <c r="M1075" s="71">
        <v>49.1</v>
      </c>
      <c r="N1075" s="71">
        <v>0</v>
      </c>
      <c r="O1075" s="71">
        <v>0</v>
      </c>
      <c r="P1075" s="71" t="b">
        <v>0</v>
      </c>
      <c r="Q1075" s="71" t="s">
        <v>32</v>
      </c>
    </row>
    <row r="1076" spans="2:17" x14ac:dyDescent="0.25">
      <c r="B1076" s="71">
        <v>1075</v>
      </c>
      <c r="C1076" s="78">
        <v>41727</v>
      </c>
      <c r="D1076" s="71">
        <v>13</v>
      </c>
      <c r="E1076" s="71">
        <v>6</v>
      </c>
      <c r="F1076" s="71" t="s">
        <v>33</v>
      </c>
      <c r="G1076" s="71">
        <v>4</v>
      </c>
      <c r="H1076" s="71" t="b">
        <v>1</v>
      </c>
      <c r="I1076" s="71">
        <v>79.929000000000002</v>
      </c>
      <c r="J1076" s="71" t="s">
        <v>30</v>
      </c>
      <c r="K1076" s="71" t="s">
        <v>43</v>
      </c>
      <c r="L1076" s="71">
        <v>36.6</v>
      </c>
      <c r="M1076" s="71">
        <v>43.6</v>
      </c>
      <c r="N1076" s="71">
        <v>1</v>
      </c>
      <c r="O1076" s="71">
        <v>1</v>
      </c>
      <c r="P1076" s="71" t="b">
        <v>0</v>
      </c>
      <c r="Q1076" s="71" t="s">
        <v>32</v>
      </c>
    </row>
    <row r="1077" spans="2:17" x14ac:dyDescent="0.25">
      <c r="B1077" s="71">
        <v>1076</v>
      </c>
      <c r="C1077" s="78">
        <v>41727</v>
      </c>
      <c r="D1077" s="71">
        <v>13</v>
      </c>
      <c r="E1077" s="71">
        <v>6</v>
      </c>
      <c r="F1077" s="71" t="s">
        <v>36</v>
      </c>
      <c r="G1077" s="71" t="s">
        <v>48</v>
      </c>
      <c r="H1077" s="71" t="s">
        <v>48</v>
      </c>
      <c r="I1077" s="71">
        <v>14.22</v>
      </c>
      <c r="J1077" s="71" t="s">
        <v>30</v>
      </c>
      <c r="K1077" s="71" t="s">
        <v>37</v>
      </c>
      <c r="L1077" s="71">
        <v>29.7</v>
      </c>
      <c r="M1077" s="71">
        <v>45.8</v>
      </c>
      <c r="N1077" s="71" t="s">
        <v>48</v>
      </c>
      <c r="O1077" s="71" t="s">
        <v>48</v>
      </c>
      <c r="P1077" s="71" t="b">
        <v>0</v>
      </c>
      <c r="Q1077" s="71" t="s">
        <v>32</v>
      </c>
    </row>
    <row r="1078" spans="2:17" x14ac:dyDescent="0.25">
      <c r="B1078" s="71">
        <v>1077</v>
      </c>
      <c r="C1078" s="78">
        <v>41727</v>
      </c>
      <c r="D1078" s="71">
        <v>13</v>
      </c>
      <c r="E1078" s="71">
        <v>6</v>
      </c>
      <c r="F1078" s="71" t="s">
        <v>33</v>
      </c>
      <c r="G1078" s="71">
        <v>5</v>
      </c>
      <c r="H1078" s="71" t="b">
        <v>1</v>
      </c>
      <c r="I1078" s="71">
        <v>70.155000000000001</v>
      </c>
      <c r="J1078" s="71" t="s">
        <v>30</v>
      </c>
      <c r="K1078" s="71" t="s">
        <v>43</v>
      </c>
      <c r="L1078" s="71">
        <v>65.599999999999994</v>
      </c>
      <c r="M1078" s="71">
        <v>19.3</v>
      </c>
      <c r="N1078" s="71">
        <v>0</v>
      </c>
      <c r="O1078" s="71">
        <v>0</v>
      </c>
      <c r="P1078" s="71" t="b">
        <v>0</v>
      </c>
      <c r="Q1078" s="71" t="s">
        <v>38</v>
      </c>
    </row>
    <row r="1079" spans="2:17" x14ac:dyDescent="0.25">
      <c r="B1079" s="71">
        <v>1078</v>
      </c>
      <c r="C1079" s="78">
        <v>41727</v>
      </c>
      <c r="D1079" s="71">
        <v>13</v>
      </c>
      <c r="E1079" s="71">
        <v>6</v>
      </c>
      <c r="F1079" s="71" t="s">
        <v>36</v>
      </c>
      <c r="G1079" s="71">
        <v>3</v>
      </c>
      <c r="H1079" s="71" t="b">
        <v>0</v>
      </c>
      <c r="I1079" s="71">
        <v>39.97</v>
      </c>
      <c r="J1079" s="71" t="s">
        <v>42</v>
      </c>
      <c r="K1079" s="71" t="s">
        <v>41</v>
      </c>
      <c r="L1079" s="71">
        <v>19.399999999999999</v>
      </c>
      <c r="M1079" s="71">
        <v>47</v>
      </c>
      <c r="N1079" s="71">
        <v>0</v>
      </c>
      <c r="O1079" s="71">
        <v>0</v>
      </c>
      <c r="P1079" s="71" t="b">
        <v>0</v>
      </c>
      <c r="Q1079" s="71" t="s">
        <v>35</v>
      </c>
    </row>
    <row r="1080" spans="2:17" x14ac:dyDescent="0.25">
      <c r="B1080" s="71">
        <v>1079</v>
      </c>
      <c r="C1080" s="78">
        <v>41727</v>
      </c>
      <c r="D1080" s="71">
        <v>13</v>
      </c>
      <c r="E1080" s="71">
        <v>6</v>
      </c>
      <c r="F1080" s="71" t="s">
        <v>36</v>
      </c>
      <c r="G1080" s="71">
        <v>5</v>
      </c>
      <c r="H1080" s="71" t="b">
        <v>1</v>
      </c>
      <c r="I1080" s="71">
        <v>53.055</v>
      </c>
      <c r="J1080" s="71" t="s">
        <v>30</v>
      </c>
      <c r="K1080" s="71" t="s">
        <v>41</v>
      </c>
      <c r="L1080" s="71">
        <v>26.4</v>
      </c>
      <c r="M1080" s="71">
        <v>46.9</v>
      </c>
      <c r="N1080" s="71">
        <v>0</v>
      </c>
      <c r="O1080" s="71">
        <v>0</v>
      </c>
      <c r="P1080" s="71" t="b">
        <v>0</v>
      </c>
      <c r="Q1080" s="71" t="s">
        <v>32</v>
      </c>
    </row>
    <row r="1081" spans="2:17" x14ac:dyDescent="0.25">
      <c r="B1081" s="71">
        <v>1080</v>
      </c>
      <c r="C1081" s="78">
        <v>41727</v>
      </c>
      <c r="D1081" s="71">
        <v>13</v>
      </c>
      <c r="E1081" s="71">
        <v>6</v>
      </c>
      <c r="F1081" s="71" t="s">
        <v>33</v>
      </c>
      <c r="G1081" s="71">
        <v>2</v>
      </c>
      <c r="H1081" s="71" t="b">
        <v>0</v>
      </c>
      <c r="I1081" s="71">
        <v>23.98</v>
      </c>
      <c r="J1081" s="71" t="s">
        <v>42</v>
      </c>
      <c r="K1081" s="71" t="s">
        <v>43</v>
      </c>
      <c r="L1081" s="71">
        <v>36.4</v>
      </c>
      <c r="M1081" s="71">
        <v>36.299999999999997</v>
      </c>
      <c r="N1081" s="71">
        <v>0</v>
      </c>
      <c r="O1081" s="71">
        <v>0</v>
      </c>
      <c r="P1081" s="71" t="b">
        <v>0</v>
      </c>
      <c r="Q1081" s="71" t="s">
        <v>35</v>
      </c>
    </row>
    <row r="1082" spans="2:17" x14ac:dyDescent="0.25">
      <c r="B1082" s="71">
        <v>1081</v>
      </c>
      <c r="C1082" s="78">
        <v>41727</v>
      </c>
      <c r="D1082" s="71">
        <v>13</v>
      </c>
      <c r="E1082" s="71">
        <v>6</v>
      </c>
      <c r="F1082" s="71" t="s">
        <v>33</v>
      </c>
      <c r="G1082" s="71">
        <v>4</v>
      </c>
      <c r="H1082" s="71" t="b">
        <v>1</v>
      </c>
      <c r="I1082" s="71">
        <v>71.846999999999994</v>
      </c>
      <c r="J1082" s="71" t="s">
        <v>42</v>
      </c>
      <c r="K1082" s="71" t="s">
        <v>43</v>
      </c>
      <c r="L1082" s="71">
        <v>48.3</v>
      </c>
      <c r="M1082" s="71">
        <v>30.7</v>
      </c>
      <c r="N1082" s="71">
        <v>1</v>
      </c>
      <c r="O1082" s="71">
        <v>1</v>
      </c>
      <c r="P1082" s="71" t="b">
        <v>0</v>
      </c>
      <c r="Q1082" s="71" t="s">
        <v>32</v>
      </c>
    </row>
    <row r="1083" spans="2:17" x14ac:dyDescent="0.25">
      <c r="B1083" s="71">
        <v>1082</v>
      </c>
      <c r="C1083" s="78">
        <v>41727</v>
      </c>
      <c r="D1083" s="71">
        <v>13</v>
      </c>
      <c r="E1083" s="71">
        <v>6</v>
      </c>
      <c r="F1083" s="71" t="s">
        <v>33</v>
      </c>
      <c r="G1083" s="71">
        <v>4</v>
      </c>
      <c r="H1083" s="71" t="b">
        <v>1</v>
      </c>
      <c r="I1083" s="71">
        <v>45.863999999999997</v>
      </c>
      <c r="J1083" s="71" t="s">
        <v>30</v>
      </c>
      <c r="K1083" s="71" t="s">
        <v>43</v>
      </c>
      <c r="L1083" s="71">
        <v>37</v>
      </c>
      <c r="M1083" s="71" t="s">
        <v>48</v>
      </c>
      <c r="N1083" s="71">
        <v>0</v>
      </c>
      <c r="O1083" s="71">
        <v>0</v>
      </c>
      <c r="P1083" s="71" t="b">
        <v>0</v>
      </c>
      <c r="Q1083" s="71" t="s">
        <v>38</v>
      </c>
    </row>
    <row r="1084" spans="2:17" x14ac:dyDescent="0.25">
      <c r="B1084" s="71">
        <v>1083</v>
      </c>
      <c r="C1084" s="78">
        <v>41727</v>
      </c>
      <c r="D1084" s="71">
        <v>13</v>
      </c>
      <c r="E1084" s="71">
        <v>6</v>
      </c>
      <c r="F1084" s="71" t="s">
        <v>33</v>
      </c>
      <c r="G1084" s="71">
        <v>3</v>
      </c>
      <c r="H1084" s="71" t="b">
        <v>0</v>
      </c>
      <c r="I1084" s="71">
        <v>43.97</v>
      </c>
      <c r="J1084" s="71" t="s">
        <v>30</v>
      </c>
      <c r="K1084" s="71" t="s">
        <v>43</v>
      </c>
      <c r="L1084" s="71">
        <v>29</v>
      </c>
      <c r="M1084" s="71">
        <v>41.7</v>
      </c>
      <c r="N1084" s="71">
        <v>0</v>
      </c>
      <c r="O1084" s="71">
        <v>0</v>
      </c>
      <c r="P1084" s="71" t="b">
        <v>0</v>
      </c>
      <c r="Q1084" s="71" t="s">
        <v>38</v>
      </c>
    </row>
    <row r="1085" spans="2:17" x14ac:dyDescent="0.25">
      <c r="B1085" s="71">
        <v>1084</v>
      </c>
      <c r="C1085" s="78">
        <v>41727</v>
      </c>
      <c r="D1085" s="71">
        <v>13</v>
      </c>
      <c r="E1085" s="71">
        <v>6</v>
      </c>
      <c r="F1085" s="71" t="s">
        <v>36</v>
      </c>
      <c r="G1085" s="71">
        <v>4</v>
      </c>
      <c r="H1085" s="71" t="b">
        <v>1</v>
      </c>
      <c r="I1085" s="71">
        <v>58.463999999999999</v>
      </c>
      <c r="J1085" s="71" t="s">
        <v>42</v>
      </c>
      <c r="K1085" s="71" t="s">
        <v>41</v>
      </c>
      <c r="L1085" s="71">
        <v>20.5</v>
      </c>
      <c r="M1085" s="71">
        <v>50</v>
      </c>
      <c r="N1085" s="71">
        <v>0</v>
      </c>
      <c r="O1085" s="71">
        <v>0</v>
      </c>
      <c r="P1085" s="71" t="b">
        <v>0</v>
      </c>
      <c r="Q1085" s="71" t="s">
        <v>35</v>
      </c>
    </row>
    <row r="1086" spans="2:17" x14ac:dyDescent="0.25">
      <c r="B1086" s="71">
        <v>1085</v>
      </c>
      <c r="C1086" s="78">
        <v>41727</v>
      </c>
      <c r="D1086" s="71">
        <v>13</v>
      </c>
      <c r="E1086" s="71">
        <v>6</v>
      </c>
      <c r="F1086" s="71" t="s">
        <v>29</v>
      </c>
      <c r="G1086" s="71">
        <v>4</v>
      </c>
      <c r="H1086" s="71" t="b">
        <v>1</v>
      </c>
      <c r="I1086" s="71">
        <v>72.558000000000007</v>
      </c>
      <c r="J1086" s="71" t="s">
        <v>42</v>
      </c>
      <c r="K1086" s="71" t="s">
        <v>39</v>
      </c>
      <c r="L1086" s="71">
        <v>26.2</v>
      </c>
      <c r="M1086" s="71">
        <v>48.5</v>
      </c>
      <c r="N1086" s="71">
        <v>1</v>
      </c>
      <c r="O1086" s="71">
        <v>1</v>
      </c>
      <c r="P1086" s="71" t="b">
        <v>0</v>
      </c>
      <c r="Q1086" s="71" t="s">
        <v>35</v>
      </c>
    </row>
    <row r="1087" spans="2:17" x14ac:dyDescent="0.25">
      <c r="B1087" s="71">
        <v>1086</v>
      </c>
      <c r="C1087" s="78">
        <v>41727</v>
      </c>
      <c r="D1087" s="71">
        <v>13</v>
      </c>
      <c r="E1087" s="71">
        <v>6</v>
      </c>
      <c r="F1087" s="71" t="s">
        <v>36</v>
      </c>
      <c r="G1087" s="71">
        <v>1</v>
      </c>
      <c r="H1087" s="71" t="b">
        <v>0</v>
      </c>
      <c r="I1087" s="71">
        <v>11.99</v>
      </c>
      <c r="J1087" s="71" t="s">
        <v>42</v>
      </c>
      <c r="K1087" s="71" t="s">
        <v>37</v>
      </c>
      <c r="L1087" s="71">
        <v>40.6</v>
      </c>
      <c r="M1087" s="71">
        <v>35.9</v>
      </c>
      <c r="N1087" s="71">
        <v>0</v>
      </c>
      <c r="O1087" s="71">
        <v>0</v>
      </c>
      <c r="P1087" s="71" t="b">
        <v>0</v>
      </c>
      <c r="Q1087" s="71" t="s">
        <v>35</v>
      </c>
    </row>
    <row r="1088" spans="2:17" x14ac:dyDescent="0.25">
      <c r="B1088" s="71">
        <v>1087</v>
      </c>
      <c r="C1088" s="78">
        <v>41727</v>
      </c>
      <c r="D1088" s="71">
        <v>13</v>
      </c>
      <c r="E1088" s="71">
        <v>6</v>
      </c>
      <c r="F1088" s="71" t="s">
        <v>36</v>
      </c>
      <c r="G1088" s="71">
        <v>3</v>
      </c>
      <c r="H1088" s="71" t="b">
        <v>0</v>
      </c>
      <c r="I1088" s="71">
        <v>50.97</v>
      </c>
      <c r="J1088" s="71" t="s">
        <v>42</v>
      </c>
      <c r="K1088" s="71" t="s">
        <v>37</v>
      </c>
      <c r="L1088" s="71">
        <v>33.799999999999997</v>
      </c>
      <c r="M1088" s="71">
        <v>40</v>
      </c>
      <c r="N1088" s="71">
        <v>0</v>
      </c>
      <c r="O1088" s="71">
        <v>0</v>
      </c>
      <c r="P1088" s="71" t="b">
        <v>0</v>
      </c>
      <c r="Q1088" s="71" t="s">
        <v>35</v>
      </c>
    </row>
    <row r="1089" spans="2:17" x14ac:dyDescent="0.25">
      <c r="B1089" s="71">
        <v>1088</v>
      </c>
      <c r="C1089" s="78">
        <v>41727</v>
      </c>
      <c r="D1089" s="71">
        <v>13</v>
      </c>
      <c r="E1089" s="71">
        <v>6</v>
      </c>
      <c r="F1089" s="71" t="s">
        <v>36</v>
      </c>
      <c r="G1089" s="71">
        <v>4</v>
      </c>
      <c r="H1089" s="71" t="b">
        <v>1</v>
      </c>
      <c r="I1089" s="71">
        <v>75.042000000000002</v>
      </c>
      <c r="J1089" s="71" t="s">
        <v>42</v>
      </c>
      <c r="K1089" s="71" t="s">
        <v>37</v>
      </c>
      <c r="L1089" s="71">
        <v>27.1</v>
      </c>
      <c r="M1089" s="71">
        <v>45.3</v>
      </c>
      <c r="N1089" s="71">
        <v>1</v>
      </c>
      <c r="O1089" s="71">
        <v>0</v>
      </c>
      <c r="P1089" s="71" t="b">
        <v>0</v>
      </c>
      <c r="Q1089" s="71" t="s">
        <v>35</v>
      </c>
    </row>
    <row r="1090" spans="2:17" x14ac:dyDescent="0.25">
      <c r="B1090" s="71">
        <v>1089</v>
      </c>
      <c r="C1090" s="78">
        <v>41727</v>
      </c>
      <c r="D1090" s="71">
        <v>13</v>
      </c>
      <c r="E1090" s="71">
        <v>6</v>
      </c>
      <c r="F1090" s="71" t="s">
        <v>36</v>
      </c>
      <c r="G1090" s="71">
        <v>3</v>
      </c>
      <c r="H1090" s="71" t="b">
        <v>0</v>
      </c>
      <c r="I1090" s="71">
        <v>39.97</v>
      </c>
      <c r="J1090" s="71" t="s">
        <v>42</v>
      </c>
      <c r="K1090" s="71" t="s">
        <v>41</v>
      </c>
      <c r="L1090" s="71">
        <v>27.5</v>
      </c>
      <c r="M1090" s="71">
        <v>45.4</v>
      </c>
      <c r="N1090" s="71">
        <v>0</v>
      </c>
      <c r="O1090" s="71">
        <v>0</v>
      </c>
      <c r="P1090" s="71" t="b">
        <v>0</v>
      </c>
      <c r="Q1090" s="71" t="s">
        <v>35</v>
      </c>
    </row>
    <row r="1091" spans="2:17" x14ac:dyDescent="0.25">
      <c r="B1091" s="71">
        <v>1090</v>
      </c>
      <c r="C1091" s="78">
        <v>41727</v>
      </c>
      <c r="D1091" s="71">
        <v>13</v>
      </c>
      <c r="E1091" s="71">
        <v>6</v>
      </c>
      <c r="F1091" s="71" t="s">
        <v>36</v>
      </c>
      <c r="G1091" s="71">
        <v>5</v>
      </c>
      <c r="H1091" s="71" t="b">
        <v>1</v>
      </c>
      <c r="I1091" s="71">
        <v>53.055</v>
      </c>
      <c r="J1091" s="71" t="s">
        <v>42</v>
      </c>
      <c r="K1091" s="71" t="s">
        <v>41</v>
      </c>
      <c r="L1091" s="71">
        <v>26.9</v>
      </c>
      <c r="M1091" s="71">
        <v>47.2</v>
      </c>
      <c r="N1091" s="71">
        <v>0</v>
      </c>
      <c r="O1091" s="71">
        <v>0</v>
      </c>
      <c r="P1091" s="71" t="b">
        <v>0</v>
      </c>
      <c r="Q1091" s="71" t="s">
        <v>35</v>
      </c>
    </row>
    <row r="1092" spans="2:17" x14ac:dyDescent="0.25">
      <c r="B1092" s="71">
        <v>1091</v>
      </c>
      <c r="C1092" s="78">
        <v>41727</v>
      </c>
      <c r="D1092" s="71">
        <v>13</v>
      </c>
      <c r="E1092" s="71">
        <v>6</v>
      </c>
      <c r="F1092" s="71" t="s">
        <v>36</v>
      </c>
      <c r="G1092" s="71">
        <v>4</v>
      </c>
      <c r="H1092" s="71" t="b">
        <v>1</v>
      </c>
      <c r="I1092" s="71">
        <v>55.764000000000003</v>
      </c>
      <c r="J1092" s="71" t="s">
        <v>42</v>
      </c>
      <c r="K1092" s="71" t="s">
        <v>41</v>
      </c>
      <c r="L1092" s="71">
        <v>23.9</v>
      </c>
      <c r="M1092" s="71">
        <v>49.8</v>
      </c>
      <c r="N1092" s="71">
        <v>0</v>
      </c>
      <c r="O1092" s="71">
        <v>0</v>
      </c>
      <c r="P1092" s="71" t="b">
        <v>0</v>
      </c>
      <c r="Q1092" s="71" t="s">
        <v>35</v>
      </c>
    </row>
    <row r="1093" spans="2:17" x14ac:dyDescent="0.25">
      <c r="B1093" s="71">
        <v>1092</v>
      </c>
      <c r="C1093" s="78">
        <v>41727</v>
      </c>
      <c r="D1093" s="71">
        <v>13</v>
      </c>
      <c r="E1093" s="71">
        <v>6</v>
      </c>
      <c r="F1093" s="71" t="s">
        <v>33</v>
      </c>
      <c r="G1093" s="71">
        <v>2</v>
      </c>
      <c r="H1093" s="71" t="b">
        <v>0</v>
      </c>
      <c r="I1093" s="71">
        <v>27.98</v>
      </c>
      <c r="J1093" s="71" t="s">
        <v>30</v>
      </c>
      <c r="K1093" s="71" t="s">
        <v>39</v>
      </c>
      <c r="L1093" s="71">
        <v>42.6</v>
      </c>
      <c r="M1093" s="71">
        <v>33.5</v>
      </c>
      <c r="N1093" s="71">
        <v>0</v>
      </c>
      <c r="O1093" s="71">
        <v>0</v>
      </c>
      <c r="P1093" s="71" t="b">
        <v>0</v>
      </c>
      <c r="Q1093" s="71" t="s">
        <v>38</v>
      </c>
    </row>
    <row r="1094" spans="2:17" x14ac:dyDescent="0.25">
      <c r="B1094" s="71">
        <v>1093</v>
      </c>
      <c r="C1094" s="78">
        <v>41727</v>
      </c>
      <c r="D1094" s="71">
        <v>13</v>
      </c>
      <c r="E1094" s="71">
        <v>6</v>
      </c>
      <c r="F1094" s="71" t="s">
        <v>36</v>
      </c>
      <c r="G1094" s="71">
        <v>2</v>
      </c>
      <c r="H1094" s="71" t="b">
        <v>0</v>
      </c>
      <c r="I1094" s="71">
        <v>24.98</v>
      </c>
      <c r="J1094" s="71" t="s">
        <v>30</v>
      </c>
      <c r="K1094" s="71" t="s">
        <v>41</v>
      </c>
      <c r="L1094" s="71">
        <v>23.6</v>
      </c>
      <c r="M1094" s="71">
        <v>48.1</v>
      </c>
      <c r="N1094" s="71">
        <v>0</v>
      </c>
      <c r="O1094" s="71">
        <v>0</v>
      </c>
      <c r="P1094" s="71" t="b">
        <v>0</v>
      </c>
      <c r="Q1094" s="71" t="s">
        <v>32</v>
      </c>
    </row>
    <row r="1095" spans="2:17" x14ac:dyDescent="0.25">
      <c r="B1095" s="71">
        <v>1094</v>
      </c>
      <c r="C1095" s="78">
        <v>41727</v>
      </c>
      <c r="D1095" s="71">
        <v>13</v>
      </c>
      <c r="E1095" s="71">
        <v>6</v>
      </c>
      <c r="F1095" s="71" t="s">
        <v>33</v>
      </c>
      <c r="G1095" s="71">
        <v>4</v>
      </c>
      <c r="H1095" s="71" t="b">
        <v>1</v>
      </c>
      <c r="I1095" s="71">
        <v>83.772000000000006</v>
      </c>
      <c r="J1095" s="71" t="s">
        <v>30</v>
      </c>
      <c r="K1095" s="71" t="s">
        <v>43</v>
      </c>
      <c r="L1095" s="71">
        <v>34.799999999999997</v>
      </c>
      <c r="M1095" s="71">
        <v>46.5</v>
      </c>
      <c r="N1095" s="71">
        <v>1</v>
      </c>
      <c r="O1095" s="71">
        <v>1</v>
      </c>
      <c r="P1095" s="71" t="b">
        <v>0</v>
      </c>
      <c r="Q1095" s="71" t="s">
        <v>32</v>
      </c>
    </row>
    <row r="1096" spans="2:17" x14ac:dyDescent="0.25">
      <c r="B1096" s="71">
        <v>1095</v>
      </c>
      <c r="C1096" s="78">
        <v>41727</v>
      </c>
      <c r="D1096" s="71">
        <v>13</v>
      </c>
      <c r="E1096" s="71">
        <v>6</v>
      </c>
      <c r="F1096" s="71" t="s">
        <v>33</v>
      </c>
      <c r="G1096" s="71">
        <v>4</v>
      </c>
      <c r="H1096" s="71" t="b">
        <v>1</v>
      </c>
      <c r="I1096" s="71">
        <v>52.164000000000001</v>
      </c>
      <c r="J1096" s="71" t="s">
        <v>42</v>
      </c>
      <c r="K1096" s="71" t="s">
        <v>41</v>
      </c>
      <c r="L1096" s="71">
        <v>34.200000000000003</v>
      </c>
      <c r="M1096" s="71">
        <v>43.9</v>
      </c>
      <c r="N1096" s="71">
        <v>0</v>
      </c>
      <c r="O1096" s="71">
        <v>0</v>
      </c>
      <c r="P1096" s="71" t="b">
        <v>1</v>
      </c>
      <c r="Q1096" s="71" t="s">
        <v>32</v>
      </c>
    </row>
    <row r="1097" spans="2:17" x14ac:dyDescent="0.25">
      <c r="B1097" s="71">
        <v>1096</v>
      </c>
      <c r="C1097" s="71" t="s">
        <v>48</v>
      </c>
      <c r="D1097" s="71" t="s">
        <v>48</v>
      </c>
      <c r="E1097" s="71" t="s">
        <v>48</v>
      </c>
      <c r="F1097" s="71" t="s">
        <v>33</v>
      </c>
      <c r="G1097" s="71">
        <v>5</v>
      </c>
      <c r="H1097" s="71" t="b">
        <v>1</v>
      </c>
      <c r="I1097" s="71">
        <v>65.655000000000001</v>
      </c>
      <c r="J1097" s="71" t="s">
        <v>30</v>
      </c>
      <c r="K1097" s="71" t="s">
        <v>43</v>
      </c>
      <c r="L1097" s="71">
        <v>15.6</v>
      </c>
      <c r="M1097" s="71">
        <v>50</v>
      </c>
      <c r="N1097" s="71">
        <v>0</v>
      </c>
      <c r="O1097" s="71">
        <v>0</v>
      </c>
      <c r="P1097" s="71" t="b">
        <v>0</v>
      </c>
      <c r="Q1097" s="71" t="s">
        <v>32</v>
      </c>
    </row>
    <row r="1098" spans="2:17" x14ac:dyDescent="0.25">
      <c r="B1098" s="71">
        <v>1097</v>
      </c>
      <c r="C1098" s="78">
        <v>41727</v>
      </c>
      <c r="D1098" s="71">
        <v>13</v>
      </c>
      <c r="E1098" s="71">
        <v>6</v>
      </c>
      <c r="F1098" s="71" t="s">
        <v>36</v>
      </c>
      <c r="G1098" s="71">
        <v>6</v>
      </c>
      <c r="H1098" s="71" t="b">
        <v>1</v>
      </c>
      <c r="I1098" s="71">
        <v>69.245999999999995</v>
      </c>
      <c r="J1098" s="71" t="s">
        <v>30</v>
      </c>
      <c r="K1098" s="71" t="s">
        <v>41</v>
      </c>
      <c r="L1098" s="71">
        <v>25.9</v>
      </c>
      <c r="M1098" s="71">
        <v>47.8</v>
      </c>
      <c r="N1098" s="71">
        <v>0</v>
      </c>
      <c r="O1098" s="71">
        <v>0</v>
      </c>
      <c r="P1098" s="71" t="b">
        <v>0</v>
      </c>
      <c r="Q1098" s="71" t="s">
        <v>32</v>
      </c>
    </row>
    <row r="1099" spans="2:17" x14ac:dyDescent="0.25">
      <c r="B1099" s="71">
        <v>1098</v>
      </c>
      <c r="C1099" s="78">
        <v>41727</v>
      </c>
      <c r="D1099" s="71">
        <v>13</v>
      </c>
      <c r="E1099" s="71">
        <v>6</v>
      </c>
      <c r="F1099" s="71" t="s">
        <v>33</v>
      </c>
      <c r="G1099" s="71">
        <v>5</v>
      </c>
      <c r="H1099" s="71" t="b">
        <v>1</v>
      </c>
      <c r="I1099" s="71">
        <v>55.755000000000003</v>
      </c>
      <c r="J1099" s="71" t="s">
        <v>42</v>
      </c>
      <c r="K1099" s="71" t="s">
        <v>39</v>
      </c>
      <c r="L1099" s="71">
        <v>40.299999999999997</v>
      </c>
      <c r="M1099" s="71">
        <v>35.4</v>
      </c>
      <c r="N1099" s="71">
        <v>0</v>
      </c>
      <c r="O1099" s="71">
        <v>0</v>
      </c>
      <c r="P1099" s="71" t="b">
        <v>0</v>
      </c>
      <c r="Q1099" s="71" t="s">
        <v>35</v>
      </c>
    </row>
    <row r="1100" spans="2:17" x14ac:dyDescent="0.25">
      <c r="B1100" s="71">
        <v>1099</v>
      </c>
      <c r="C1100" s="78">
        <v>41727</v>
      </c>
      <c r="D1100" s="71">
        <v>13</v>
      </c>
      <c r="E1100" s="71">
        <v>6</v>
      </c>
      <c r="F1100" s="71" t="s">
        <v>36</v>
      </c>
      <c r="G1100" s="71">
        <v>1</v>
      </c>
      <c r="H1100" s="71" t="b">
        <v>0</v>
      </c>
      <c r="I1100" s="71">
        <v>43.62</v>
      </c>
      <c r="J1100" s="71" t="s">
        <v>30</v>
      </c>
      <c r="K1100" s="71" t="s">
        <v>37</v>
      </c>
      <c r="L1100" s="71">
        <v>21.6</v>
      </c>
      <c r="M1100" s="71">
        <v>47.1</v>
      </c>
      <c r="N1100" s="71">
        <v>1</v>
      </c>
      <c r="O1100" s="71">
        <v>1</v>
      </c>
      <c r="P1100" s="71" t="b">
        <v>0</v>
      </c>
      <c r="Q1100" s="71" t="s">
        <v>48</v>
      </c>
    </row>
    <row r="1101" spans="2:17" x14ac:dyDescent="0.25">
      <c r="B1101" s="71">
        <v>1100</v>
      </c>
      <c r="C1101" s="78">
        <v>41727</v>
      </c>
      <c r="D1101" s="71">
        <v>13</v>
      </c>
      <c r="E1101" s="71">
        <v>6</v>
      </c>
      <c r="F1101" s="71" t="s">
        <v>36</v>
      </c>
      <c r="G1101" s="71">
        <v>4</v>
      </c>
      <c r="H1101" s="71" t="b">
        <v>1</v>
      </c>
      <c r="I1101" s="71">
        <v>47.664000000000001</v>
      </c>
      <c r="J1101" s="71" t="s">
        <v>30</v>
      </c>
      <c r="K1101" s="71" t="s">
        <v>41</v>
      </c>
      <c r="L1101" s="71">
        <v>11.9</v>
      </c>
      <c r="M1101" s="71">
        <v>51.2</v>
      </c>
      <c r="N1101" s="71">
        <v>0</v>
      </c>
      <c r="O1101" s="71">
        <v>0</v>
      </c>
      <c r="P1101" s="71" t="b">
        <v>0</v>
      </c>
      <c r="Q1101" s="71" t="s">
        <v>48</v>
      </c>
    </row>
    <row r="1102" spans="2:17" x14ac:dyDescent="0.25">
      <c r="B1102" s="71">
        <v>1101</v>
      </c>
      <c r="C1102" s="78">
        <v>41727</v>
      </c>
      <c r="D1102" s="71">
        <v>13</v>
      </c>
      <c r="E1102" s="71">
        <v>6</v>
      </c>
      <c r="F1102" s="71" t="s">
        <v>33</v>
      </c>
      <c r="G1102" s="71">
        <v>3</v>
      </c>
      <c r="H1102" s="71" t="b">
        <v>0</v>
      </c>
      <c r="I1102" s="71">
        <v>47.97</v>
      </c>
      <c r="J1102" s="71" t="s">
        <v>42</v>
      </c>
      <c r="K1102" s="71" t="s">
        <v>41</v>
      </c>
      <c r="L1102" s="71">
        <v>53.4</v>
      </c>
      <c r="M1102" s="71">
        <v>20.2</v>
      </c>
      <c r="N1102" s="71">
        <v>0</v>
      </c>
      <c r="O1102" s="71">
        <v>0</v>
      </c>
      <c r="P1102" s="71" t="b">
        <v>0</v>
      </c>
      <c r="Q1102" s="71" t="s">
        <v>32</v>
      </c>
    </row>
    <row r="1103" spans="2:17" x14ac:dyDescent="0.25">
      <c r="B1103" s="71">
        <v>1102</v>
      </c>
      <c r="C1103" s="78">
        <v>41727</v>
      </c>
      <c r="D1103" s="71">
        <v>13</v>
      </c>
      <c r="E1103" s="71">
        <v>6</v>
      </c>
      <c r="F1103" s="71" t="s">
        <v>33</v>
      </c>
      <c r="G1103" s="71">
        <v>7</v>
      </c>
      <c r="H1103" s="71" t="b">
        <v>1</v>
      </c>
      <c r="I1103" s="71">
        <v>79.137</v>
      </c>
      <c r="J1103" s="71" t="s">
        <v>42</v>
      </c>
      <c r="K1103" s="71" t="s">
        <v>39</v>
      </c>
      <c r="L1103" s="71">
        <v>25.6</v>
      </c>
      <c r="M1103" s="71">
        <v>48.7</v>
      </c>
      <c r="N1103" s="71">
        <v>0</v>
      </c>
      <c r="O1103" s="71">
        <v>0</v>
      </c>
      <c r="P1103" s="71" t="b">
        <v>0</v>
      </c>
      <c r="Q1103" s="71" t="s">
        <v>48</v>
      </c>
    </row>
    <row r="1104" spans="2:17" x14ac:dyDescent="0.25">
      <c r="B1104" s="71">
        <v>1103</v>
      </c>
      <c r="C1104" s="78">
        <v>41727</v>
      </c>
      <c r="D1104" s="71">
        <v>13</v>
      </c>
      <c r="E1104" s="71">
        <v>6</v>
      </c>
      <c r="F1104" s="71" t="s">
        <v>36</v>
      </c>
      <c r="G1104" s="71">
        <v>4</v>
      </c>
      <c r="H1104" s="71" t="b">
        <v>1</v>
      </c>
      <c r="I1104" s="71">
        <v>53.963999999999999</v>
      </c>
      <c r="J1104" s="71" t="s">
        <v>42</v>
      </c>
      <c r="K1104" s="71" t="s">
        <v>43</v>
      </c>
      <c r="L1104" s="71">
        <v>16.5</v>
      </c>
      <c r="M1104" s="71">
        <v>48.3</v>
      </c>
      <c r="N1104" s="71">
        <v>0</v>
      </c>
      <c r="O1104" s="71">
        <v>0</v>
      </c>
      <c r="P1104" s="71" t="b">
        <v>0</v>
      </c>
      <c r="Q1104" s="71" t="s">
        <v>35</v>
      </c>
    </row>
    <row r="1105" spans="2:17" x14ac:dyDescent="0.25">
      <c r="B1105" s="71">
        <v>1104</v>
      </c>
      <c r="C1105" s="78">
        <v>41727</v>
      </c>
      <c r="D1105" s="71">
        <v>13</v>
      </c>
      <c r="E1105" s="71">
        <v>6</v>
      </c>
      <c r="F1105" s="71" t="s">
        <v>33</v>
      </c>
      <c r="G1105" s="71">
        <v>1</v>
      </c>
      <c r="H1105" s="71" t="b">
        <v>0</v>
      </c>
      <c r="I1105" s="71">
        <v>10.99</v>
      </c>
      <c r="J1105" s="71" t="s">
        <v>30</v>
      </c>
      <c r="K1105" s="71" t="s">
        <v>43</v>
      </c>
      <c r="L1105" s="71">
        <v>46.5</v>
      </c>
      <c r="M1105" s="71">
        <v>22.4</v>
      </c>
      <c r="N1105" s="71">
        <v>0</v>
      </c>
      <c r="O1105" s="71">
        <v>0</v>
      </c>
      <c r="P1105" s="71" t="b">
        <v>0</v>
      </c>
      <c r="Q1105" s="71" t="s">
        <v>38</v>
      </c>
    </row>
    <row r="1106" spans="2:17" x14ac:dyDescent="0.25">
      <c r="B1106" s="71">
        <v>1105</v>
      </c>
      <c r="C1106" s="78">
        <v>41727</v>
      </c>
      <c r="D1106" s="71">
        <v>13</v>
      </c>
      <c r="E1106" s="71">
        <v>6</v>
      </c>
      <c r="F1106" s="71" t="s">
        <v>33</v>
      </c>
      <c r="G1106" s="71">
        <v>2</v>
      </c>
      <c r="H1106" s="71" t="b">
        <v>0</v>
      </c>
      <c r="I1106" s="71">
        <v>70.930000000000007</v>
      </c>
      <c r="J1106" s="71" t="s">
        <v>30</v>
      </c>
      <c r="K1106" s="71" t="s">
        <v>39</v>
      </c>
      <c r="L1106" s="71">
        <v>22.9</v>
      </c>
      <c r="M1106" s="71">
        <v>49.5</v>
      </c>
      <c r="N1106" s="71">
        <v>1</v>
      </c>
      <c r="O1106" s="71">
        <v>1</v>
      </c>
      <c r="P1106" s="71" t="b">
        <v>0</v>
      </c>
      <c r="Q1106" s="71" t="s">
        <v>32</v>
      </c>
    </row>
    <row r="1107" spans="2:17" x14ac:dyDescent="0.25">
      <c r="B1107" s="71">
        <v>1106</v>
      </c>
      <c r="C1107" s="78">
        <v>41727</v>
      </c>
      <c r="D1107" s="71">
        <v>13</v>
      </c>
      <c r="E1107" s="71">
        <v>6</v>
      </c>
      <c r="F1107" s="71" t="s">
        <v>33</v>
      </c>
      <c r="G1107" s="71">
        <v>4</v>
      </c>
      <c r="H1107" s="71" t="b">
        <v>1</v>
      </c>
      <c r="I1107" s="71">
        <v>51.264000000000003</v>
      </c>
      <c r="J1107" s="71" t="s">
        <v>30</v>
      </c>
      <c r="K1107" s="71" t="s">
        <v>43</v>
      </c>
      <c r="L1107" s="71">
        <v>41.6</v>
      </c>
      <c r="M1107" s="71">
        <v>35.4</v>
      </c>
      <c r="N1107" s="71">
        <v>0</v>
      </c>
      <c r="O1107" s="71">
        <v>0</v>
      </c>
      <c r="P1107" s="71" t="b">
        <v>0</v>
      </c>
      <c r="Q1107" s="71" t="s">
        <v>38</v>
      </c>
    </row>
    <row r="1108" spans="2:17" x14ac:dyDescent="0.25">
      <c r="B1108" s="71">
        <v>1107</v>
      </c>
      <c r="C1108" s="78">
        <v>41727</v>
      </c>
      <c r="D1108" s="71">
        <v>13</v>
      </c>
      <c r="E1108" s="71">
        <v>6</v>
      </c>
      <c r="F1108" s="71" t="s">
        <v>36</v>
      </c>
      <c r="G1108" s="71">
        <v>5</v>
      </c>
      <c r="H1108" s="71" t="b">
        <v>1</v>
      </c>
      <c r="I1108" s="71">
        <v>71.055000000000007</v>
      </c>
      <c r="J1108" s="71" t="s">
        <v>42</v>
      </c>
      <c r="K1108" s="71" t="s">
        <v>37</v>
      </c>
      <c r="L1108" s="71">
        <v>14.8</v>
      </c>
      <c r="M1108" s="71">
        <v>48.8</v>
      </c>
      <c r="N1108" s="71">
        <v>0</v>
      </c>
      <c r="O1108" s="71">
        <v>0</v>
      </c>
      <c r="P1108" s="71" t="b">
        <v>0</v>
      </c>
      <c r="Q1108" s="71" t="s">
        <v>35</v>
      </c>
    </row>
    <row r="1109" spans="2:17" x14ac:dyDescent="0.25">
      <c r="B1109" s="71">
        <v>1108</v>
      </c>
      <c r="C1109" s="78">
        <v>41727</v>
      </c>
      <c r="D1109" s="71">
        <v>13</v>
      </c>
      <c r="E1109" s="71">
        <v>6</v>
      </c>
      <c r="F1109" s="71" t="s">
        <v>33</v>
      </c>
      <c r="G1109" s="71">
        <v>5</v>
      </c>
      <c r="H1109" s="71" t="b">
        <v>1</v>
      </c>
      <c r="I1109" s="71">
        <v>72.855000000000004</v>
      </c>
      <c r="J1109" s="71" t="s">
        <v>30</v>
      </c>
      <c r="K1109" s="71" t="s">
        <v>43</v>
      </c>
      <c r="L1109" s="71">
        <v>51.8</v>
      </c>
      <c r="M1109" s="71">
        <v>31.8</v>
      </c>
      <c r="N1109" s="71">
        <v>0</v>
      </c>
      <c r="O1109" s="71">
        <v>0</v>
      </c>
      <c r="P1109" s="71" t="b">
        <v>0</v>
      </c>
      <c r="Q1109" s="71" t="s">
        <v>38</v>
      </c>
    </row>
    <row r="1110" spans="2:17" x14ac:dyDescent="0.25">
      <c r="B1110" s="71">
        <v>1109</v>
      </c>
      <c r="C1110" s="78">
        <v>41727</v>
      </c>
      <c r="D1110" s="71">
        <v>13</v>
      </c>
      <c r="E1110" s="71">
        <v>6</v>
      </c>
      <c r="F1110" s="71" t="s">
        <v>33</v>
      </c>
      <c r="G1110" s="71">
        <v>3</v>
      </c>
      <c r="H1110" s="71" t="b">
        <v>0</v>
      </c>
      <c r="I1110" s="71">
        <v>44.97</v>
      </c>
      <c r="J1110" s="71" t="s">
        <v>42</v>
      </c>
      <c r="K1110" s="71" t="s">
        <v>43</v>
      </c>
      <c r="L1110" s="71">
        <v>41.2</v>
      </c>
      <c r="M1110" s="71">
        <v>35.5</v>
      </c>
      <c r="N1110" s="71">
        <v>0</v>
      </c>
      <c r="O1110" s="71">
        <v>0</v>
      </c>
      <c r="P1110" s="71" t="b">
        <v>0</v>
      </c>
      <c r="Q1110" s="71" t="s">
        <v>48</v>
      </c>
    </row>
    <row r="1111" spans="2:17" x14ac:dyDescent="0.25">
      <c r="B1111" s="71">
        <v>1110</v>
      </c>
      <c r="C1111" s="78">
        <v>41727</v>
      </c>
      <c r="D1111" s="71">
        <v>13</v>
      </c>
      <c r="E1111" s="71">
        <v>6</v>
      </c>
      <c r="F1111" s="71" t="s">
        <v>36</v>
      </c>
      <c r="G1111" s="71">
        <v>3</v>
      </c>
      <c r="H1111" s="71" t="b">
        <v>0</v>
      </c>
      <c r="I1111" s="71">
        <v>40.97</v>
      </c>
      <c r="J1111" s="71" t="s">
        <v>30</v>
      </c>
      <c r="K1111" s="71" t="s">
        <v>41</v>
      </c>
      <c r="L1111" s="71">
        <v>11</v>
      </c>
      <c r="M1111" s="71">
        <v>49.2</v>
      </c>
      <c r="N1111" s="71">
        <v>0</v>
      </c>
      <c r="O1111" s="71">
        <v>0</v>
      </c>
      <c r="P1111" s="71" t="b">
        <v>0</v>
      </c>
      <c r="Q1111" s="71" t="s">
        <v>32</v>
      </c>
    </row>
    <row r="1112" spans="2:17" x14ac:dyDescent="0.25">
      <c r="B1112" s="71">
        <v>1111</v>
      </c>
      <c r="C1112" s="71" t="s">
        <v>48</v>
      </c>
      <c r="D1112" s="71" t="s">
        <v>48</v>
      </c>
      <c r="E1112" s="71" t="s">
        <v>48</v>
      </c>
      <c r="F1112" s="71" t="s">
        <v>29</v>
      </c>
      <c r="G1112" s="71">
        <v>7</v>
      </c>
      <c r="H1112" s="71" t="b">
        <v>1</v>
      </c>
      <c r="I1112" s="71">
        <v>89.936999999999998</v>
      </c>
      <c r="J1112" s="71" t="s">
        <v>42</v>
      </c>
      <c r="K1112" s="71" t="s">
        <v>43</v>
      </c>
      <c r="L1112" s="71">
        <v>23.4</v>
      </c>
      <c r="M1112" s="71">
        <v>48.7</v>
      </c>
      <c r="N1112" s="71">
        <v>0</v>
      </c>
      <c r="O1112" s="71">
        <v>0</v>
      </c>
      <c r="P1112" s="71" t="b">
        <v>1</v>
      </c>
      <c r="Q1112" s="71" t="s">
        <v>48</v>
      </c>
    </row>
    <row r="1113" spans="2:17" x14ac:dyDescent="0.25">
      <c r="B1113" s="71">
        <v>1112</v>
      </c>
      <c r="C1113" s="78">
        <v>41727</v>
      </c>
      <c r="D1113" s="71">
        <v>13</v>
      </c>
      <c r="E1113" s="71">
        <v>6</v>
      </c>
      <c r="F1113" s="71" t="s">
        <v>36</v>
      </c>
      <c r="G1113" s="71">
        <v>6</v>
      </c>
      <c r="H1113" s="71" t="b">
        <v>1</v>
      </c>
      <c r="I1113" s="71">
        <v>81.846000000000004</v>
      </c>
      <c r="J1113" s="71" t="s">
        <v>30</v>
      </c>
      <c r="K1113" s="71" t="s">
        <v>37</v>
      </c>
      <c r="L1113" s="71">
        <v>24.9</v>
      </c>
      <c r="M1113" s="71">
        <v>50.8</v>
      </c>
      <c r="N1113" s="71">
        <v>0</v>
      </c>
      <c r="O1113" s="71">
        <v>0</v>
      </c>
      <c r="P1113" s="71" t="b">
        <v>0</v>
      </c>
      <c r="Q1113" s="71" t="s">
        <v>32</v>
      </c>
    </row>
    <row r="1114" spans="2:17" x14ac:dyDescent="0.25">
      <c r="B1114" s="71">
        <v>1113</v>
      </c>
      <c r="C1114" s="78">
        <v>41727</v>
      </c>
      <c r="D1114" s="71">
        <v>13</v>
      </c>
      <c r="E1114" s="71">
        <v>6</v>
      </c>
      <c r="F1114" s="71" t="s">
        <v>36</v>
      </c>
      <c r="G1114" s="71">
        <v>7</v>
      </c>
      <c r="H1114" s="71" t="b">
        <v>1</v>
      </c>
      <c r="I1114" s="71">
        <v>92.637</v>
      </c>
      <c r="J1114" s="71" t="s">
        <v>42</v>
      </c>
      <c r="K1114" s="71" t="s">
        <v>41</v>
      </c>
      <c r="L1114" s="71">
        <v>15.1</v>
      </c>
      <c r="M1114" s="71">
        <v>52.1</v>
      </c>
      <c r="N1114" s="71">
        <v>0</v>
      </c>
      <c r="O1114" s="71">
        <v>0</v>
      </c>
      <c r="P1114" s="71" t="b">
        <v>0</v>
      </c>
      <c r="Q1114" s="71" t="s">
        <v>35</v>
      </c>
    </row>
    <row r="1115" spans="2:17" x14ac:dyDescent="0.25">
      <c r="B1115" s="71">
        <v>1114</v>
      </c>
      <c r="C1115" s="78">
        <v>41727</v>
      </c>
      <c r="D1115" s="71">
        <v>13</v>
      </c>
      <c r="E1115" s="71">
        <v>6</v>
      </c>
      <c r="F1115" s="71" t="s">
        <v>33</v>
      </c>
      <c r="G1115" s="71">
        <v>4</v>
      </c>
      <c r="H1115" s="71" t="b">
        <v>1</v>
      </c>
      <c r="I1115" s="71">
        <v>51.264000000000003</v>
      </c>
      <c r="J1115" s="71" t="s">
        <v>30</v>
      </c>
      <c r="K1115" s="71" t="s">
        <v>39</v>
      </c>
      <c r="L1115" s="71">
        <v>24.9</v>
      </c>
      <c r="M1115" s="71">
        <v>50</v>
      </c>
      <c r="N1115" s="71">
        <v>0</v>
      </c>
      <c r="O1115" s="71">
        <v>0</v>
      </c>
      <c r="P1115" s="71" t="b">
        <v>0</v>
      </c>
      <c r="Q1115" s="71" t="s">
        <v>32</v>
      </c>
    </row>
    <row r="1116" spans="2:17" x14ac:dyDescent="0.25">
      <c r="B1116" s="71">
        <v>1115</v>
      </c>
      <c r="C1116" s="78">
        <v>41727</v>
      </c>
      <c r="D1116" s="71">
        <v>13</v>
      </c>
      <c r="E1116" s="71">
        <v>6</v>
      </c>
      <c r="F1116" s="71" t="s">
        <v>36</v>
      </c>
      <c r="G1116" s="71">
        <v>2</v>
      </c>
      <c r="H1116" s="71" t="b">
        <v>0</v>
      </c>
      <c r="I1116" s="71">
        <v>54.02</v>
      </c>
      <c r="J1116" s="71" t="s">
        <v>30</v>
      </c>
      <c r="K1116" s="71" t="s">
        <v>37</v>
      </c>
      <c r="L1116" s="71">
        <v>41.4</v>
      </c>
      <c r="M1116" s="71" t="s">
        <v>48</v>
      </c>
      <c r="N1116" s="71">
        <v>1</v>
      </c>
      <c r="O1116" s="71">
        <v>1</v>
      </c>
      <c r="P1116" s="71" t="b">
        <v>0</v>
      </c>
      <c r="Q1116" s="71" t="s">
        <v>48</v>
      </c>
    </row>
    <row r="1117" spans="2:17" x14ac:dyDescent="0.25">
      <c r="B1117" s="71">
        <v>1116</v>
      </c>
      <c r="C1117" s="78">
        <v>41727</v>
      </c>
      <c r="D1117" s="71">
        <v>13</v>
      </c>
      <c r="E1117" s="71">
        <v>6</v>
      </c>
      <c r="F1117" s="71" t="s">
        <v>33</v>
      </c>
      <c r="G1117" s="71">
        <v>1</v>
      </c>
      <c r="H1117" s="71" t="b">
        <v>0</v>
      </c>
      <c r="I1117" s="71">
        <v>54.33</v>
      </c>
      <c r="J1117" s="71" t="s">
        <v>30</v>
      </c>
      <c r="K1117" s="71" t="s">
        <v>43</v>
      </c>
      <c r="L1117" s="71">
        <v>32</v>
      </c>
      <c r="M1117" s="71">
        <v>45.4</v>
      </c>
      <c r="N1117" s="71">
        <v>1</v>
      </c>
      <c r="O1117" s="71">
        <v>1</v>
      </c>
      <c r="P1117" s="71" t="b">
        <v>0</v>
      </c>
      <c r="Q1117" s="71" t="s">
        <v>32</v>
      </c>
    </row>
    <row r="1118" spans="2:17" x14ac:dyDescent="0.25">
      <c r="B1118" s="71">
        <v>1117</v>
      </c>
      <c r="C1118" s="78">
        <v>41727</v>
      </c>
      <c r="D1118" s="71">
        <v>13</v>
      </c>
      <c r="E1118" s="71">
        <v>6</v>
      </c>
      <c r="F1118" s="71" t="s">
        <v>33</v>
      </c>
      <c r="G1118" s="71">
        <v>1</v>
      </c>
      <c r="H1118" s="71" t="b">
        <v>0</v>
      </c>
      <c r="I1118" s="71">
        <v>16.989999999999998</v>
      </c>
      <c r="J1118" s="71" t="s">
        <v>30</v>
      </c>
      <c r="K1118" s="71" t="s">
        <v>39</v>
      </c>
      <c r="L1118" s="71">
        <v>44.3</v>
      </c>
      <c r="M1118" s="71">
        <v>27.3</v>
      </c>
      <c r="N1118" s="71">
        <v>0</v>
      </c>
      <c r="O1118" s="71">
        <v>0</v>
      </c>
      <c r="P1118" s="71" t="b">
        <v>0</v>
      </c>
      <c r="Q1118" s="71" t="s">
        <v>38</v>
      </c>
    </row>
    <row r="1119" spans="2:17" x14ac:dyDescent="0.25">
      <c r="B1119" s="71">
        <v>1118</v>
      </c>
      <c r="C1119" s="78">
        <v>41727</v>
      </c>
      <c r="D1119" s="71">
        <v>13</v>
      </c>
      <c r="E1119" s="71">
        <v>6</v>
      </c>
      <c r="F1119" s="71" t="s">
        <v>33</v>
      </c>
      <c r="G1119" s="71">
        <v>7</v>
      </c>
      <c r="H1119" s="71" t="b">
        <v>1</v>
      </c>
      <c r="I1119" s="71">
        <v>88.137</v>
      </c>
      <c r="J1119" s="71" t="s">
        <v>42</v>
      </c>
      <c r="K1119" s="71" t="s">
        <v>39</v>
      </c>
      <c r="L1119" s="71">
        <v>29</v>
      </c>
      <c r="M1119" s="71">
        <v>50.2</v>
      </c>
      <c r="N1119" s="71">
        <v>0</v>
      </c>
      <c r="O1119" s="71">
        <v>0</v>
      </c>
      <c r="P1119" s="71" t="b">
        <v>0</v>
      </c>
      <c r="Q1119" s="71" t="s">
        <v>48</v>
      </c>
    </row>
    <row r="1120" spans="2:17" x14ac:dyDescent="0.25">
      <c r="B1120" s="71">
        <v>1119</v>
      </c>
      <c r="C1120" s="78">
        <v>41727</v>
      </c>
      <c r="D1120" s="71">
        <v>13</v>
      </c>
      <c r="E1120" s="71">
        <v>6</v>
      </c>
      <c r="F1120" s="71" t="s">
        <v>36</v>
      </c>
      <c r="G1120" s="71">
        <v>3</v>
      </c>
      <c r="H1120" s="71" t="b">
        <v>0</v>
      </c>
      <c r="I1120" s="71">
        <v>39.97</v>
      </c>
      <c r="J1120" s="71" t="s">
        <v>42</v>
      </c>
      <c r="K1120" s="71" t="s">
        <v>37</v>
      </c>
      <c r="L1120" s="71">
        <v>22.1</v>
      </c>
      <c r="M1120" s="71">
        <v>45.2</v>
      </c>
      <c r="N1120" s="71">
        <v>0</v>
      </c>
      <c r="O1120" s="71">
        <v>0</v>
      </c>
      <c r="P1120" s="71" t="b">
        <v>0</v>
      </c>
      <c r="Q1120" s="71" t="s">
        <v>35</v>
      </c>
    </row>
    <row r="1121" spans="2:17" x14ac:dyDescent="0.25">
      <c r="B1121" s="71">
        <v>1120</v>
      </c>
      <c r="C1121" s="78">
        <v>41727</v>
      </c>
      <c r="D1121" s="71">
        <v>13</v>
      </c>
      <c r="E1121" s="71">
        <v>6</v>
      </c>
      <c r="F1121" s="71" t="s">
        <v>33</v>
      </c>
      <c r="G1121" s="71">
        <v>2</v>
      </c>
      <c r="H1121" s="71" t="b">
        <v>0</v>
      </c>
      <c r="I1121" s="71">
        <v>24.98</v>
      </c>
      <c r="J1121" s="71" t="s">
        <v>42</v>
      </c>
      <c r="K1121" s="71" t="s">
        <v>43</v>
      </c>
      <c r="L1121" s="71">
        <v>34.5</v>
      </c>
      <c r="M1121" s="71">
        <v>39.1</v>
      </c>
      <c r="N1121" s="71">
        <v>0</v>
      </c>
      <c r="O1121" s="71">
        <v>0</v>
      </c>
      <c r="P1121" s="71" t="b">
        <v>0</v>
      </c>
      <c r="Q1121" s="71" t="s">
        <v>35</v>
      </c>
    </row>
    <row r="1122" spans="2:17" x14ac:dyDescent="0.25">
      <c r="B1122" s="71">
        <v>1121</v>
      </c>
      <c r="C1122" s="78">
        <v>41727</v>
      </c>
      <c r="D1122" s="71">
        <v>13</v>
      </c>
      <c r="E1122" s="71">
        <v>6</v>
      </c>
      <c r="F1122" s="71" t="s">
        <v>36</v>
      </c>
      <c r="G1122" s="71">
        <v>7</v>
      </c>
      <c r="H1122" s="71" t="b">
        <v>1</v>
      </c>
      <c r="I1122" s="71">
        <v>87.236999999999995</v>
      </c>
      <c r="J1122" s="71" t="s">
        <v>42</v>
      </c>
      <c r="K1122" s="71" t="s">
        <v>43</v>
      </c>
      <c r="L1122" s="71">
        <v>18</v>
      </c>
      <c r="M1122" s="71">
        <v>51.4</v>
      </c>
      <c r="N1122" s="71">
        <v>0</v>
      </c>
      <c r="O1122" s="71">
        <v>0</v>
      </c>
      <c r="P1122" s="71" t="b">
        <v>0</v>
      </c>
      <c r="Q1122" s="71" t="s">
        <v>35</v>
      </c>
    </row>
    <row r="1123" spans="2:17" x14ac:dyDescent="0.25">
      <c r="B1123" s="71">
        <v>1122</v>
      </c>
      <c r="C1123" s="78">
        <v>41727</v>
      </c>
      <c r="D1123" s="71">
        <v>13</v>
      </c>
      <c r="E1123" s="71">
        <v>6</v>
      </c>
      <c r="F1123" s="71" t="s">
        <v>36</v>
      </c>
      <c r="G1123" s="71">
        <v>1</v>
      </c>
      <c r="H1123" s="71" t="b">
        <v>0</v>
      </c>
      <c r="I1123" s="71">
        <v>13.99</v>
      </c>
      <c r="J1123" s="71" t="s">
        <v>42</v>
      </c>
      <c r="K1123" s="71" t="s">
        <v>37</v>
      </c>
      <c r="L1123" s="71">
        <v>35.4</v>
      </c>
      <c r="M1123" s="71">
        <v>38.5</v>
      </c>
      <c r="N1123" s="71">
        <v>0</v>
      </c>
      <c r="O1123" s="71">
        <v>0</v>
      </c>
      <c r="P1123" s="71" t="b">
        <v>0</v>
      </c>
      <c r="Q1123" s="71" t="s">
        <v>35</v>
      </c>
    </row>
    <row r="1124" spans="2:17" x14ac:dyDescent="0.25">
      <c r="B1124" s="71">
        <v>1123</v>
      </c>
      <c r="C1124" s="78">
        <v>41727</v>
      </c>
      <c r="D1124" s="71">
        <v>13</v>
      </c>
      <c r="E1124" s="71">
        <v>6</v>
      </c>
      <c r="F1124" s="71" t="s">
        <v>36</v>
      </c>
      <c r="G1124" s="71">
        <v>4</v>
      </c>
      <c r="H1124" s="71" t="b">
        <v>1</v>
      </c>
      <c r="I1124" s="71">
        <v>49.463999999999999</v>
      </c>
      <c r="J1124" s="71" t="s">
        <v>42</v>
      </c>
      <c r="K1124" s="71" t="s">
        <v>41</v>
      </c>
      <c r="L1124" s="71">
        <v>22.3</v>
      </c>
      <c r="M1124" s="71">
        <v>49.2</v>
      </c>
      <c r="N1124" s="71">
        <v>0</v>
      </c>
      <c r="O1124" s="71">
        <v>0</v>
      </c>
      <c r="P1124" s="71" t="b">
        <v>0</v>
      </c>
      <c r="Q1124" s="71" t="s">
        <v>35</v>
      </c>
    </row>
    <row r="1125" spans="2:17" x14ac:dyDescent="0.25">
      <c r="B1125" s="71">
        <v>1124</v>
      </c>
      <c r="C1125" s="78">
        <v>41727</v>
      </c>
      <c r="D1125" s="71">
        <v>13</v>
      </c>
      <c r="E1125" s="71">
        <v>6</v>
      </c>
      <c r="F1125" s="71" t="s">
        <v>33</v>
      </c>
      <c r="G1125" s="71">
        <v>4</v>
      </c>
      <c r="H1125" s="71" t="b">
        <v>1</v>
      </c>
      <c r="I1125" s="71">
        <v>50.363999999999997</v>
      </c>
      <c r="J1125" s="71" t="s">
        <v>30</v>
      </c>
      <c r="K1125" s="71" t="s">
        <v>39</v>
      </c>
      <c r="L1125" s="71">
        <v>17.600000000000001</v>
      </c>
      <c r="M1125" s="71">
        <v>49</v>
      </c>
      <c r="N1125" s="71">
        <v>0</v>
      </c>
      <c r="O1125" s="71">
        <v>0</v>
      </c>
      <c r="P1125" s="71" t="b">
        <v>1</v>
      </c>
      <c r="Q1125" s="71" t="s">
        <v>38</v>
      </c>
    </row>
    <row r="1126" spans="2:17" x14ac:dyDescent="0.25">
      <c r="B1126" s="71">
        <v>1125</v>
      </c>
      <c r="C1126" s="78">
        <v>41727</v>
      </c>
      <c r="D1126" s="71">
        <v>13</v>
      </c>
      <c r="E1126" s="71">
        <v>6</v>
      </c>
      <c r="F1126" s="71" t="s">
        <v>36</v>
      </c>
      <c r="G1126" s="71">
        <v>3</v>
      </c>
      <c r="H1126" s="71" t="b">
        <v>0</v>
      </c>
      <c r="I1126" s="71">
        <v>40.97</v>
      </c>
      <c r="J1126" s="71" t="s">
        <v>30</v>
      </c>
      <c r="K1126" s="71" t="s">
        <v>37</v>
      </c>
      <c r="L1126" s="71">
        <v>24.4</v>
      </c>
      <c r="M1126" s="71">
        <v>47.6</v>
      </c>
      <c r="N1126" s="71">
        <v>0</v>
      </c>
      <c r="O1126" s="71">
        <v>0</v>
      </c>
      <c r="P1126" s="71" t="b">
        <v>0</v>
      </c>
      <c r="Q1126" s="71" t="s">
        <v>32</v>
      </c>
    </row>
    <row r="1127" spans="2:17" x14ac:dyDescent="0.25">
      <c r="B1127" s="71">
        <v>1126</v>
      </c>
      <c r="C1127" s="78">
        <v>41727</v>
      </c>
      <c r="D1127" s="71">
        <v>13</v>
      </c>
      <c r="E1127" s="71">
        <v>6</v>
      </c>
      <c r="F1127" s="71" t="s">
        <v>36</v>
      </c>
      <c r="G1127" s="71">
        <v>3</v>
      </c>
      <c r="H1127" s="71" t="b">
        <v>0</v>
      </c>
      <c r="I1127" s="71">
        <v>42.97</v>
      </c>
      <c r="J1127" s="71" t="s">
        <v>42</v>
      </c>
      <c r="K1127" s="71" t="s">
        <v>37</v>
      </c>
      <c r="L1127" s="71">
        <v>15.5</v>
      </c>
      <c r="M1127" s="71">
        <v>50.2</v>
      </c>
      <c r="N1127" s="71">
        <v>0</v>
      </c>
      <c r="O1127" s="71">
        <v>0</v>
      </c>
      <c r="P1127" s="71" t="b">
        <v>0</v>
      </c>
      <c r="Q1127" s="71" t="s">
        <v>35</v>
      </c>
    </row>
    <row r="1128" spans="2:17" x14ac:dyDescent="0.25">
      <c r="B1128" s="71">
        <v>1127</v>
      </c>
      <c r="C1128" s="78">
        <v>41727</v>
      </c>
      <c r="D1128" s="71">
        <v>13</v>
      </c>
      <c r="E1128" s="71">
        <v>6</v>
      </c>
      <c r="F1128" s="71" t="s">
        <v>36</v>
      </c>
      <c r="G1128" s="71">
        <v>1</v>
      </c>
      <c r="H1128" s="71" t="b">
        <v>0</v>
      </c>
      <c r="I1128" s="71">
        <v>54.29</v>
      </c>
      <c r="J1128" s="71" t="s">
        <v>30</v>
      </c>
      <c r="K1128" s="71" t="s">
        <v>41</v>
      </c>
      <c r="L1128" s="71">
        <v>28.5</v>
      </c>
      <c r="M1128" s="71">
        <v>43.2</v>
      </c>
      <c r="N1128" s="71">
        <v>1</v>
      </c>
      <c r="O1128" s="71">
        <v>1</v>
      </c>
      <c r="P1128" s="71" t="b">
        <v>0</v>
      </c>
      <c r="Q1128" s="71" t="s">
        <v>38</v>
      </c>
    </row>
    <row r="1129" spans="2:17" x14ac:dyDescent="0.25">
      <c r="B1129" s="71">
        <v>1128</v>
      </c>
      <c r="C1129" s="78">
        <v>41727</v>
      </c>
      <c r="D1129" s="71">
        <v>13</v>
      </c>
      <c r="E1129" s="71">
        <v>6</v>
      </c>
      <c r="F1129" s="71" t="s">
        <v>36</v>
      </c>
      <c r="G1129" s="71">
        <v>3</v>
      </c>
      <c r="H1129" s="71" t="b">
        <v>0</v>
      </c>
      <c r="I1129" s="71">
        <v>47.97</v>
      </c>
      <c r="J1129" s="71" t="s">
        <v>30</v>
      </c>
      <c r="K1129" s="71" t="s">
        <v>41</v>
      </c>
      <c r="L1129" s="71">
        <v>10.1</v>
      </c>
      <c r="M1129" s="71">
        <v>51.4</v>
      </c>
      <c r="N1129" s="71">
        <v>0</v>
      </c>
      <c r="O1129" s="71">
        <v>0</v>
      </c>
      <c r="P1129" s="71" t="b">
        <v>0</v>
      </c>
      <c r="Q1129" s="71" t="s">
        <v>32</v>
      </c>
    </row>
    <row r="1130" spans="2:17" x14ac:dyDescent="0.25">
      <c r="B1130" s="71">
        <v>1129</v>
      </c>
      <c r="C1130" s="78">
        <v>41728</v>
      </c>
      <c r="D1130" s="71">
        <v>13</v>
      </c>
      <c r="E1130" s="71">
        <v>7</v>
      </c>
      <c r="F1130" s="71" t="s">
        <v>33</v>
      </c>
      <c r="G1130" s="71">
        <v>1</v>
      </c>
      <c r="H1130" s="71" t="b">
        <v>0</v>
      </c>
      <c r="I1130" s="71">
        <v>16.989999999999998</v>
      </c>
      <c r="J1130" s="71" t="s">
        <v>30</v>
      </c>
      <c r="K1130" s="71" t="s">
        <v>41</v>
      </c>
      <c r="L1130" s="71">
        <v>34.799999999999997</v>
      </c>
      <c r="M1130" s="71">
        <v>44.1</v>
      </c>
      <c r="N1130" s="71">
        <v>0</v>
      </c>
      <c r="O1130" s="71">
        <v>0</v>
      </c>
      <c r="P1130" s="71" t="b">
        <v>0</v>
      </c>
      <c r="Q1130" s="71" t="s">
        <v>32</v>
      </c>
    </row>
    <row r="1131" spans="2:17" x14ac:dyDescent="0.25">
      <c r="B1131" s="71">
        <v>1130</v>
      </c>
      <c r="C1131" s="78">
        <v>41728</v>
      </c>
      <c r="D1131" s="71">
        <v>13</v>
      </c>
      <c r="E1131" s="71">
        <v>7</v>
      </c>
      <c r="F1131" s="71" t="s">
        <v>36</v>
      </c>
      <c r="G1131" s="71">
        <v>3</v>
      </c>
      <c r="H1131" s="71" t="b">
        <v>0</v>
      </c>
      <c r="I1131" s="71">
        <v>39.97</v>
      </c>
      <c r="J1131" s="71" t="s">
        <v>30</v>
      </c>
      <c r="K1131" s="71" t="s">
        <v>37</v>
      </c>
      <c r="L1131" s="71">
        <v>18.7</v>
      </c>
      <c r="M1131" s="71">
        <v>54.4</v>
      </c>
      <c r="N1131" s="71">
        <v>0</v>
      </c>
      <c r="O1131" s="71">
        <v>0</v>
      </c>
      <c r="P1131" s="71" t="b">
        <v>0</v>
      </c>
      <c r="Q1131" s="71" t="s">
        <v>32</v>
      </c>
    </row>
    <row r="1132" spans="2:17" x14ac:dyDescent="0.25">
      <c r="B1132" s="71">
        <v>1131</v>
      </c>
      <c r="C1132" s="78">
        <v>41728</v>
      </c>
      <c r="D1132" s="71">
        <v>13</v>
      </c>
      <c r="E1132" s="71">
        <v>7</v>
      </c>
      <c r="F1132" s="71" t="s">
        <v>33</v>
      </c>
      <c r="G1132" s="71">
        <v>3</v>
      </c>
      <c r="H1132" s="71" t="b">
        <v>0</v>
      </c>
      <c r="I1132" s="71">
        <v>41.97</v>
      </c>
      <c r="J1132" s="71" t="s">
        <v>42</v>
      </c>
      <c r="K1132" s="71" t="s">
        <v>43</v>
      </c>
      <c r="L1132" s="71">
        <v>40.4</v>
      </c>
      <c r="M1132" s="71">
        <v>34.5</v>
      </c>
      <c r="N1132" s="71">
        <v>0</v>
      </c>
      <c r="O1132" s="71">
        <v>0</v>
      </c>
      <c r="P1132" s="71" t="b">
        <v>0</v>
      </c>
      <c r="Q1132" s="71" t="s">
        <v>35</v>
      </c>
    </row>
    <row r="1133" spans="2:17" x14ac:dyDescent="0.25">
      <c r="B1133" s="71">
        <v>1132</v>
      </c>
      <c r="C1133" s="71" t="s">
        <v>48</v>
      </c>
      <c r="D1133" s="71" t="s">
        <v>48</v>
      </c>
      <c r="E1133" s="71" t="s">
        <v>48</v>
      </c>
      <c r="F1133" s="71" t="s">
        <v>36</v>
      </c>
      <c r="G1133" s="71">
        <v>3</v>
      </c>
      <c r="H1133" s="71" t="b">
        <v>0</v>
      </c>
      <c r="I1133" s="71">
        <v>46.97</v>
      </c>
      <c r="J1133" s="71" t="s">
        <v>30</v>
      </c>
      <c r="K1133" s="71" t="s">
        <v>37</v>
      </c>
      <c r="L1133" s="71">
        <v>10</v>
      </c>
      <c r="M1133" s="71">
        <v>55.8</v>
      </c>
      <c r="N1133" s="71">
        <v>0</v>
      </c>
      <c r="O1133" s="71">
        <v>0</v>
      </c>
      <c r="P1133" s="71" t="b">
        <v>0</v>
      </c>
      <c r="Q1133" s="71" t="s">
        <v>32</v>
      </c>
    </row>
    <row r="1134" spans="2:17" x14ac:dyDescent="0.25">
      <c r="B1134" s="71">
        <v>1133</v>
      </c>
      <c r="C1134" s="78">
        <v>41728</v>
      </c>
      <c r="D1134" s="71">
        <v>13</v>
      </c>
      <c r="E1134" s="71">
        <v>7</v>
      </c>
      <c r="F1134" s="71" t="s">
        <v>33</v>
      </c>
      <c r="G1134" s="71">
        <v>1</v>
      </c>
      <c r="H1134" s="71" t="b">
        <v>0</v>
      </c>
      <c r="I1134" s="71">
        <v>13.99</v>
      </c>
      <c r="J1134" s="71" t="s">
        <v>30</v>
      </c>
      <c r="K1134" s="71" t="s">
        <v>39</v>
      </c>
      <c r="L1134" s="71">
        <v>26.4</v>
      </c>
      <c r="M1134" s="71">
        <v>48.5</v>
      </c>
      <c r="N1134" s="71">
        <v>0</v>
      </c>
      <c r="O1134" s="71">
        <v>0</v>
      </c>
      <c r="P1134" s="71" t="b">
        <v>0</v>
      </c>
      <c r="Q1134" s="71" t="s">
        <v>32</v>
      </c>
    </row>
    <row r="1135" spans="2:17" x14ac:dyDescent="0.25">
      <c r="B1135" s="71">
        <v>1134</v>
      </c>
      <c r="C1135" s="78">
        <v>41728</v>
      </c>
      <c r="D1135" s="71">
        <v>13</v>
      </c>
      <c r="E1135" s="71">
        <v>7</v>
      </c>
      <c r="F1135" s="71" t="s">
        <v>33</v>
      </c>
      <c r="G1135" s="71">
        <v>2</v>
      </c>
      <c r="H1135" s="71" t="b">
        <v>0</v>
      </c>
      <c r="I1135" s="71">
        <v>23.98</v>
      </c>
      <c r="J1135" s="71" t="s">
        <v>30</v>
      </c>
      <c r="K1135" s="71" t="s">
        <v>39</v>
      </c>
      <c r="L1135" s="71">
        <v>18.100000000000001</v>
      </c>
      <c r="M1135" s="71">
        <v>54.3</v>
      </c>
      <c r="N1135" s="71">
        <v>0</v>
      </c>
      <c r="O1135" s="71">
        <v>0</v>
      </c>
      <c r="P1135" s="71" t="b">
        <v>0</v>
      </c>
      <c r="Q1135" s="71" t="s">
        <v>32</v>
      </c>
    </row>
    <row r="1136" spans="2:17" x14ac:dyDescent="0.25">
      <c r="B1136" s="71">
        <v>1135</v>
      </c>
      <c r="C1136" s="78">
        <v>41728</v>
      </c>
      <c r="D1136" s="71">
        <v>13</v>
      </c>
      <c r="E1136" s="71">
        <v>7</v>
      </c>
      <c r="F1136" s="71" t="s">
        <v>33</v>
      </c>
      <c r="G1136" s="71">
        <v>2</v>
      </c>
      <c r="H1136" s="71" t="b">
        <v>0</v>
      </c>
      <c r="I1136" s="71">
        <v>24.98</v>
      </c>
      <c r="J1136" s="71" t="s">
        <v>42</v>
      </c>
      <c r="K1136" s="71" t="s">
        <v>43</v>
      </c>
      <c r="L1136" s="71">
        <v>40.6</v>
      </c>
      <c r="M1136" s="71">
        <v>37.700000000000003</v>
      </c>
      <c r="N1136" s="71">
        <v>0</v>
      </c>
      <c r="O1136" s="71">
        <v>0</v>
      </c>
      <c r="P1136" s="71" t="b">
        <v>0</v>
      </c>
      <c r="Q1136" s="71" t="s">
        <v>35</v>
      </c>
    </row>
    <row r="1137" spans="2:17" x14ac:dyDescent="0.25">
      <c r="B1137" s="71">
        <v>1136</v>
      </c>
      <c r="C1137" s="78">
        <v>41728</v>
      </c>
      <c r="D1137" s="71">
        <v>13</v>
      </c>
      <c r="E1137" s="71">
        <v>7</v>
      </c>
      <c r="F1137" s="71" t="s">
        <v>36</v>
      </c>
      <c r="G1137" s="71">
        <v>2</v>
      </c>
      <c r="H1137" s="71" t="b">
        <v>0</v>
      </c>
      <c r="I1137" s="71">
        <v>27.98</v>
      </c>
      <c r="J1137" s="71" t="s">
        <v>30</v>
      </c>
      <c r="K1137" s="71" t="s">
        <v>37</v>
      </c>
      <c r="L1137" s="71">
        <v>11.7</v>
      </c>
      <c r="M1137" s="71">
        <v>54.4</v>
      </c>
      <c r="N1137" s="71">
        <v>0</v>
      </c>
      <c r="O1137" s="71">
        <v>0</v>
      </c>
      <c r="P1137" s="71" t="b">
        <v>0</v>
      </c>
      <c r="Q1137" s="71" t="s">
        <v>48</v>
      </c>
    </row>
    <row r="1138" spans="2:17" x14ac:dyDescent="0.25">
      <c r="B1138" s="71">
        <v>1137</v>
      </c>
      <c r="C1138" s="78">
        <v>41728</v>
      </c>
      <c r="D1138" s="71">
        <v>13</v>
      </c>
      <c r="E1138" s="71">
        <v>7</v>
      </c>
      <c r="F1138" s="71" t="s">
        <v>36</v>
      </c>
      <c r="G1138" s="71">
        <v>6</v>
      </c>
      <c r="H1138" s="71" t="b">
        <v>1</v>
      </c>
      <c r="I1138" s="71">
        <v>75.546000000000006</v>
      </c>
      <c r="J1138" s="71" t="s">
        <v>42</v>
      </c>
      <c r="K1138" s="71" t="s">
        <v>37</v>
      </c>
      <c r="L1138" s="71">
        <v>17.2</v>
      </c>
      <c r="M1138" s="71">
        <v>53.6</v>
      </c>
      <c r="N1138" s="71">
        <v>0</v>
      </c>
      <c r="O1138" s="71">
        <v>0</v>
      </c>
      <c r="P1138" s="71" t="b">
        <v>0</v>
      </c>
      <c r="Q1138" s="71" t="s">
        <v>35</v>
      </c>
    </row>
    <row r="1139" spans="2:17" x14ac:dyDescent="0.25">
      <c r="B1139" s="71">
        <v>1138</v>
      </c>
      <c r="C1139" s="78">
        <v>41728</v>
      </c>
      <c r="D1139" s="71">
        <v>13</v>
      </c>
      <c r="E1139" s="71">
        <v>7</v>
      </c>
      <c r="F1139" s="71" t="s">
        <v>33</v>
      </c>
      <c r="G1139" s="71">
        <v>2</v>
      </c>
      <c r="H1139" s="71" t="b">
        <v>0</v>
      </c>
      <c r="I1139" s="71">
        <v>27.98</v>
      </c>
      <c r="J1139" s="71" t="s">
        <v>42</v>
      </c>
      <c r="K1139" s="71" t="s">
        <v>43</v>
      </c>
      <c r="L1139" s="71">
        <v>26.8</v>
      </c>
      <c r="M1139" s="71">
        <v>48.7</v>
      </c>
      <c r="N1139" s="71">
        <v>0</v>
      </c>
      <c r="O1139" s="71">
        <v>0</v>
      </c>
      <c r="P1139" s="71" t="b">
        <v>0</v>
      </c>
      <c r="Q1139" s="71" t="s">
        <v>35</v>
      </c>
    </row>
    <row r="1140" spans="2:17" x14ac:dyDescent="0.25">
      <c r="B1140" s="71">
        <v>1139</v>
      </c>
      <c r="C1140" s="78">
        <v>41728</v>
      </c>
      <c r="D1140" s="71">
        <v>13</v>
      </c>
      <c r="E1140" s="71">
        <v>7</v>
      </c>
      <c r="F1140" s="71" t="s">
        <v>29</v>
      </c>
      <c r="G1140" s="71">
        <v>6</v>
      </c>
      <c r="H1140" s="71" t="b">
        <v>1</v>
      </c>
      <c r="I1140" s="71">
        <v>79.146000000000001</v>
      </c>
      <c r="J1140" s="71" t="s">
        <v>30</v>
      </c>
      <c r="K1140" s="71" t="s">
        <v>41</v>
      </c>
      <c r="L1140" s="71">
        <v>29.6</v>
      </c>
      <c r="M1140" s="71">
        <v>48.7</v>
      </c>
      <c r="N1140" s="71">
        <v>0</v>
      </c>
      <c r="O1140" s="71">
        <v>0</v>
      </c>
      <c r="P1140" s="71" t="b">
        <v>0</v>
      </c>
      <c r="Q1140" s="71" t="s">
        <v>32</v>
      </c>
    </row>
    <row r="1141" spans="2:17" x14ac:dyDescent="0.25">
      <c r="B1141" s="71">
        <v>1140</v>
      </c>
      <c r="C1141" s="78">
        <v>41728</v>
      </c>
      <c r="D1141" s="71">
        <v>13</v>
      </c>
      <c r="E1141" s="71">
        <v>7</v>
      </c>
      <c r="F1141" s="71" t="s">
        <v>33</v>
      </c>
      <c r="G1141" s="71">
        <v>3</v>
      </c>
      <c r="H1141" s="71" t="b">
        <v>0</v>
      </c>
      <c r="I1141" s="71">
        <v>43.97</v>
      </c>
      <c r="J1141" s="71" t="s">
        <v>42</v>
      </c>
      <c r="K1141" s="71" t="s">
        <v>39</v>
      </c>
      <c r="L1141" s="71">
        <v>30.6</v>
      </c>
      <c r="M1141" s="71">
        <v>46</v>
      </c>
      <c r="N1141" s="71">
        <v>0</v>
      </c>
      <c r="O1141" s="71">
        <v>0</v>
      </c>
      <c r="P1141" s="71" t="b">
        <v>0</v>
      </c>
      <c r="Q1141" s="71" t="s">
        <v>35</v>
      </c>
    </row>
    <row r="1142" spans="2:17" x14ac:dyDescent="0.25">
      <c r="B1142" s="71">
        <v>1141</v>
      </c>
      <c r="C1142" s="78">
        <v>41728</v>
      </c>
      <c r="D1142" s="71">
        <v>13</v>
      </c>
      <c r="E1142" s="71">
        <v>7</v>
      </c>
      <c r="F1142" s="71" t="s">
        <v>36</v>
      </c>
      <c r="G1142" s="71">
        <v>5</v>
      </c>
      <c r="H1142" s="71" t="b">
        <v>1</v>
      </c>
      <c r="I1142" s="71">
        <v>55.755000000000003</v>
      </c>
      <c r="J1142" s="71" t="s">
        <v>42</v>
      </c>
      <c r="K1142" s="71" t="s">
        <v>41</v>
      </c>
      <c r="L1142" s="71">
        <v>11</v>
      </c>
      <c r="M1142" s="71">
        <v>58.7</v>
      </c>
      <c r="N1142" s="71">
        <v>0</v>
      </c>
      <c r="O1142" s="71">
        <v>0</v>
      </c>
      <c r="P1142" s="71" t="b">
        <v>0</v>
      </c>
      <c r="Q1142" s="71" t="s">
        <v>35</v>
      </c>
    </row>
    <row r="1143" spans="2:17" x14ac:dyDescent="0.25">
      <c r="B1143" s="71">
        <v>1142</v>
      </c>
      <c r="C1143" s="78">
        <v>41728</v>
      </c>
      <c r="D1143" s="71">
        <v>13</v>
      </c>
      <c r="E1143" s="71">
        <v>7</v>
      </c>
      <c r="F1143" s="71" t="s">
        <v>33</v>
      </c>
      <c r="G1143" s="71">
        <v>3</v>
      </c>
      <c r="H1143" s="71" t="b">
        <v>0</v>
      </c>
      <c r="I1143" s="71">
        <v>40.97</v>
      </c>
      <c r="J1143" s="71" t="s">
        <v>30</v>
      </c>
      <c r="K1143" s="71" t="s">
        <v>43</v>
      </c>
      <c r="L1143" s="71">
        <v>20.100000000000001</v>
      </c>
      <c r="M1143" s="71">
        <v>53.6</v>
      </c>
      <c r="N1143" s="71">
        <v>0</v>
      </c>
      <c r="O1143" s="71">
        <v>0</v>
      </c>
      <c r="P1143" s="71" t="b">
        <v>0</v>
      </c>
      <c r="Q1143" s="71" t="s">
        <v>48</v>
      </c>
    </row>
    <row r="1144" spans="2:17" x14ac:dyDescent="0.25">
      <c r="B1144" s="71">
        <v>1143</v>
      </c>
      <c r="C1144" s="78">
        <v>41728</v>
      </c>
      <c r="D1144" s="71">
        <v>13</v>
      </c>
      <c r="E1144" s="71">
        <v>7</v>
      </c>
      <c r="F1144" s="71" t="s">
        <v>36</v>
      </c>
      <c r="G1144" s="71">
        <v>2</v>
      </c>
      <c r="H1144" s="71" t="b">
        <v>0</v>
      </c>
      <c r="I1144" s="71">
        <v>29.98</v>
      </c>
      <c r="J1144" s="71" t="s">
        <v>42</v>
      </c>
      <c r="K1144" s="71" t="s">
        <v>41</v>
      </c>
      <c r="L1144" s="71">
        <v>11.6</v>
      </c>
      <c r="M1144" s="71">
        <v>54.9</v>
      </c>
      <c r="N1144" s="71">
        <v>0</v>
      </c>
      <c r="O1144" s="71">
        <v>0</v>
      </c>
      <c r="P1144" s="71" t="b">
        <v>0</v>
      </c>
      <c r="Q1144" s="71" t="s">
        <v>35</v>
      </c>
    </row>
    <row r="1145" spans="2:17" x14ac:dyDescent="0.25">
      <c r="B1145" s="71">
        <v>1144</v>
      </c>
      <c r="C1145" s="78">
        <v>41728</v>
      </c>
      <c r="D1145" s="71">
        <v>13</v>
      </c>
      <c r="E1145" s="71">
        <v>7</v>
      </c>
      <c r="F1145" s="71" t="s">
        <v>33</v>
      </c>
      <c r="G1145" s="71">
        <v>4</v>
      </c>
      <c r="H1145" s="71" t="b">
        <v>1</v>
      </c>
      <c r="I1145" s="71">
        <v>55.764000000000003</v>
      </c>
      <c r="J1145" s="71" t="s">
        <v>30</v>
      </c>
      <c r="K1145" s="71" t="s">
        <v>43</v>
      </c>
      <c r="L1145" s="71">
        <v>23.5</v>
      </c>
      <c r="M1145" s="71">
        <v>51.5</v>
      </c>
      <c r="N1145" s="71">
        <v>0</v>
      </c>
      <c r="O1145" s="71">
        <v>0</v>
      </c>
      <c r="P1145" s="71" t="b">
        <v>0</v>
      </c>
      <c r="Q1145" s="71" t="s">
        <v>32</v>
      </c>
    </row>
    <row r="1146" spans="2:17" x14ac:dyDescent="0.25">
      <c r="B1146" s="71">
        <v>1145</v>
      </c>
      <c r="C1146" s="78">
        <v>41728</v>
      </c>
      <c r="D1146" s="71">
        <v>13</v>
      </c>
      <c r="E1146" s="71">
        <v>7</v>
      </c>
      <c r="F1146" s="71" t="s">
        <v>33</v>
      </c>
      <c r="G1146" s="71">
        <v>3</v>
      </c>
      <c r="H1146" s="71" t="b">
        <v>0</v>
      </c>
      <c r="I1146" s="71">
        <v>78.75</v>
      </c>
      <c r="J1146" s="71" t="s">
        <v>42</v>
      </c>
      <c r="K1146" s="71" t="s">
        <v>43</v>
      </c>
      <c r="L1146" s="71">
        <v>43</v>
      </c>
      <c r="M1146" s="71">
        <v>41.5</v>
      </c>
      <c r="N1146" s="71">
        <v>1</v>
      </c>
      <c r="O1146" s="71">
        <v>1</v>
      </c>
      <c r="P1146" s="71" t="b">
        <v>0</v>
      </c>
      <c r="Q1146" s="71" t="s">
        <v>35</v>
      </c>
    </row>
    <row r="1147" spans="2:17" x14ac:dyDescent="0.25">
      <c r="B1147" s="71">
        <v>1146</v>
      </c>
      <c r="C1147" s="78">
        <v>41728</v>
      </c>
      <c r="D1147" s="71">
        <v>13</v>
      </c>
      <c r="E1147" s="71">
        <v>7</v>
      </c>
      <c r="F1147" s="71" t="s">
        <v>33</v>
      </c>
      <c r="G1147" s="71">
        <v>4</v>
      </c>
      <c r="H1147" s="71" t="b">
        <v>1</v>
      </c>
      <c r="I1147" s="71">
        <v>54.863999999999997</v>
      </c>
      <c r="J1147" s="71" t="s">
        <v>42</v>
      </c>
      <c r="K1147" s="71" t="s">
        <v>39</v>
      </c>
      <c r="L1147" s="71">
        <v>30</v>
      </c>
      <c r="M1147" s="71">
        <v>48.3</v>
      </c>
      <c r="N1147" s="71">
        <v>0</v>
      </c>
      <c r="O1147" s="71">
        <v>0</v>
      </c>
      <c r="P1147" s="71" t="b">
        <v>1</v>
      </c>
      <c r="Q1147" s="71" t="s">
        <v>48</v>
      </c>
    </row>
    <row r="1148" spans="2:17" x14ac:dyDescent="0.25">
      <c r="B1148" s="71">
        <v>1147</v>
      </c>
      <c r="C1148" s="78">
        <v>41728</v>
      </c>
      <c r="D1148" s="71">
        <v>13</v>
      </c>
      <c r="E1148" s="71">
        <v>7</v>
      </c>
      <c r="F1148" s="71" t="s">
        <v>33</v>
      </c>
      <c r="G1148" s="71">
        <v>3</v>
      </c>
      <c r="H1148" s="71" t="b">
        <v>0</v>
      </c>
      <c r="I1148" s="71">
        <v>41.97</v>
      </c>
      <c r="J1148" s="71" t="s">
        <v>42</v>
      </c>
      <c r="K1148" s="71" t="s">
        <v>43</v>
      </c>
      <c r="L1148" s="71">
        <v>11.5</v>
      </c>
      <c r="M1148" s="71">
        <v>53.9</v>
      </c>
      <c r="N1148" s="71">
        <v>0</v>
      </c>
      <c r="O1148" s="71">
        <v>0</v>
      </c>
      <c r="P1148" s="71" t="b">
        <v>1</v>
      </c>
      <c r="Q1148" s="71" t="s">
        <v>48</v>
      </c>
    </row>
    <row r="1149" spans="2:17" x14ac:dyDescent="0.25">
      <c r="B1149" s="71">
        <v>1148</v>
      </c>
      <c r="C1149" s="78">
        <v>41728</v>
      </c>
      <c r="D1149" s="71">
        <v>13</v>
      </c>
      <c r="E1149" s="71">
        <v>7</v>
      </c>
      <c r="F1149" s="71" t="s">
        <v>29</v>
      </c>
      <c r="G1149" s="71">
        <v>3</v>
      </c>
      <c r="H1149" s="71" t="b">
        <v>0</v>
      </c>
      <c r="I1149" s="71">
        <v>43.97</v>
      </c>
      <c r="J1149" s="71" t="s">
        <v>30</v>
      </c>
      <c r="K1149" s="71" t="s">
        <v>37</v>
      </c>
      <c r="L1149" s="71">
        <v>24</v>
      </c>
      <c r="M1149" s="71">
        <v>53.4</v>
      </c>
      <c r="N1149" s="71">
        <v>0</v>
      </c>
      <c r="O1149" s="71">
        <v>0</v>
      </c>
      <c r="P1149" s="71" t="b">
        <v>0</v>
      </c>
      <c r="Q1149" s="71" t="s">
        <v>32</v>
      </c>
    </row>
    <row r="1150" spans="2:17" x14ac:dyDescent="0.25">
      <c r="B1150" s="71">
        <v>1149</v>
      </c>
      <c r="C1150" s="78">
        <v>41728</v>
      </c>
      <c r="D1150" s="71">
        <v>13</v>
      </c>
      <c r="E1150" s="71">
        <v>7</v>
      </c>
      <c r="F1150" s="71" t="s">
        <v>33</v>
      </c>
      <c r="G1150" s="71">
        <v>6</v>
      </c>
      <c r="H1150" s="71" t="b">
        <v>1</v>
      </c>
      <c r="I1150" s="71">
        <v>70.146000000000001</v>
      </c>
      <c r="J1150" s="71" t="s">
        <v>42</v>
      </c>
      <c r="K1150" s="71" t="s">
        <v>43</v>
      </c>
      <c r="L1150" s="71">
        <v>27.8</v>
      </c>
      <c r="M1150" s="71">
        <v>50.6</v>
      </c>
      <c r="N1150" s="71">
        <v>0</v>
      </c>
      <c r="O1150" s="71">
        <v>0</v>
      </c>
      <c r="P1150" s="71" t="b">
        <v>0</v>
      </c>
      <c r="Q1150" s="71" t="s">
        <v>48</v>
      </c>
    </row>
    <row r="1151" spans="2:17" x14ac:dyDescent="0.25">
      <c r="B1151" s="71">
        <v>1150</v>
      </c>
      <c r="C1151" s="78">
        <v>41728</v>
      </c>
      <c r="D1151" s="71">
        <v>13</v>
      </c>
      <c r="E1151" s="71">
        <v>7</v>
      </c>
      <c r="F1151" s="71" t="s">
        <v>36</v>
      </c>
      <c r="G1151" s="71">
        <v>3</v>
      </c>
      <c r="H1151" s="71" t="b">
        <v>0</v>
      </c>
      <c r="I1151" s="71">
        <v>73.7</v>
      </c>
      <c r="J1151" s="71" t="s">
        <v>30</v>
      </c>
      <c r="K1151" s="71" t="s">
        <v>41</v>
      </c>
      <c r="L1151" s="71">
        <v>19</v>
      </c>
      <c r="M1151" s="71">
        <v>53.8</v>
      </c>
      <c r="N1151" s="71">
        <v>1</v>
      </c>
      <c r="O1151" s="71">
        <v>1</v>
      </c>
      <c r="P1151" s="71" t="b">
        <v>0</v>
      </c>
      <c r="Q1151" s="71" t="s">
        <v>48</v>
      </c>
    </row>
    <row r="1152" spans="2:17" x14ac:dyDescent="0.25">
      <c r="B1152" s="71">
        <v>1151</v>
      </c>
      <c r="C1152" s="78">
        <v>41728</v>
      </c>
      <c r="D1152" s="71">
        <v>13</v>
      </c>
      <c r="E1152" s="71">
        <v>7</v>
      </c>
      <c r="F1152" s="71" t="s">
        <v>33</v>
      </c>
      <c r="G1152" s="71">
        <v>4</v>
      </c>
      <c r="H1152" s="71" t="b">
        <v>1</v>
      </c>
      <c r="I1152" s="71">
        <v>54.863999999999997</v>
      </c>
      <c r="J1152" s="71" t="s">
        <v>42</v>
      </c>
      <c r="K1152" s="71" t="s">
        <v>43</v>
      </c>
      <c r="L1152" s="71">
        <v>27.2</v>
      </c>
      <c r="M1152" s="71">
        <v>51.1</v>
      </c>
      <c r="N1152" s="71">
        <v>0</v>
      </c>
      <c r="O1152" s="71">
        <v>0</v>
      </c>
      <c r="P1152" s="71" t="b">
        <v>0</v>
      </c>
      <c r="Q1152" s="71" t="s">
        <v>35</v>
      </c>
    </row>
    <row r="1153" spans="2:17" x14ac:dyDescent="0.25">
      <c r="B1153" s="71">
        <v>1152</v>
      </c>
      <c r="C1153" s="78">
        <v>41728</v>
      </c>
      <c r="D1153" s="71">
        <v>13</v>
      </c>
      <c r="E1153" s="71">
        <v>7</v>
      </c>
      <c r="F1153" s="71" t="s">
        <v>29</v>
      </c>
      <c r="G1153" s="71">
        <v>2</v>
      </c>
      <c r="H1153" s="71" t="b">
        <v>0</v>
      </c>
      <c r="I1153" s="71">
        <v>22.98</v>
      </c>
      <c r="J1153" s="71" t="s">
        <v>42</v>
      </c>
      <c r="K1153" s="71" t="s">
        <v>37</v>
      </c>
      <c r="L1153" s="71">
        <v>26.3</v>
      </c>
      <c r="M1153" s="71">
        <v>49.9</v>
      </c>
      <c r="N1153" s="71">
        <v>0</v>
      </c>
      <c r="O1153" s="71">
        <v>0</v>
      </c>
      <c r="P1153" s="71" t="b">
        <v>0</v>
      </c>
      <c r="Q1153" s="71" t="s">
        <v>48</v>
      </c>
    </row>
    <row r="1154" spans="2:17" x14ac:dyDescent="0.25">
      <c r="B1154" s="71">
        <v>1153</v>
      </c>
      <c r="C1154" s="78">
        <v>41728</v>
      </c>
      <c r="D1154" s="71">
        <v>13</v>
      </c>
      <c r="E1154" s="71">
        <v>7</v>
      </c>
      <c r="F1154" s="71" t="s">
        <v>33</v>
      </c>
      <c r="G1154" s="71">
        <v>1</v>
      </c>
      <c r="H1154" s="71" t="b">
        <v>0</v>
      </c>
      <c r="I1154" s="71">
        <v>16.989999999999998</v>
      </c>
      <c r="J1154" s="71" t="s">
        <v>42</v>
      </c>
      <c r="K1154" s="71" t="s">
        <v>39</v>
      </c>
      <c r="L1154" s="71">
        <v>23.8</v>
      </c>
      <c r="M1154" s="71">
        <v>47.5</v>
      </c>
      <c r="N1154" s="71">
        <v>0</v>
      </c>
      <c r="O1154" s="71">
        <v>0</v>
      </c>
      <c r="P1154" s="71" t="b">
        <v>0</v>
      </c>
      <c r="Q1154" s="71" t="s">
        <v>35</v>
      </c>
    </row>
    <row r="1155" spans="2:17" x14ac:dyDescent="0.25">
      <c r="B1155" s="71">
        <v>1154</v>
      </c>
      <c r="C1155" s="78">
        <v>41728</v>
      </c>
      <c r="D1155" s="71">
        <v>13</v>
      </c>
      <c r="E1155" s="71">
        <v>7</v>
      </c>
      <c r="F1155" s="71" t="s">
        <v>36</v>
      </c>
      <c r="G1155" s="71">
        <v>2</v>
      </c>
      <c r="H1155" s="71" t="b">
        <v>0</v>
      </c>
      <c r="I1155" s="71">
        <v>60.48</v>
      </c>
      <c r="J1155" s="71" t="s">
        <v>42</v>
      </c>
      <c r="K1155" s="71" t="s">
        <v>37</v>
      </c>
      <c r="L1155" s="71">
        <v>21.4</v>
      </c>
      <c r="M1155" s="71">
        <v>50.3</v>
      </c>
      <c r="N1155" s="71">
        <v>1</v>
      </c>
      <c r="O1155" s="71">
        <v>1</v>
      </c>
      <c r="P1155" s="71" t="b">
        <v>1</v>
      </c>
      <c r="Q1155" s="71" t="s">
        <v>35</v>
      </c>
    </row>
    <row r="1156" spans="2:17" x14ac:dyDescent="0.25">
      <c r="B1156" s="71">
        <v>1155</v>
      </c>
      <c r="C1156" s="78">
        <v>41728</v>
      </c>
      <c r="D1156" s="71">
        <v>13</v>
      </c>
      <c r="E1156" s="71">
        <v>7</v>
      </c>
      <c r="F1156" s="71" t="s">
        <v>33</v>
      </c>
      <c r="G1156" s="71">
        <v>2</v>
      </c>
      <c r="H1156" s="71" t="b">
        <v>0</v>
      </c>
      <c r="I1156" s="71">
        <v>26.98</v>
      </c>
      <c r="J1156" s="71" t="s">
        <v>42</v>
      </c>
      <c r="K1156" s="71" t="s">
        <v>43</v>
      </c>
      <c r="L1156" s="71">
        <v>11.3</v>
      </c>
      <c r="M1156" s="71">
        <v>58.9</v>
      </c>
      <c r="N1156" s="71">
        <v>0</v>
      </c>
      <c r="O1156" s="71">
        <v>0</v>
      </c>
      <c r="P1156" s="71" t="b">
        <v>0</v>
      </c>
      <c r="Q1156" s="71" t="s">
        <v>35</v>
      </c>
    </row>
    <row r="1157" spans="2:17" x14ac:dyDescent="0.25">
      <c r="B1157" s="71">
        <v>1156</v>
      </c>
      <c r="C1157" s="78">
        <v>41728</v>
      </c>
      <c r="D1157" s="71">
        <v>13</v>
      </c>
      <c r="E1157" s="71">
        <v>7</v>
      </c>
      <c r="F1157" s="71" t="s">
        <v>33</v>
      </c>
      <c r="G1157" s="71">
        <v>3</v>
      </c>
      <c r="H1157" s="71" t="b">
        <v>0</v>
      </c>
      <c r="I1157" s="71">
        <v>76.61</v>
      </c>
      <c r="J1157" s="71" t="s">
        <v>42</v>
      </c>
      <c r="K1157" s="71" t="s">
        <v>43</v>
      </c>
      <c r="L1157" s="71">
        <v>37.9</v>
      </c>
      <c r="M1157" s="71">
        <v>46.2</v>
      </c>
      <c r="N1157" s="71">
        <v>1</v>
      </c>
      <c r="O1157" s="71">
        <v>0</v>
      </c>
      <c r="P1157" s="71" t="b">
        <v>0</v>
      </c>
      <c r="Q1157" s="71" t="s">
        <v>35</v>
      </c>
    </row>
    <row r="1158" spans="2:17" x14ac:dyDescent="0.25">
      <c r="B1158" s="71">
        <v>1157</v>
      </c>
      <c r="C1158" s="78">
        <v>41728</v>
      </c>
      <c r="D1158" s="71">
        <v>13</v>
      </c>
      <c r="E1158" s="71">
        <v>7</v>
      </c>
      <c r="F1158" s="71" t="s">
        <v>33</v>
      </c>
      <c r="G1158" s="71">
        <v>3</v>
      </c>
      <c r="H1158" s="71" t="b">
        <v>0</v>
      </c>
      <c r="I1158" s="71">
        <v>39.97</v>
      </c>
      <c r="J1158" s="71" t="s">
        <v>42</v>
      </c>
      <c r="K1158" s="71" t="s">
        <v>43</v>
      </c>
      <c r="L1158" s="71">
        <v>45.2</v>
      </c>
      <c r="M1158" s="71">
        <v>33.6</v>
      </c>
      <c r="N1158" s="71">
        <v>0</v>
      </c>
      <c r="O1158" s="71">
        <v>0</v>
      </c>
      <c r="P1158" s="71" t="b">
        <v>0</v>
      </c>
      <c r="Q1158" s="71" t="s">
        <v>35</v>
      </c>
    </row>
    <row r="1159" spans="2:17" x14ac:dyDescent="0.25">
      <c r="B1159" s="71">
        <v>1158</v>
      </c>
      <c r="C1159" s="78">
        <v>41728</v>
      </c>
      <c r="D1159" s="71">
        <v>13</v>
      </c>
      <c r="E1159" s="71">
        <v>7</v>
      </c>
      <c r="F1159" s="71" t="s">
        <v>33</v>
      </c>
      <c r="G1159" s="71">
        <v>2</v>
      </c>
      <c r="H1159" s="71" t="b">
        <v>0</v>
      </c>
      <c r="I1159" s="71">
        <v>23.98</v>
      </c>
      <c r="J1159" s="71" t="s">
        <v>30</v>
      </c>
      <c r="K1159" s="71" t="s">
        <v>39</v>
      </c>
      <c r="L1159" s="71">
        <v>31.9</v>
      </c>
      <c r="M1159" s="71">
        <v>52.5</v>
      </c>
      <c r="N1159" s="71">
        <v>0</v>
      </c>
      <c r="O1159" s="71">
        <v>0</v>
      </c>
      <c r="P1159" s="71" t="b">
        <v>0</v>
      </c>
      <c r="Q1159" s="71" t="s">
        <v>32</v>
      </c>
    </row>
    <row r="1160" spans="2:17" x14ac:dyDescent="0.25">
      <c r="B1160" s="71">
        <v>1159</v>
      </c>
      <c r="C1160" s="78">
        <v>41728</v>
      </c>
      <c r="D1160" s="71">
        <v>13</v>
      </c>
      <c r="E1160" s="71">
        <v>7</v>
      </c>
      <c r="F1160" s="71" t="s">
        <v>29</v>
      </c>
      <c r="G1160" s="71">
        <v>3</v>
      </c>
      <c r="H1160" s="71" t="b">
        <v>0</v>
      </c>
      <c r="I1160" s="71">
        <v>46.97</v>
      </c>
      <c r="J1160" s="71" t="s">
        <v>42</v>
      </c>
      <c r="K1160" s="71" t="s">
        <v>39</v>
      </c>
      <c r="L1160" s="71">
        <v>10.8</v>
      </c>
      <c r="M1160" s="71">
        <v>52.6</v>
      </c>
      <c r="N1160" s="71">
        <v>0</v>
      </c>
      <c r="O1160" s="71">
        <v>0</v>
      </c>
      <c r="P1160" s="71" t="b">
        <v>1</v>
      </c>
      <c r="Q1160" s="71" t="s">
        <v>35</v>
      </c>
    </row>
    <row r="1161" spans="2:17" x14ac:dyDescent="0.25">
      <c r="B1161" s="71">
        <v>1160</v>
      </c>
      <c r="C1161" s="78">
        <v>41728</v>
      </c>
      <c r="D1161" s="71">
        <v>13</v>
      </c>
      <c r="E1161" s="71">
        <v>7</v>
      </c>
      <c r="F1161" s="71" t="s">
        <v>36</v>
      </c>
      <c r="G1161" s="71">
        <v>2</v>
      </c>
      <c r="H1161" s="71" t="b">
        <v>0</v>
      </c>
      <c r="I1161" s="71">
        <v>24.98</v>
      </c>
      <c r="J1161" s="71" t="s">
        <v>30</v>
      </c>
      <c r="K1161" s="71" t="s">
        <v>41</v>
      </c>
      <c r="L1161" s="71">
        <v>17.3</v>
      </c>
      <c r="M1161" s="71">
        <v>55.3</v>
      </c>
      <c r="N1161" s="71">
        <v>0</v>
      </c>
      <c r="O1161" s="71">
        <v>0</v>
      </c>
      <c r="P1161" s="71" t="b">
        <v>0</v>
      </c>
      <c r="Q1161" s="71" t="s">
        <v>32</v>
      </c>
    </row>
    <row r="1162" spans="2:17" x14ac:dyDescent="0.25">
      <c r="B1162" s="71">
        <v>1161</v>
      </c>
      <c r="C1162" s="78">
        <v>41728</v>
      </c>
      <c r="D1162" s="71">
        <v>13</v>
      </c>
      <c r="E1162" s="71">
        <v>7</v>
      </c>
      <c r="F1162" s="71" t="s">
        <v>33</v>
      </c>
      <c r="G1162" s="71">
        <v>5</v>
      </c>
      <c r="H1162" s="71" t="b">
        <v>1</v>
      </c>
      <c r="I1162" s="71">
        <v>71.954999999999998</v>
      </c>
      <c r="J1162" s="71" t="s">
        <v>30</v>
      </c>
      <c r="K1162" s="71" t="s">
        <v>43</v>
      </c>
      <c r="L1162" s="71">
        <v>18.2</v>
      </c>
      <c r="M1162" s="71">
        <v>56</v>
      </c>
      <c r="N1162" s="71">
        <v>0</v>
      </c>
      <c r="O1162" s="71">
        <v>0</v>
      </c>
      <c r="P1162" s="71" t="b">
        <v>0</v>
      </c>
      <c r="Q1162" s="71" t="s">
        <v>35</v>
      </c>
    </row>
    <row r="1163" spans="2:17" x14ac:dyDescent="0.25">
      <c r="B1163" s="71">
        <v>1162</v>
      </c>
      <c r="C1163" s="78">
        <v>41728</v>
      </c>
      <c r="D1163" s="71">
        <v>13</v>
      </c>
      <c r="E1163" s="71">
        <v>7</v>
      </c>
      <c r="F1163" s="71" t="s">
        <v>33</v>
      </c>
      <c r="G1163" s="71">
        <v>8</v>
      </c>
      <c r="H1163" s="71" t="b">
        <v>1</v>
      </c>
      <c r="I1163" s="71">
        <v>124.434</v>
      </c>
      <c r="J1163" s="71" t="s">
        <v>42</v>
      </c>
      <c r="K1163" s="71" t="s">
        <v>43</v>
      </c>
      <c r="L1163" s="71">
        <v>25</v>
      </c>
      <c r="M1163" s="71">
        <v>51.8</v>
      </c>
      <c r="N1163" s="71">
        <v>1</v>
      </c>
      <c r="O1163" s="71">
        <v>0</v>
      </c>
      <c r="P1163" s="71" t="b">
        <v>0</v>
      </c>
      <c r="Q1163" s="71" t="s">
        <v>35</v>
      </c>
    </row>
    <row r="1164" spans="2:17" x14ac:dyDescent="0.25">
      <c r="B1164" s="71">
        <v>1163</v>
      </c>
      <c r="C1164" s="78">
        <v>41728</v>
      </c>
      <c r="D1164" s="71">
        <v>13</v>
      </c>
      <c r="E1164" s="71">
        <v>7</v>
      </c>
      <c r="F1164" s="71" t="s">
        <v>36</v>
      </c>
      <c r="G1164" s="71">
        <v>4</v>
      </c>
      <c r="H1164" s="71" t="b">
        <v>1</v>
      </c>
      <c r="I1164" s="71">
        <v>44.963999999999999</v>
      </c>
      <c r="J1164" s="71" t="s">
        <v>42</v>
      </c>
      <c r="K1164" s="71" t="s">
        <v>37</v>
      </c>
      <c r="L1164" s="71">
        <v>10.8</v>
      </c>
      <c r="M1164" s="71">
        <v>57.1</v>
      </c>
      <c r="N1164" s="71">
        <v>0</v>
      </c>
      <c r="O1164" s="71">
        <v>0</v>
      </c>
      <c r="P1164" s="71" t="b">
        <v>0</v>
      </c>
      <c r="Q1164" s="71" t="s">
        <v>35</v>
      </c>
    </row>
    <row r="1165" spans="2:17" x14ac:dyDescent="0.25">
      <c r="B1165" s="71">
        <v>1164</v>
      </c>
      <c r="C1165" s="71" t="s">
        <v>48</v>
      </c>
      <c r="D1165" s="71" t="s">
        <v>48</v>
      </c>
      <c r="E1165" s="71" t="s">
        <v>48</v>
      </c>
      <c r="F1165" s="71" t="s">
        <v>33</v>
      </c>
      <c r="G1165" s="71">
        <v>5</v>
      </c>
      <c r="H1165" s="71" t="b">
        <v>1</v>
      </c>
      <c r="I1165" s="71">
        <v>57.555</v>
      </c>
      <c r="J1165" s="71" t="s">
        <v>42</v>
      </c>
      <c r="K1165" s="71" t="s">
        <v>43</v>
      </c>
      <c r="L1165" s="71">
        <v>42.2</v>
      </c>
      <c r="M1165" s="71">
        <v>44.3</v>
      </c>
      <c r="N1165" s="71">
        <v>0</v>
      </c>
      <c r="O1165" s="71">
        <v>0</v>
      </c>
      <c r="P1165" s="71" t="b">
        <v>0</v>
      </c>
      <c r="Q1165" s="71" t="s">
        <v>35</v>
      </c>
    </row>
    <row r="1166" spans="2:17" x14ac:dyDescent="0.25">
      <c r="B1166" s="71">
        <v>1165</v>
      </c>
      <c r="C1166" s="78">
        <v>41728</v>
      </c>
      <c r="D1166" s="71">
        <v>13</v>
      </c>
      <c r="E1166" s="71">
        <v>7</v>
      </c>
      <c r="F1166" s="71" t="s">
        <v>33</v>
      </c>
      <c r="G1166" s="71">
        <v>3</v>
      </c>
      <c r="H1166" s="71" t="b">
        <v>0</v>
      </c>
      <c r="I1166" s="71">
        <v>38.97</v>
      </c>
      <c r="J1166" s="71" t="s">
        <v>30</v>
      </c>
      <c r="K1166" s="71" t="s">
        <v>43</v>
      </c>
      <c r="L1166" s="71">
        <v>22.8</v>
      </c>
      <c r="M1166" s="71">
        <v>53</v>
      </c>
      <c r="N1166" s="71">
        <v>0</v>
      </c>
      <c r="O1166" s="71">
        <v>0</v>
      </c>
      <c r="P1166" s="71" t="b">
        <v>0</v>
      </c>
      <c r="Q1166" s="71" t="s">
        <v>32</v>
      </c>
    </row>
    <row r="1167" spans="2:17" x14ac:dyDescent="0.25">
      <c r="B1167" s="71">
        <v>1166</v>
      </c>
      <c r="C1167" s="78">
        <v>41728</v>
      </c>
      <c r="D1167" s="71">
        <v>13</v>
      </c>
      <c r="E1167" s="71">
        <v>7</v>
      </c>
      <c r="F1167" s="71" t="s">
        <v>36</v>
      </c>
      <c r="G1167" s="71">
        <v>3</v>
      </c>
      <c r="H1167" s="71" t="b">
        <v>0</v>
      </c>
      <c r="I1167" s="71">
        <v>36.97</v>
      </c>
      <c r="J1167" s="71" t="s">
        <v>42</v>
      </c>
      <c r="K1167" s="71" t="s">
        <v>43</v>
      </c>
      <c r="L1167" s="71">
        <v>11.7</v>
      </c>
      <c r="M1167" s="71">
        <v>55.4</v>
      </c>
      <c r="N1167" s="71">
        <v>0</v>
      </c>
      <c r="O1167" s="71">
        <v>0</v>
      </c>
      <c r="P1167" s="71" t="b">
        <v>1</v>
      </c>
      <c r="Q1167" s="71" t="s">
        <v>35</v>
      </c>
    </row>
    <row r="1168" spans="2:17" x14ac:dyDescent="0.25">
      <c r="B1168" s="71">
        <v>1167</v>
      </c>
      <c r="C1168" s="78">
        <v>41728</v>
      </c>
      <c r="D1168" s="71">
        <v>13</v>
      </c>
      <c r="E1168" s="71">
        <v>7</v>
      </c>
      <c r="F1168" s="71" t="s">
        <v>33</v>
      </c>
      <c r="G1168" s="71">
        <v>2</v>
      </c>
      <c r="H1168" s="71" t="b">
        <v>0</v>
      </c>
      <c r="I1168" s="71">
        <v>27.98</v>
      </c>
      <c r="J1168" s="71" t="s">
        <v>42</v>
      </c>
      <c r="K1168" s="71" t="s">
        <v>43</v>
      </c>
      <c r="L1168" s="71">
        <v>28.8</v>
      </c>
      <c r="M1168" s="71">
        <v>46.2</v>
      </c>
      <c r="N1168" s="71">
        <v>0</v>
      </c>
      <c r="O1168" s="71">
        <v>0</v>
      </c>
      <c r="P1168" s="71" t="b">
        <v>0</v>
      </c>
      <c r="Q1168" s="71" t="s">
        <v>35</v>
      </c>
    </row>
    <row r="1169" spans="2:17" x14ac:dyDescent="0.25">
      <c r="B1169" s="71">
        <v>1168</v>
      </c>
      <c r="C1169" s="78">
        <v>41728</v>
      </c>
      <c r="D1169" s="71">
        <v>13</v>
      </c>
      <c r="E1169" s="71">
        <v>7</v>
      </c>
      <c r="F1169" s="71" t="s">
        <v>29</v>
      </c>
      <c r="G1169" s="71">
        <v>4</v>
      </c>
      <c r="H1169" s="71" t="b">
        <v>1</v>
      </c>
      <c r="I1169" s="71">
        <v>73.89</v>
      </c>
      <c r="J1169" s="71" t="s">
        <v>42</v>
      </c>
      <c r="K1169" s="71" t="s">
        <v>39</v>
      </c>
      <c r="L1169" s="71">
        <v>14.3</v>
      </c>
      <c r="M1169" s="71">
        <v>56.7</v>
      </c>
      <c r="N1169" s="71">
        <v>1</v>
      </c>
      <c r="O1169" s="71">
        <v>1</v>
      </c>
      <c r="P1169" s="71" t="b">
        <v>0</v>
      </c>
      <c r="Q1169" s="71" t="s">
        <v>35</v>
      </c>
    </row>
    <row r="1170" spans="2:17" x14ac:dyDescent="0.25">
      <c r="B1170" s="71">
        <v>1169</v>
      </c>
      <c r="C1170" s="78">
        <v>41728</v>
      </c>
      <c r="D1170" s="71">
        <v>13</v>
      </c>
      <c r="E1170" s="71">
        <v>7</v>
      </c>
      <c r="F1170" s="71" t="s">
        <v>33</v>
      </c>
      <c r="G1170" s="71">
        <v>6</v>
      </c>
      <c r="H1170" s="71" t="b">
        <v>1</v>
      </c>
      <c r="I1170" s="71">
        <v>76.445999999999998</v>
      </c>
      <c r="J1170" s="71" t="s">
        <v>30</v>
      </c>
      <c r="K1170" s="71" t="s">
        <v>39</v>
      </c>
      <c r="L1170" s="71">
        <v>17.600000000000001</v>
      </c>
      <c r="M1170" s="71">
        <v>58.7</v>
      </c>
      <c r="N1170" s="71">
        <v>0</v>
      </c>
      <c r="O1170" s="71">
        <v>0</v>
      </c>
      <c r="P1170" s="71" t="b">
        <v>0</v>
      </c>
      <c r="Q1170" s="71" t="s">
        <v>35</v>
      </c>
    </row>
    <row r="1171" spans="2:17" x14ac:dyDescent="0.25">
      <c r="B1171" s="71">
        <v>1170</v>
      </c>
      <c r="C1171" s="78">
        <v>41728</v>
      </c>
      <c r="D1171" s="71">
        <v>13</v>
      </c>
      <c r="E1171" s="71">
        <v>7</v>
      </c>
      <c r="F1171" s="71" t="s">
        <v>33</v>
      </c>
      <c r="G1171" s="71">
        <v>5</v>
      </c>
      <c r="H1171" s="71" t="b">
        <v>1</v>
      </c>
      <c r="I1171" s="71">
        <v>97.406999999999996</v>
      </c>
      <c r="J1171" s="71" t="s">
        <v>42</v>
      </c>
      <c r="K1171" s="71" t="s">
        <v>43</v>
      </c>
      <c r="L1171" s="71">
        <v>31.5</v>
      </c>
      <c r="M1171" s="71">
        <v>47.3</v>
      </c>
      <c r="N1171" s="71">
        <v>1</v>
      </c>
      <c r="O1171" s="71">
        <v>1</v>
      </c>
      <c r="P1171" s="71" t="b">
        <v>1</v>
      </c>
      <c r="Q1171" s="71" t="s">
        <v>48</v>
      </c>
    </row>
    <row r="1172" spans="2:17" x14ac:dyDescent="0.25">
      <c r="B1172" s="71">
        <v>1171</v>
      </c>
      <c r="C1172" s="71" t="s">
        <v>48</v>
      </c>
      <c r="D1172" s="71" t="s">
        <v>48</v>
      </c>
      <c r="E1172" s="71" t="s">
        <v>48</v>
      </c>
      <c r="F1172" s="71" t="s">
        <v>36</v>
      </c>
      <c r="G1172" s="71">
        <v>2</v>
      </c>
      <c r="H1172" s="71" t="b">
        <v>0</v>
      </c>
      <c r="I1172" s="71">
        <v>25.98</v>
      </c>
      <c r="J1172" s="71" t="s">
        <v>30</v>
      </c>
      <c r="K1172" s="71" t="s">
        <v>41</v>
      </c>
      <c r="L1172" s="71">
        <v>17.600000000000001</v>
      </c>
      <c r="M1172" s="71">
        <v>55.8</v>
      </c>
      <c r="N1172" s="71">
        <v>0</v>
      </c>
      <c r="O1172" s="71">
        <v>0</v>
      </c>
      <c r="P1172" s="71" t="b">
        <v>0</v>
      </c>
      <c r="Q1172" s="71" t="s">
        <v>32</v>
      </c>
    </row>
    <row r="1173" spans="2:17" x14ac:dyDescent="0.25">
      <c r="B1173" s="71">
        <v>1172</v>
      </c>
      <c r="C1173" s="78">
        <v>41728</v>
      </c>
      <c r="D1173" s="71">
        <v>13</v>
      </c>
      <c r="E1173" s="71">
        <v>7</v>
      </c>
      <c r="F1173" s="71" t="s">
        <v>36</v>
      </c>
      <c r="G1173" s="71">
        <v>2</v>
      </c>
      <c r="H1173" s="71" t="b">
        <v>0</v>
      </c>
      <c r="I1173" s="71">
        <v>24.98</v>
      </c>
      <c r="J1173" s="71" t="s">
        <v>42</v>
      </c>
      <c r="K1173" s="71" t="s">
        <v>41</v>
      </c>
      <c r="L1173" s="71">
        <v>20.7</v>
      </c>
      <c r="M1173" s="71">
        <v>52</v>
      </c>
      <c r="N1173" s="71">
        <v>0</v>
      </c>
      <c r="O1173" s="71">
        <v>0</v>
      </c>
      <c r="P1173" s="71" t="b">
        <v>1</v>
      </c>
      <c r="Q1173" s="71" t="s">
        <v>35</v>
      </c>
    </row>
    <row r="1174" spans="2:17" x14ac:dyDescent="0.25">
      <c r="B1174" s="71">
        <v>1173</v>
      </c>
      <c r="C1174" s="78">
        <v>41728</v>
      </c>
      <c r="D1174" s="71">
        <v>13</v>
      </c>
      <c r="E1174" s="71">
        <v>7</v>
      </c>
      <c r="F1174" s="71" t="s">
        <v>36</v>
      </c>
      <c r="G1174" s="71">
        <v>4</v>
      </c>
      <c r="H1174" s="71" t="b">
        <v>1</v>
      </c>
      <c r="I1174" s="71">
        <v>45.863999999999997</v>
      </c>
      <c r="J1174" s="71" t="s">
        <v>30</v>
      </c>
      <c r="K1174" s="71" t="s">
        <v>39</v>
      </c>
      <c r="L1174" s="71">
        <v>17.7</v>
      </c>
      <c r="M1174" s="71">
        <v>53.8</v>
      </c>
      <c r="N1174" s="71">
        <v>0</v>
      </c>
      <c r="O1174" s="71">
        <v>0</v>
      </c>
      <c r="P1174" s="71" t="b">
        <v>0</v>
      </c>
      <c r="Q1174" s="71" t="s">
        <v>48</v>
      </c>
    </row>
    <row r="1175" spans="2:17" x14ac:dyDescent="0.25">
      <c r="B1175" s="71">
        <v>1174</v>
      </c>
      <c r="C1175" s="78">
        <v>41728</v>
      </c>
      <c r="D1175" s="71">
        <v>13</v>
      </c>
      <c r="E1175" s="71">
        <v>7</v>
      </c>
      <c r="F1175" s="71" t="s">
        <v>33</v>
      </c>
      <c r="G1175" s="71">
        <v>6</v>
      </c>
      <c r="H1175" s="71" t="b">
        <v>1</v>
      </c>
      <c r="I1175" s="71">
        <v>106.128</v>
      </c>
      <c r="J1175" s="71" t="s">
        <v>42</v>
      </c>
      <c r="K1175" s="71" t="s">
        <v>43</v>
      </c>
      <c r="L1175" s="71">
        <v>41.5</v>
      </c>
      <c r="M1175" s="71" t="s">
        <v>48</v>
      </c>
      <c r="N1175" s="71">
        <v>1</v>
      </c>
      <c r="O1175" s="71">
        <v>1</v>
      </c>
      <c r="P1175" s="71" t="b">
        <v>1</v>
      </c>
      <c r="Q1175" s="71" t="s">
        <v>32</v>
      </c>
    </row>
    <row r="1176" spans="2:17" x14ac:dyDescent="0.25">
      <c r="B1176" s="71">
        <v>1175</v>
      </c>
      <c r="C1176" s="78">
        <v>41729</v>
      </c>
      <c r="D1176" s="71">
        <v>14</v>
      </c>
      <c r="E1176" s="71">
        <v>1</v>
      </c>
      <c r="F1176" s="71" t="s">
        <v>33</v>
      </c>
      <c r="G1176" s="71">
        <v>2</v>
      </c>
      <c r="H1176" s="71" t="b">
        <v>0</v>
      </c>
      <c r="I1176" s="71">
        <v>27.98</v>
      </c>
      <c r="J1176" s="71" t="s">
        <v>30</v>
      </c>
      <c r="K1176" s="71" t="s">
        <v>43</v>
      </c>
      <c r="L1176" s="71">
        <v>46.4</v>
      </c>
      <c r="M1176" s="71">
        <v>25.8</v>
      </c>
      <c r="N1176" s="71">
        <v>0</v>
      </c>
      <c r="O1176" s="71">
        <v>0</v>
      </c>
      <c r="P1176" s="71" t="b">
        <v>0</v>
      </c>
      <c r="Q1176" s="71" t="s">
        <v>38</v>
      </c>
    </row>
    <row r="1177" spans="2:17" x14ac:dyDescent="0.25">
      <c r="B1177" s="71">
        <v>1176</v>
      </c>
      <c r="C1177" s="78">
        <v>41729</v>
      </c>
      <c r="D1177" s="71">
        <v>14</v>
      </c>
      <c r="E1177" s="71">
        <v>1</v>
      </c>
      <c r="F1177" s="71" t="s">
        <v>36</v>
      </c>
      <c r="G1177" s="71">
        <v>3</v>
      </c>
      <c r="H1177" s="71" t="b">
        <v>0</v>
      </c>
      <c r="I1177" s="71">
        <v>69.8</v>
      </c>
      <c r="J1177" s="71" t="s">
        <v>30</v>
      </c>
      <c r="K1177" s="71" t="s">
        <v>43</v>
      </c>
      <c r="L1177" s="71">
        <v>22.5</v>
      </c>
      <c r="M1177" s="71">
        <v>41.4</v>
      </c>
      <c r="N1177" s="71">
        <v>1</v>
      </c>
      <c r="O1177" s="71">
        <v>1</v>
      </c>
      <c r="P1177" s="71" t="b">
        <v>0</v>
      </c>
      <c r="Q1177" s="71" t="s">
        <v>38</v>
      </c>
    </row>
    <row r="1178" spans="2:17" x14ac:dyDescent="0.25">
      <c r="B1178" s="71">
        <v>1177</v>
      </c>
      <c r="C1178" s="78">
        <v>41729</v>
      </c>
      <c r="D1178" s="71">
        <v>14</v>
      </c>
      <c r="E1178" s="71">
        <v>1</v>
      </c>
      <c r="F1178" s="71" t="s">
        <v>29</v>
      </c>
      <c r="G1178" s="71">
        <v>6</v>
      </c>
      <c r="H1178" s="71" t="b">
        <v>1</v>
      </c>
      <c r="I1178" s="71">
        <v>72.846000000000004</v>
      </c>
      <c r="J1178" s="71" t="s">
        <v>30</v>
      </c>
      <c r="K1178" s="71" t="s">
        <v>40</v>
      </c>
      <c r="L1178" s="71">
        <v>15.2</v>
      </c>
      <c r="M1178" s="71">
        <v>44.3</v>
      </c>
      <c r="N1178" s="71">
        <v>0</v>
      </c>
      <c r="O1178" s="71">
        <v>0</v>
      </c>
      <c r="P1178" s="71" t="b">
        <v>0</v>
      </c>
      <c r="Q1178" s="71" t="s">
        <v>32</v>
      </c>
    </row>
    <row r="1179" spans="2:17" x14ac:dyDescent="0.25">
      <c r="B1179" s="71">
        <v>1178</v>
      </c>
      <c r="C1179" s="78">
        <v>41729</v>
      </c>
      <c r="D1179" s="71">
        <v>14</v>
      </c>
      <c r="E1179" s="71">
        <v>1</v>
      </c>
      <c r="F1179" s="71" t="s">
        <v>33</v>
      </c>
      <c r="G1179" s="71">
        <v>2</v>
      </c>
      <c r="H1179" s="71" t="b">
        <v>0</v>
      </c>
      <c r="I1179" s="71">
        <v>26.98</v>
      </c>
      <c r="J1179" s="71" t="s">
        <v>30</v>
      </c>
      <c r="K1179" s="71" t="s">
        <v>43</v>
      </c>
      <c r="L1179" s="71">
        <v>35.6</v>
      </c>
      <c r="M1179" s="71">
        <v>35.4</v>
      </c>
      <c r="N1179" s="71">
        <v>0</v>
      </c>
      <c r="O1179" s="71">
        <v>0</v>
      </c>
      <c r="P1179" s="71" t="b">
        <v>0</v>
      </c>
      <c r="Q1179" s="71" t="s">
        <v>38</v>
      </c>
    </row>
    <row r="1180" spans="2:17" x14ac:dyDescent="0.25">
      <c r="B1180" s="71">
        <v>1179</v>
      </c>
      <c r="C1180" s="78">
        <v>41729</v>
      </c>
      <c r="D1180" s="71">
        <v>14</v>
      </c>
      <c r="E1180" s="71">
        <v>1</v>
      </c>
      <c r="F1180" s="71" t="s">
        <v>29</v>
      </c>
      <c r="G1180" s="71">
        <v>4</v>
      </c>
      <c r="H1180" s="71" t="b">
        <v>1</v>
      </c>
      <c r="I1180" s="71">
        <v>49.463999999999999</v>
      </c>
      <c r="J1180" s="71" t="s">
        <v>30</v>
      </c>
      <c r="K1180" s="71" t="s">
        <v>40</v>
      </c>
      <c r="L1180" s="71">
        <v>20.7</v>
      </c>
      <c r="M1180" s="71">
        <v>42.2</v>
      </c>
      <c r="N1180" s="71">
        <v>0</v>
      </c>
      <c r="O1180" s="71">
        <v>0</v>
      </c>
      <c r="P1180" s="71" t="b">
        <v>0</v>
      </c>
      <c r="Q1180" s="71" t="s">
        <v>38</v>
      </c>
    </row>
    <row r="1181" spans="2:17" x14ac:dyDescent="0.25">
      <c r="B1181" s="71">
        <v>1180</v>
      </c>
      <c r="C1181" s="71" t="s">
        <v>48</v>
      </c>
      <c r="D1181" s="71" t="s">
        <v>48</v>
      </c>
      <c r="E1181" s="71" t="s">
        <v>48</v>
      </c>
      <c r="F1181" s="71" t="s">
        <v>29</v>
      </c>
      <c r="G1181" s="71">
        <v>2</v>
      </c>
      <c r="H1181" s="71" t="b">
        <v>0</v>
      </c>
      <c r="I1181" s="71">
        <v>22.98</v>
      </c>
      <c r="J1181" s="71" t="s">
        <v>30</v>
      </c>
      <c r="K1181" s="71" t="s">
        <v>40</v>
      </c>
      <c r="L1181" s="71">
        <v>18.3</v>
      </c>
      <c r="M1181" s="71">
        <v>43.8</v>
      </c>
      <c r="N1181" s="71">
        <v>0</v>
      </c>
      <c r="O1181" s="71">
        <v>0</v>
      </c>
      <c r="P1181" s="71" t="b">
        <v>0</v>
      </c>
      <c r="Q1181" s="71" t="s">
        <v>32</v>
      </c>
    </row>
    <row r="1182" spans="2:17" x14ac:dyDescent="0.25">
      <c r="B1182" s="71">
        <v>1181</v>
      </c>
      <c r="C1182" s="78">
        <v>41729</v>
      </c>
      <c r="D1182" s="71">
        <v>14</v>
      </c>
      <c r="E1182" s="71">
        <v>1</v>
      </c>
      <c r="F1182" s="71" t="s">
        <v>33</v>
      </c>
      <c r="G1182" s="71">
        <v>7</v>
      </c>
      <c r="H1182" s="71" t="b">
        <v>1</v>
      </c>
      <c r="I1182" s="71">
        <v>113.589</v>
      </c>
      <c r="J1182" s="71" t="s">
        <v>30</v>
      </c>
      <c r="K1182" s="71" t="s">
        <v>40</v>
      </c>
      <c r="L1182" s="71">
        <v>37.4</v>
      </c>
      <c r="M1182" s="71">
        <v>33.4</v>
      </c>
      <c r="N1182" s="71">
        <v>1</v>
      </c>
      <c r="O1182" s="71">
        <v>1</v>
      </c>
      <c r="P1182" s="71" t="b">
        <v>0</v>
      </c>
      <c r="Q1182" s="71" t="s">
        <v>38</v>
      </c>
    </row>
    <row r="1183" spans="2:17" x14ac:dyDescent="0.25">
      <c r="B1183" s="71">
        <v>1182</v>
      </c>
      <c r="C1183" s="78">
        <v>41729</v>
      </c>
      <c r="D1183" s="71">
        <v>14</v>
      </c>
      <c r="E1183" s="71">
        <v>1</v>
      </c>
      <c r="F1183" s="71" t="s">
        <v>33</v>
      </c>
      <c r="G1183" s="71">
        <v>4</v>
      </c>
      <c r="H1183" s="71" t="b">
        <v>1</v>
      </c>
      <c r="I1183" s="71">
        <v>45.863999999999997</v>
      </c>
      <c r="J1183" s="71" t="s">
        <v>30</v>
      </c>
      <c r="K1183" s="71" t="s">
        <v>43</v>
      </c>
      <c r="L1183" s="71">
        <v>41.4</v>
      </c>
      <c r="M1183" s="71">
        <v>33.799999999999997</v>
      </c>
      <c r="N1183" s="71">
        <v>0</v>
      </c>
      <c r="O1183" s="71">
        <v>0</v>
      </c>
      <c r="P1183" s="71" t="b">
        <v>0</v>
      </c>
      <c r="Q1183" s="71" t="s">
        <v>38</v>
      </c>
    </row>
    <row r="1184" spans="2:17" x14ac:dyDescent="0.25">
      <c r="B1184" s="71">
        <v>1183</v>
      </c>
      <c r="C1184" s="78">
        <v>41729</v>
      </c>
      <c r="D1184" s="71">
        <v>14</v>
      </c>
      <c r="E1184" s="71">
        <v>1</v>
      </c>
      <c r="F1184" s="71" t="s">
        <v>36</v>
      </c>
      <c r="G1184" s="71">
        <v>2</v>
      </c>
      <c r="H1184" s="71" t="b">
        <v>0</v>
      </c>
      <c r="I1184" s="71">
        <v>21.98</v>
      </c>
      <c r="J1184" s="71" t="s">
        <v>30</v>
      </c>
      <c r="K1184" s="71" t="s">
        <v>43</v>
      </c>
      <c r="L1184" s="71">
        <v>14.6</v>
      </c>
      <c r="M1184" s="71">
        <v>42.7</v>
      </c>
      <c r="N1184" s="71">
        <v>0</v>
      </c>
      <c r="O1184" s="71">
        <v>0</v>
      </c>
      <c r="P1184" s="71" t="b">
        <v>0</v>
      </c>
      <c r="Q1184" s="71" t="s">
        <v>38</v>
      </c>
    </row>
    <row r="1185" spans="2:17" x14ac:dyDescent="0.25">
      <c r="B1185" s="71">
        <v>1184</v>
      </c>
      <c r="C1185" s="78">
        <v>41729</v>
      </c>
      <c r="D1185" s="71">
        <v>14</v>
      </c>
      <c r="E1185" s="71">
        <v>1</v>
      </c>
      <c r="F1185" s="71" t="s">
        <v>33</v>
      </c>
      <c r="G1185" s="71">
        <v>5</v>
      </c>
      <c r="H1185" s="71" t="b">
        <v>1</v>
      </c>
      <c r="I1185" s="71">
        <v>62.055</v>
      </c>
      <c r="J1185" s="71" t="s">
        <v>30</v>
      </c>
      <c r="K1185" s="71" t="s">
        <v>43</v>
      </c>
      <c r="L1185" s="71">
        <v>31.4</v>
      </c>
      <c r="M1185" s="71">
        <v>37.1</v>
      </c>
      <c r="N1185" s="71">
        <v>0</v>
      </c>
      <c r="O1185" s="71">
        <v>0</v>
      </c>
      <c r="P1185" s="71" t="b">
        <v>0</v>
      </c>
      <c r="Q1185" s="71" t="s">
        <v>38</v>
      </c>
    </row>
    <row r="1186" spans="2:17" x14ac:dyDescent="0.25">
      <c r="B1186" s="71">
        <v>1185</v>
      </c>
      <c r="C1186" s="78">
        <v>41729</v>
      </c>
      <c r="D1186" s="71">
        <v>14</v>
      </c>
      <c r="E1186" s="71">
        <v>1</v>
      </c>
      <c r="F1186" s="71" t="s">
        <v>36</v>
      </c>
      <c r="G1186" s="71">
        <v>2</v>
      </c>
      <c r="H1186" s="71" t="b">
        <v>0</v>
      </c>
      <c r="I1186" s="71">
        <v>25.98</v>
      </c>
      <c r="J1186" s="71" t="s">
        <v>30</v>
      </c>
      <c r="K1186" s="71" t="s">
        <v>37</v>
      </c>
      <c r="L1186" s="71">
        <v>30.7</v>
      </c>
      <c r="M1186" s="71">
        <v>40.700000000000003</v>
      </c>
      <c r="N1186" s="71">
        <v>0</v>
      </c>
      <c r="O1186" s="71">
        <v>0</v>
      </c>
      <c r="P1186" s="71" t="b">
        <v>0</v>
      </c>
      <c r="Q1186" s="71" t="s">
        <v>38</v>
      </c>
    </row>
    <row r="1187" spans="2:17" x14ac:dyDescent="0.25">
      <c r="B1187" s="71">
        <v>1186</v>
      </c>
      <c r="C1187" s="78">
        <v>41729</v>
      </c>
      <c r="D1187" s="71">
        <v>14</v>
      </c>
      <c r="E1187" s="71">
        <v>1</v>
      </c>
      <c r="F1187" s="71" t="s">
        <v>29</v>
      </c>
      <c r="G1187" s="71">
        <v>2</v>
      </c>
      <c r="H1187" s="71" t="b">
        <v>0</v>
      </c>
      <c r="I1187" s="71">
        <v>64.08</v>
      </c>
      <c r="J1187" s="71" t="s">
        <v>30</v>
      </c>
      <c r="K1187" s="71" t="s">
        <v>40</v>
      </c>
      <c r="L1187" s="71">
        <v>26</v>
      </c>
      <c r="M1187" s="71">
        <v>40.4</v>
      </c>
      <c r="N1187" s="71">
        <v>1</v>
      </c>
      <c r="O1187" s="71">
        <v>1</v>
      </c>
      <c r="P1187" s="71" t="b">
        <v>0</v>
      </c>
      <c r="Q1187" s="71" t="s">
        <v>48</v>
      </c>
    </row>
    <row r="1188" spans="2:17" x14ac:dyDescent="0.25">
      <c r="B1188" s="71">
        <v>1187</v>
      </c>
      <c r="C1188" s="78">
        <v>41729</v>
      </c>
      <c r="D1188" s="71">
        <v>14</v>
      </c>
      <c r="E1188" s="71">
        <v>1</v>
      </c>
      <c r="F1188" s="71" t="s">
        <v>36</v>
      </c>
      <c r="G1188" s="71">
        <v>7</v>
      </c>
      <c r="H1188" s="71" t="b">
        <v>1</v>
      </c>
      <c r="I1188" s="71">
        <v>87.236999999999995</v>
      </c>
      <c r="J1188" s="71" t="s">
        <v>30</v>
      </c>
      <c r="K1188" s="71" t="s">
        <v>37</v>
      </c>
      <c r="L1188" s="71">
        <v>22.5</v>
      </c>
      <c r="M1188" s="71">
        <v>43.8</v>
      </c>
      <c r="N1188" s="71">
        <v>0</v>
      </c>
      <c r="O1188" s="71">
        <v>0</v>
      </c>
      <c r="P1188" s="71" t="b">
        <v>0</v>
      </c>
      <c r="Q1188" s="71" t="s">
        <v>32</v>
      </c>
    </row>
    <row r="1189" spans="2:17" x14ac:dyDescent="0.25">
      <c r="B1189" s="71">
        <v>1188</v>
      </c>
      <c r="C1189" s="78">
        <v>41729</v>
      </c>
      <c r="D1189" s="71">
        <v>14</v>
      </c>
      <c r="E1189" s="71">
        <v>1</v>
      </c>
      <c r="F1189" s="71" t="s">
        <v>29</v>
      </c>
      <c r="G1189" s="71">
        <v>5</v>
      </c>
      <c r="H1189" s="71" t="b">
        <v>1</v>
      </c>
      <c r="I1189" s="71">
        <v>101.79900000000001</v>
      </c>
      <c r="J1189" s="71" t="s">
        <v>30</v>
      </c>
      <c r="K1189" s="71" t="s">
        <v>40</v>
      </c>
      <c r="L1189" s="71">
        <v>34.1</v>
      </c>
      <c r="M1189" s="71">
        <v>36.700000000000003</v>
      </c>
      <c r="N1189" s="71">
        <v>1</v>
      </c>
      <c r="O1189" s="71">
        <v>1</v>
      </c>
      <c r="P1189" s="71" t="b">
        <v>0</v>
      </c>
      <c r="Q1189" s="71" t="s">
        <v>38</v>
      </c>
    </row>
    <row r="1190" spans="2:17" x14ac:dyDescent="0.25">
      <c r="B1190" s="71">
        <v>1189</v>
      </c>
      <c r="C1190" s="78">
        <v>41729</v>
      </c>
      <c r="D1190" s="71">
        <v>14</v>
      </c>
      <c r="E1190" s="71">
        <v>1</v>
      </c>
      <c r="F1190" s="71" t="s">
        <v>36</v>
      </c>
      <c r="G1190" s="71">
        <v>2</v>
      </c>
      <c r="H1190" s="71" t="b">
        <v>0</v>
      </c>
      <c r="I1190" s="71">
        <v>26.98</v>
      </c>
      <c r="J1190" s="71" t="s">
        <v>30</v>
      </c>
      <c r="K1190" s="71" t="s">
        <v>43</v>
      </c>
      <c r="L1190" s="71">
        <v>19.100000000000001</v>
      </c>
      <c r="M1190" s="71">
        <v>45.1</v>
      </c>
      <c r="N1190" s="71">
        <v>0</v>
      </c>
      <c r="O1190" s="71">
        <v>0</v>
      </c>
      <c r="P1190" s="71" t="b">
        <v>0</v>
      </c>
      <c r="Q1190" s="71" t="s">
        <v>32</v>
      </c>
    </row>
    <row r="1191" spans="2:17" x14ac:dyDescent="0.25">
      <c r="B1191" s="71">
        <v>1190</v>
      </c>
      <c r="C1191" s="78">
        <v>41729</v>
      </c>
      <c r="D1191" s="71">
        <v>14</v>
      </c>
      <c r="E1191" s="71">
        <v>1</v>
      </c>
      <c r="F1191" s="71" t="s">
        <v>33</v>
      </c>
      <c r="G1191" s="71">
        <v>7</v>
      </c>
      <c r="H1191" s="71" t="b">
        <v>1</v>
      </c>
      <c r="I1191" s="71">
        <v>89.936999999999998</v>
      </c>
      <c r="J1191" s="71" t="s">
        <v>30</v>
      </c>
      <c r="K1191" s="71" t="s">
        <v>43</v>
      </c>
      <c r="L1191" s="71">
        <v>23.8</v>
      </c>
      <c r="M1191" s="71">
        <v>42.3</v>
      </c>
      <c r="N1191" s="71">
        <v>0</v>
      </c>
      <c r="O1191" s="71">
        <v>0</v>
      </c>
      <c r="P1191" s="71" t="b">
        <v>0</v>
      </c>
      <c r="Q1191" s="71" t="s">
        <v>38</v>
      </c>
    </row>
    <row r="1192" spans="2:17" x14ac:dyDescent="0.25">
      <c r="B1192" s="71">
        <v>1191</v>
      </c>
      <c r="C1192" s="78">
        <v>41729</v>
      </c>
      <c r="D1192" s="71">
        <v>14</v>
      </c>
      <c r="E1192" s="71">
        <v>1</v>
      </c>
      <c r="F1192" s="71" t="s">
        <v>33</v>
      </c>
      <c r="G1192" s="71">
        <v>4</v>
      </c>
      <c r="H1192" s="71" t="b">
        <v>1</v>
      </c>
      <c r="I1192" s="71">
        <v>48.564</v>
      </c>
      <c r="J1192" s="71" t="s">
        <v>30</v>
      </c>
      <c r="K1192" s="71" t="s">
        <v>43</v>
      </c>
      <c r="L1192" s="71">
        <v>38.9</v>
      </c>
      <c r="M1192" s="71">
        <v>34.799999999999997</v>
      </c>
      <c r="N1192" s="71">
        <v>0</v>
      </c>
      <c r="O1192" s="71">
        <v>0</v>
      </c>
      <c r="P1192" s="71" t="b">
        <v>0</v>
      </c>
      <c r="Q1192" s="71" t="s">
        <v>48</v>
      </c>
    </row>
    <row r="1193" spans="2:17" x14ac:dyDescent="0.25">
      <c r="B1193" s="71">
        <v>1192</v>
      </c>
      <c r="C1193" s="78">
        <v>41729</v>
      </c>
      <c r="D1193" s="71">
        <v>14</v>
      </c>
      <c r="E1193" s="71">
        <v>1</v>
      </c>
      <c r="F1193" s="71" t="s">
        <v>29</v>
      </c>
      <c r="G1193" s="71">
        <v>3</v>
      </c>
      <c r="H1193" s="71" t="b">
        <v>0</v>
      </c>
      <c r="I1193" s="71">
        <v>39.97</v>
      </c>
      <c r="J1193" s="71" t="s">
        <v>30</v>
      </c>
      <c r="K1193" s="71" t="s">
        <v>40</v>
      </c>
      <c r="L1193" s="71">
        <v>18.7</v>
      </c>
      <c r="M1193" s="71">
        <v>45.6</v>
      </c>
      <c r="N1193" s="71">
        <v>0</v>
      </c>
      <c r="O1193" s="71">
        <v>0</v>
      </c>
      <c r="P1193" s="71" t="b">
        <v>0</v>
      </c>
      <c r="Q1193" s="71" t="s">
        <v>48</v>
      </c>
    </row>
    <row r="1194" spans="2:17" x14ac:dyDescent="0.25">
      <c r="B1194" s="71">
        <v>1193</v>
      </c>
      <c r="C1194" s="78">
        <v>41729</v>
      </c>
      <c r="D1194" s="71">
        <v>14</v>
      </c>
      <c r="E1194" s="71">
        <v>1</v>
      </c>
      <c r="F1194" s="71" t="s">
        <v>29</v>
      </c>
      <c r="G1194" s="71">
        <v>4</v>
      </c>
      <c r="H1194" s="71" t="b">
        <v>1</v>
      </c>
      <c r="I1194" s="71">
        <v>48.564</v>
      </c>
      <c r="J1194" s="71" t="s">
        <v>30</v>
      </c>
      <c r="K1194" s="71" t="s">
        <v>40</v>
      </c>
      <c r="L1194" s="71">
        <v>19.600000000000001</v>
      </c>
      <c r="M1194" s="71">
        <v>42</v>
      </c>
      <c r="N1194" s="71">
        <v>0</v>
      </c>
      <c r="O1194" s="71">
        <v>0</v>
      </c>
      <c r="P1194" s="71" t="b">
        <v>0</v>
      </c>
      <c r="Q1194" s="71" t="s">
        <v>38</v>
      </c>
    </row>
    <row r="1195" spans="2:17" x14ac:dyDescent="0.25">
      <c r="B1195" s="71">
        <v>1194</v>
      </c>
      <c r="C1195" s="78">
        <v>41729</v>
      </c>
      <c r="D1195" s="71">
        <v>14</v>
      </c>
      <c r="E1195" s="71">
        <v>1</v>
      </c>
      <c r="F1195" s="71" t="s">
        <v>33</v>
      </c>
      <c r="G1195" s="71">
        <v>3</v>
      </c>
      <c r="H1195" s="71" t="b">
        <v>0</v>
      </c>
      <c r="I1195" s="71">
        <v>82.2</v>
      </c>
      <c r="J1195" s="71" t="s">
        <v>30</v>
      </c>
      <c r="K1195" s="71" t="s">
        <v>43</v>
      </c>
      <c r="L1195" s="71">
        <v>28.5</v>
      </c>
      <c r="M1195" s="71">
        <v>40.200000000000003</v>
      </c>
      <c r="N1195" s="71">
        <v>1</v>
      </c>
      <c r="O1195" s="71">
        <v>1</v>
      </c>
      <c r="P1195" s="71" t="b">
        <v>0</v>
      </c>
      <c r="Q1195" s="71" t="s">
        <v>38</v>
      </c>
    </row>
    <row r="1196" spans="2:17" x14ac:dyDescent="0.25">
      <c r="B1196" s="71">
        <v>1195</v>
      </c>
      <c r="C1196" s="78">
        <v>41729</v>
      </c>
      <c r="D1196" s="71">
        <v>14</v>
      </c>
      <c r="E1196" s="71">
        <v>1</v>
      </c>
      <c r="F1196" s="71" t="s">
        <v>36</v>
      </c>
      <c r="G1196" s="71">
        <v>4</v>
      </c>
      <c r="H1196" s="71" t="b">
        <v>1</v>
      </c>
      <c r="I1196" s="71">
        <v>52.164000000000001</v>
      </c>
      <c r="J1196" s="71" t="s">
        <v>30</v>
      </c>
      <c r="K1196" s="71" t="s">
        <v>40</v>
      </c>
      <c r="L1196" s="71">
        <v>16.899999999999999</v>
      </c>
      <c r="M1196" s="71">
        <v>46</v>
      </c>
      <c r="N1196" s="71">
        <v>0</v>
      </c>
      <c r="O1196" s="71">
        <v>0</v>
      </c>
      <c r="P1196" s="71" t="b">
        <v>0</v>
      </c>
      <c r="Q1196" s="71" t="s">
        <v>48</v>
      </c>
    </row>
    <row r="1197" spans="2:17" x14ac:dyDescent="0.25">
      <c r="B1197" s="71">
        <v>1196</v>
      </c>
      <c r="C1197" s="78">
        <v>41729</v>
      </c>
      <c r="D1197" s="71">
        <v>14</v>
      </c>
      <c r="E1197" s="71">
        <v>1</v>
      </c>
      <c r="F1197" s="71" t="s">
        <v>48</v>
      </c>
      <c r="G1197" s="71">
        <v>4</v>
      </c>
      <c r="H1197" s="71" t="b">
        <v>1</v>
      </c>
      <c r="I1197" s="71">
        <v>48.564</v>
      </c>
      <c r="J1197" s="71" t="s">
        <v>30</v>
      </c>
      <c r="K1197" s="71" t="s">
        <v>43</v>
      </c>
      <c r="L1197" s="71">
        <v>34.799999999999997</v>
      </c>
      <c r="M1197" s="71">
        <v>30.9</v>
      </c>
      <c r="N1197" s="71">
        <v>0</v>
      </c>
      <c r="O1197" s="71">
        <v>0</v>
      </c>
      <c r="P1197" s="71" t="b">
        <v>0</v>
      </c>
      <c r="Q1197" s="71" t="s">
        <v>38</v>
      </c>
    </row>
    <row r="1198" spans="2:17" x14ac:dyDescent="0.25">
      <c r="B1198" s="71">
        <v>1197</v>
      </c>
      <c r="C1198" s="78">
        <v>41729</v>
      </c>
      <c r="D1198" s="71">
        <v>14</v>
      </c>
      <c r="E1198" s="71">
        <v>1</v>
      </c>
      <c r="F1198" s="71" t="s">
        <v>33</v>
      </c>
      <c r="G1198" s="71">
        <v>6</v>
      </c>
      <c r="H1198" s="71" t="b">
        <v>1</v>
      </c>
      <c r="I1198" s="71">
        <v>70.146000000000001</v>
      </c>
      <c r="J1198" s="71" t="s">
        <v>30</v>
      </c>
      <c r="K1198" s="71" t="s">
        <v>43</v>
      </c>
      <c r="L1198" s="71">
        <v>10.9</v>
      </c>
      <c r="M1198" s="71">
        <v>48.1</v>
      </c>
      <c r="N1198" s="71">
        <v>0</v>
      </c>
      <c r="O1198" s="71">
        <v>0</v>
      </c>
      <c r="P1198" s="71" t="b">
        <v>0</v>
      </c>
      <c r="Q1198" s="71" t="s">
        <v>32</v>
      </c>
    </row>
    <row r="1199" spans="2:17" x14ac:dyDescent="0.25">
      <c r="B1199" s="71">
        <v>1198</v>
      </c>
      <c r="C1199" s="78">
        <v>41729</v>
      </c>
      <c r="D1199" s="71">
        <v>14</v>
      </c>
      <c r="E1199" s="71">
        <v>1</v>
      </c>
      <c r="F1199" s="71" t="s">
        <v>36</v>
      </c>
      <c r="G1199" s="71">
        <v>2</v>
      </c>
      <c r="H1199" s="71" t="b">
        <v>0</v>
      </c>
      <c r="I1199" s="71">
        <v>30.98</v>
      </c>
      <c r="J1199" s="71" t="s">
        <v>30</v>
      </c>
      <c r="K1199" s="71" t="s">
        <v>37</v>
      </c>
      <c r="L1199" s="71">
        <v>36.4</v>
      </c>
      <c r="M1199" s="71">
        <v>29.5</v>
      </c>
      <c r="N1199" s="71">
        <v>0</v>
      </c>
      <c r="O1199" s="71">
        <v>0</v>
      </c>
      <c r="P1199" s="71" t="b">
        <v>0</v>
      </c>
      <c r="Q1199" s="71" t="s">
        <v>38</v>
      </c>
    </row>
    <row r="1200" spans="2:17" x14ac:dyDescent="0.25">
      <c r="B1200" s="71">
        <v>1199</v>
      </c>
      <c r="C1200" s="78">
        <v>41729</v>
      </c>
      <c r="D1200" s="71">
        <v>14</v>
      </c>
      <c r="E1200" s="71">
        <v>1</v>
      </c>
      <c r="F1200" s="71" t="s">
        <v>33</v>
      </c>
      <c r="G1200" s="71">
        <v>1</v>
      </c>
      <c r="H1200" s="71" t="b">
        <v>0</v>
      </c>
      <c r="I1200" s="71">
        <v>13.99</v>
      </c>
      <c r="J1200" s="71" t="s">
        <v>30</v>
      </c>
      <c r="K1200" s="71" t="s">
        <v>43</v>
      </c>
      <c r="L1200" s="71">
        <v>24.9</v>
      </c>
      <c r="M1200" s="71">
        <v>39.1</v>
      </c>
      <c r="N1200" s="71">
        <v>0</v>
      </c>
      <c r="O1200" s="71">
        <v>0</v>
      </c>
      <c r="P1200" s="71" t="b">
        <v>0</v>
      </c>
      <c r="Q1200" s="71" t="s">
        <v>38</v>
      </c>
    </row>
    <row r="1201" spans="2:17" x14ac:dyDescent="0.25">
      <c r="B1201" s="71">
        <v>1200</v>
      </c>
      <c r="C1201" s="78">
        <v>41729</v>
      </c>
      <c r="D1201" s="71">
        <v>14</v>
      </c>
      <c r="E1201" s="71">
        <v>1</v>
      </c>
      <c r="F1201" s="71" t="s">
        <v>36</v>
      </c>
      <c r="G1201" s="71">
        <v>3</v>
      </c>
      <c r="H1201" s="71" t="b">
        <v>0</v>
      </c>
      <c r="I1201" s="71">
        <v>47.97</v>
      </c>
      <c r="J1201" s="71" t="s">
        <v>30</v>
      </c>
      <c r="K1201" s="71" t="s">
        <v>40</v>
      </c>
      <c r="L1201" s="71">
        <v>17.899999999999999</v>
      </c>
      <c r="M1201" s="71">
        <v>45.6</v>
      </c>
      <c r="N1201" s="71">
        <v>0</v>
      </c>
      <c r="O1201" s="71">
        <v>0</v>
      </c>
      <c r="P1201" s="71" t="b">
        <v>0</v>
      </c>
      <c r="Q1201" s="71" t="s">
        <v>48</v>
      </c>
    </row>
    <row r="1202" spans="2:17" x14ac:dyDescent="0.25">
      <c r="B1202" s="71">
        <v>1201</v>
      </c>
      <c r="C1202" s="78">
        <v>41729</v>
      </c>
      <c r="D1202" s="71">
        <v>14</v>
      </c>
      <c r="E1202" s="71">
        <v>1</v>
      </c>
      <c r="F1202" s="71" t="s">
        <v>33</v>
      </c>
      <c r="G1202" s="71">
        <v>4</v>
      </c>
      <c r="H1202" s="71" t="b">
        <v>1</v>
      </c>
      <c r="I1202" s="71">
        <v>53.064</v>
      </c>
      <c r="J1202" s="71" t="s">
        <v>30</v>
      </c>
      <c r="K1202" s="71" t="s">
        <v>43</v>
      </c>
      <c r="L1202" s="71">
        <v>29.2</v>
      </c>
      <c r="M1202" s="71">
        <v>41.9</v>
      </c>
      <c r="N1202" s="71">
        <v>0</v>
      </c>
      <c r="O1202" s="71">
        <v>0</v>
      </c>
      <c r="P1202" s="71" t="b">
        <v>0</v>
      </c>
      <c r="Q1202" s="71" t="s">
        <v>38</v>
      </c>
    </row>
    <row r="1203" spans="2:17" x14ac:dyDescent="0.25">
      <c r="B1203" s="71">
        <v>1202</v>
      </c>
      <c r="C1203" s="78">
        <v>41729</v>
      </c>
      <c r="D1203" s="71">
        <v>14</v>
      </c>
      <c r="E1203" s="71">
        <v>1</v>
      </c>
      <c r="F1203" s="71" t="s">
        <v>29</v>
      </c>
      <c r="G1203" s="71">
        <v>3</v>
      </c>
      <c r="H1203" s="71" t="b">
        <v>0</v>
      </c>
      <c r="I1203" s="71">
        <v>66.709999999999994</v>
      </c>
      <c r="J1203" s="71" t="s">
        <v>30</v>
      </c>
      <c r="K1203" s="71" t="s">
        <v>43</v>
      </c>
      <c r="L1203" s="71">
        <v>34.5</v>
      </c>
      <c r="M1203" s="71">
        <v>28.1</v>
      </c>
      <c r="N1203" s="71">
        <v>1</v>
      </c>
      <c r="O1203" s="71">
        <v>1</v>
      </c>
      <c r="P1203" s="71" t="b">
        <v>0</v>
      </c>
      <c r="Q1203" s="71" t="s">
        <v>48</v>
      </c>
    </row>
    <row r="1204" spans="2:17" x14ac:dyDescent="0.25">
      <c r="B1204" s="71">
        <v>1203</v>
      </c>
      <c r="C1204" s="78">
        <v>41729</v>
      </c>
      <c r="D1204" s="71">
        <v>14</v>
      </c>
      <c r="E1204" s="71">
        <v>1</v>
      </c>
      <c r="F1204" s="71" t="s">
        <v>33</v>
      </c>
      <c r="G1204" s="71">
        <v>2</v>
      </c>
      <c r="H1204" s="71" t="b">
        <v>0</v>
      </c>
      <c r="I1204" s="71">
        <v>66.97</v>
      </c>
      <c r="J1204" s="71" t="s">
        <v>30</v>
      </c>
      <c r="K1204" s="71" t="s">
        <v>43</v>
      </c>
      <c r="L1204" s="71">
        <v>52.9</v>
      </c>
      <c r="M1204" s="71" t="s">
        <v>48</v>
      </c>
      <c r="N1204" s="71">
        <v>1</v>
      </c>
      <c r="O1204" s="71">
        <v>1</v>
      </c>
      <c r="P1204" s="71" t="b">
        <v>0</v>
      </c>
      <c r="Q1204" s="71" t="s">
        <v>38</v>
      </c>
    </row>
    <row r="1205" spans="2:17" x14ac:dyDescent="0.25">
      <c r="B1205" s="71">
        <v>1204</v>
      </c>
      <c r="C1205" s="78">
        <v>41729</v>
      </c>
      <c r="D1205" s="71">
        <v>14</v>
      </c>
      <c r="E1205" s="71">
        <v>1</v>
      </c>
      <c r="F1205" s="71" t="s">
        <v>33</v>
      </c>
      <c r="G1205" s="71">
        <v>4</v>
      </c>
      <c r="H1205" s="71" t="b">
        <v>1</v>
      </c>
      <c r="I1205" s="71">
        <v>46.764000000000003</v>
      </c>
      <c r="J1205" s="71" t="s">
        <v>30</v>
      </c>
      <c r="K1205" s="71" t="s">
        <v>43</v>
      </c>
      <c r="L1205" s="71">
        <v>26.8</v>
      </c>
      <c r="M1205" s="71">
        <v>39.6</v>
      </c>
      <c r="N1205" s="71">
        <v>0</v>
      </c>
      <c r="O1205" s="71">
        <v>0</v>
      </c>
      <c r="P1205" s="71" t="b">
        <v>0</v>
      </c>
      <c r="Q1205" s="71" t="s">
        <v>38</v>
      </c>
    </row>
    <row r="1206" spans="2:17" x14ac:dyDescent="0.25">
      <c r="B1206" s="71">
        <v>1205</v>
      </c>
      <c r="C1206" s="78">
        <v>41729</v>
      </c>
      <c r="D1206" s="71">
        <v>14</v>
      </c>
      <c r="E1206" s="71">
        <v>1</v>
      </c>
      <c r="F1206" s="71" t="s">
        <v>33</v>
      </c>
      <c r="G1206" s="71">
        <v>3</v>
      </c>
      <c r="H1206" s="71" t="b">
        <v>0</v>
      </c>
      <c r="I1206" s="71">
        <v>41.97</v>
      </c>
      <c r="J1206" s="71" t="s">
        <v>30</v>
      </c>
      <c r="K1206" s="71" t="s">
        <v>40</v>
      </c>
      <c r="L1206" s="71">
        <v>31.2</v>
      </c>
      <c r="M1206" s="71">
        <v>35.700000000000003</v>
      </c>
      <c r="N1206" s="71">
        <v>0</v>
      </c>
      <c r="O1206" s="71">
        <v>0</v>
      </c>
      <c r="P1206" s="71" t="b">
        <v>0</v>
      </c>
      <c r="Q1206" s="71" t="s">
        <v>38</v>
      </c>
    </row>
    <row r="1207" spans="2:17" x14ac:dyDescent="0.25">
      <c r="B1207" s="71">
        <v>1206</v>
      </c>
      <c r="C1207" s="78">
        <v>41729</v>
      </c>
      <c r="D1207" s="71">
        <v>14</v>
      </c>
      <c r="E1207" s="71">
        <v>1</v>
      </c>
      <c r="F1207" s="71" t="s">
        <v>29</v>
      </c>
      <c r="G1207" s="71">
        <v>3</v>
      </c>
      <c r="H1207" s="71" t="b">
        <v>0</v>
      </c>
      <c r="I1207" s="71">
        <v>42.97</v>
      </c>
      <c r="J1207" s="71" t="s">
        <v>30</v>
      </c>
      <c r="K1207" s="71" t="s">
        <v>37</v>
      </c>
      <c r="L1207" s="71">
        <v>12.3</v>
      </c>
      <c r="M1207" s="71">
        <v>48.3</v>
      </c>
      <c r="N1207" s="71">
        <v>0</v>
      </c>
      <c r="O1207" s="71">
        <v>0</v>
      </c>
      <c r="P1207" s="71" t="b">
        <v>0</v>
      </c>
      <c r="Q1207" s="71" t="s">
        <v>32</v>
      </c>
    </row>
    <row r="1208" spans="2:17" x14ac:dyDescent="0.25">
      <c r="B1208" s="71">
        <v>1207</v>
      </c>
      <c r="C1208" s="78">
        <v>41729</v>
      </c>
      <c r="D1208" s="71">
        <v>14</v>
      </c>
      <c r="E1208" s="71">
        <v>1</v>
      </c>
      <c r="F1208" s="71" t="s">
        <v>36</v>
      </c>
      <c r="G1208" s="71">
        <v>2</v>
      </c>
      <c r="H1208" s="71" t="b">
        <v>0</v>
      </c>
      <c r="I1208" s="71">
        <v>26.98</v>
      </c>
      <c r="J1208" s="71" t="s">
        <v>30</v>
      </c>
      <c r="K1208" s="71" t="s">
        <v>37</v>
      </c>
      <c r="L1208" s="71">
        <v>9.1</v>
      </c>
      <c r="M1208" s="71">
        <v>45.7</v>
      </c>
      <c r="N1208" s="71">
        <v>0</v>
      </c>
      <c r="O1208" s="71">
        <v>0</v>
      </c>
      <c r="P1208" s="71" t="b">
        <v>0</v>
      </c>
      <c r="Q1208" s="71" t="s">
        <v>32</v>
      </c>
    </row>
    <row r="1209" spans="2:17" x14ac:dyDescent="0.25">
      <c r="B1209" s="71">
        <v>1208</v>
      </c>
      <c r="C1209" s="78">
        <v>41729</v>
      </c>
      <c r="D1209" s="71">
        <v>14</v>
      </c>
      <c r="E1209" s="71">
        <v>1</v>
      </c>
      <c r="F1209" s="71" t="s">
        <v>36</v>
      </c>
      <c r="G1209" s="71">
        <v>6</v>
      </c>
      <c r="H1209" s="71" t="b">
        <v>1</v>
      </c>
      <c r="I1209" s="71">
        <v>75.546000000000006</v>
      </c>
      <c r="J1209" s="71" t="s">
        <v>30</v>
      </c>
      <c r="K1209" s="71" t="s">
        <v>43</v>
      </c>
      <c r="L1209" s="71">
        <v>11</v>
      </c>
      <c r="M1209" s="71">
        <v>43.8</v>
      </c>
      <c r="N1209" s="71">
        <v>0</v>
      </c>
      <c r="O1209" s="71">
        <v>0</v>
      </c>
      <c r="P1209" s="71" t="b">
        <v>0</v>
      </c>
      <c r="Q1209" s="71" t="s">
        <v>32</v>
      </c>
    </row>
    <row r="1210" spans="2:17" x14ac:dyDescent="0.25">
      <c r="B1210" s="71">
        <v>1209</v>
      </c>
      <c r="C1210" s="78">
        <v>41729</v>
      </c>
      <c r="D1210" s="71">
        <v>14</v>
      </c>
      <c r="E1210" s="71">
        <v>1</v>
      </c>
      <c r="F1210" s="71" t="s">
        <v>29</v>
      </c>
      <c r="G1210" s="71">
        <v>4</v>
      </c>
      <c r="H1210" s="71" t="b">
        <v>1</v>
      </c>
      <c r="I1210" s="71">
        <v>69.66</v>
      </c>
      <c r="J1210" s="71" t="s">
        <v>30</v>
      </c>
      <c r="K1210" s="71" t="s">
        <v>40</v>
      </c>
      <c r="L1210" s="71">
        <v>15</v>
      </c>
      <c r="M1210" s="71">
        <v>43.5</v>
      </c>
      <c r="N1210" s="71">
        <v>1</v>
      </c>
      <c r="O1210" s="71">
        <v>1</v>
      </c>
      <c r="P1210" s="71" t="b">
        <v>0</v>
      </c>
      <c r="Q1210" s="71" t="s">
        <v>32</v>
      </c>
    </row>
  </sheetData>
  <sortState ref="A2:Q1210">
    <sortCondition ref="A2:A1210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8"/>
  <sheetViews>
    <sheetView workbookViewId="0">
      <selection activeCell="A13" sqref="A13"/>
    </sheetView>
  </sheetViews>
  <sheetFormatPr defaultRowHeight="15" x14ac:dyDescent="0.25"/>
  <cols>
    <col min="1" max="1" width="39" customWidth="1"/>
    <col min="2" max="2" width="4.7109375" customWidth="1"/>
    <col min="3" max="3" width="3.140625" customWidth="1"/>
    <col min="4" max="5" width="12.7109375" bestFit="1" customWidth="1"/>
    <col min="6" max="6" width="2.85546875" customWidth="1"/>
    <col min="7" max="9" width="12.7109375" bestFit="1" customWidth="1"/>
  </cols>
  <sheetData>
    <row r="1" spans="1:8" ht="15.75" thickBot="1" x14ac:dyDescent="0.3">
      <c r="A1" s="79" t="s">
        <v>26</v>
      </c>
      <c r="B1" s="71"/>
      <c r="C1" s="71"/>
      <c r="D1" s="71" t="s">
        <v>25</v>
      </c>
      <c r="E1" s="71" t="s">
        <v>26</v>
      </c>
      <c r="F1" s="71"/>
      <c r="G1" s="71" t="s">
        <v>25</v>
      </c>
      <c r="H1" s="71" t="s">
        <v>26</v>
      </c>
    </row>
    <row r="2" spans="1:8" x14ac:dyDescent="0.25">
      <c r="A2" s="80">
        <v>53</v>
      </c>
      <c r="B2" s="71"/>
      <c r="C2" s="71"/>
      <c r="D2" s="38">
        <v>20</v>
      </c>
      <c r="E2" s="81">
        <v>53</v>
      </c>
      <c r="F2" s="71"/>
      <c r="G2" s="38">
        <v>20</v>
      </c>
      <c r="H2" s="81">
        <v>53</v>
      </c>
    </row>
    <row r="3" spans="1:8" x14ac:dyDescent="0.25">
      <c r="A3" s="82">
        <v>56.4</v>
      </c>
      <c r="B3" s="71"/>
      <c r="C3" s="71"/>
      <c r="D3" s="40">
        <v>19.600000000000001</v>
      </c>
      <c r="E3" s="83">
        <v>56.4</v>
      </c>
      <c r="F3" s="71"/>
      <c r="G3" s="40">
        <v>19.600000000000001</v>
      </c>
      <c r="H3" s="83">
        <v>56.4</v>
      </c>
    </row>
    <row r="4" spans="1:8" ht="15.75" thickBot="1" x14ac:dyDescent="0.3">
      <c r="A4" s="82">
        <v>36.5</v>
      </c>
      <c r="B4" s="71"/>
      <c r="C4" s="71"/>
      <c r="D4" s="40">
        <v>17.8</v>
      </c>
      <c r="E4" s="83">
        <v>36.5</v>
      </c>
      <c r="F4" s="71"/>
      <c r="G4" s="41">
        <v>17.8</v>
      </c>
      <c r="H4" s="84">
        <v>36.5</v>
      </c>
    </row>
    <row r="5" spans="1:8" x14ac:dyDescent="0.25">
      <c r="A5" s="82" t="s">
        <v>48</v>
      </c>
      <c r="B5" s="71"/>
      <c r="C5" s="71"/>
      <c r="D5" s="40">
        <v>37.299999999999997</v>
      </c>
      <c r="E5" s="83" t="s">
        <v>48</v>
      </c>
      <c r="F5" s="71"/>
      <c r="G5" s="38">
        <v>21.8</v>
      </c>
      <c r="H5" s="81">
        <v>50</v>
      </c>
    </row>
    <row r="6" spans="1:8" x14ac:dyDescent="0.25">
      <c r="A6" s="82">
        <v>50</v>
      </c>
      <c r="B6" s="71"/>
      <c r="C6" s="71"/>
      <c r="D6" s="40">
        <v>21.8</v>
      </c>
      <c r="E6" s="83">
        <v>50</v>
      </c>
      <c r="F6" s="71"/>
      <c r="G6" s="40">
        <v>48.7</v>
      </c>
      <c r="H6" s="83">
        <v>27</v>
      </c>
    </row>
    <row r="7" spans="1:8" x14ac:dyDescent="0.25">
      <c r="A7" s="82">
        <v>27</v>
      </c>
      <c r="B7" s="71"/>
      <c r="C7" s="71"/>
      <c r="D7" s="40">
        <v>48.7</v>
      </c>
      <c r="E7" s="83">
        <v>27</v>
      </c>
      <c r="F7" s="71"/>
      <c r="G7" s="40">
        <v>49.3</v>
      </c>
      <c r="H7" s="83">
        <v>33.9</v>
      </c>
    </row>
    <row r="8" spans="1:8" x14ac:dyDescent="0.25">
      <c r="A8" s="82">
        <v>33.9</v>
      </c>
      <c r="B8" s="71"/>
      <c r="C8" s="71"/>
      <c r="D8" s="40">
        <v>49.3</v>
      </c>
      <c r="E8" s="83">
        <v>33.9</v>
      </c>
      <c r="F8" s="71"/>
      <c r="G8" s="40">
        <v>25.6</v>
      </c>
      <c r="H8" s="83">
        <v>54.8</v>
      </c>
    </row>
    <row r="9" spans="1:8" x14ac:dyDescent="0.25">
      <c r="A9" s="82">
        <v>54.8</v>
      </c>
      <c r="B9" s="71"/>
      <c r="C9" s="71"/>
      <c r="D9" s="40">
        <v>25.6</v>
      </c>
      <c r="E9" s="83">
        <v>54.8</v>
      </c>
      <c r="F9" s="71"/>
      <c r="G9" s="40">
        <v>26.4</v>
      </c>
      <c r="H9" s="83">
        <v>48</v>
      </c>
    </row>
    <row r="10" spans="1:8" ht="15.75" thickBot="1" x14ac:dyDescent="0.3">
      <c r="A10" s="82">
        <v>48</v>
      </c>
      <c r="B10" s="71"/>
      <c r="C10" s="71"/>
      <c r="D10" s="40">
        <v>26.4</v>
      </c>
      <c r="E10" s="83">
        <v>48</v>
      </c>
      <c r="F10" s="71"/>
      <c r="G10" s="41">
        <v>24.3</v>
      </c>
      <c r="H10" s="84">
        <v>54.4</v>
      </c>
    </row>
    <row r="11" spans="1:8" ht="15.75" thickBot="1" x14ac:dyDescent="0.3">
      <c r="A11" s="85">
        <v>54.4</v>
      </c>
      <c r="B11" s="71"/>
      <c r="C11" s="71"/>
      <c r="D11" s="41">
        <v>24.3</v>
      </c>
      <c r="E11" s="84">
        <v>54.4</v>
      </c>
      <c r="F11" s="71"/>
      <c r="G11" s="71"/>
      <c r="H11" s="71"/>
    </row>
    <row r="12" spans="1:8" ht="15.75" thickBot="1" x14ac:dyDescent="0.3">
      <c r="A12" s="71"/>
      <c r="B12" s="71"/>
      <c r="C12" s="71"/>
      <c r="D12" s="71"/>
      <c r="E12" s="71"/>
      <c r="F12" s="71"/>
      <c r="G12" s="71"/>
      <c r="H12" s="71"/>
    </row>
    <row r="13" spans="1:8" x14ac:dyDescent="0.25">
      <c r="A13" s="86">
        <f>AVERAGE(A2:A11)</f>
        <v>46</v>
      </c>
      <c r="B13" s="79"/>
      <c r="C13" s="71"/>
      <c r="D13" s="87">
        <f>CORREL(D2:D11,E2:E11)</f>
        <v>-0.74494934734598761</v>
      </c>
      <c r="E13" s="81"/>
      <c r="F13" s="71"/>
      <c r="G13" s="38"/>
      <c r="H13" s="88">
        <f>CORREL(G2:G10,H2:H10)</f>
        <v>-0.74494934734598761</v>
      </c>
    </row>
    <row r="14" spans="1:8" ht="15.75" thickBot="1" x14ac:dyDescent="0.3">
      <c r="A14" s="89" t="s">
        <v>50</v>
      </c>
      <c r="B14" s="79"/>
      <c r="C14" s="71"/>
      <c r="D14" s="90" t="s">
        <v>52</v>
      </c>
      <c r="E14" s="84"/>
      <c r="F14" s="71"/>
      <c r="G14" s="41"/>
      <c r="H14" s="91" t="s">
        <v>53</v>
      </c>
    </row>
    <row r="15" spans="1:8" ht="15.75" thickBot="1" x14ac:dyDescent="0.3">
      <c r="A15" s="71"/>
      <c r="B15" s="79"/>
      <c r="C15" s="71"/>
      <c r="D15" s="71"/>
      <c r="E15" s="71"/>
      <c r="F15" s="71"/>
      <c r="G15" s="71"/>
      <c r="H15" s="71"/>
    </row>
    <row r="16" spans="1:8" x14ac:dyDescent="0.25">
      <c r="A16" s="86">
        <f>AVERAGE(A2,A3,A4,A6,A7,A8,A9,A10,A11)</f>
        <v>46</v>
      </c>
      <c r="B16" s="79"/>
      <c r="C16" s="71"/>
      <c r="D16" s="71"/>
      <c r="E16" s="71"/>
      <c r="F16" s="71"/>
      <c r="G16" s="71"/>
      <c r="H16" s="71"/>
    </row>
    <row r="17" spans="1:8" ht="15.75" thickBot="1" x14ac:dyDescent="0.3">
      <c r="A17" s="92" t="s">
        <v>51</v>
      </c>
      <c r="B17" s="79"/>
      <c r="C17" s="71"/>
      <c r="D17" s="71"/>
      <c r="E17" s="71"/>
      <c r="F17" s="71"/>
      <c r="G17" s="71"/>
      <c r="H17" s="71"/>
    </row>
    <row r="18" spans="1:8" x14ac:dyDescent="0.25">
      <c r="A18" s="71"/>
      <c r="B18" s="71"/>
      <c r="C18" s="71"/>
      <c r="D18" s="71"/>
      <c r="E18" s="71"/>
      <c r="F18" s="71"/>
      <c r="G18" s="71"/>
      <c r="H18" s="7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11"/>
  <sheetViews>
    <sheetView workbookViewId="0">
      <selection activeCell="D1" sqref="D1"/>
    </sheetView>
  </sheetViews>
  <sheetFormatPr defaultRowHeight="15" x14ac:dyDescent="0.25"/>
  <cols>
    <col min="1" max="1" width="18.7109375" customWidth="1"/>
    <col min="2" max="2" width="4.7109375" customWidth="1"/>
    <col min="3" max="3" width="3.140625" customWidth="1"/>
    <col min="4" max="5" width="12.7109375" bestFit="1" customWidth="1"/>
    <col min="6" max="6" width="2.85546875" customWidth="1"/>
    <col min="7" max="9" width="12.7109375" bestFit="1" customWidth="1"/>
  </cols>
  <sheetData>
    <row r="1" spans="1:1" ht="15.75" thickBot="1" x14ac:dyDescent="0.3">
      <c r="A1" s="12" t="s">
        <v>26</v>
      </c>
    </row>
    <row r="2" spans="1:1" x14ac:dyDescent="0.25">
      <c r="A2" s="9">
        <v>53</v>
      </c>
    </row>
    <row r="3" spans="1:1" x14ac:dyDescent="0.25">
      <c r="A3" s="10">
        <v>56.4</v>
      </c>
    </row>
    <row r="4" spans="1:1" x14ac:dyDescent="0.25">
      <c r="A4" s="10">
        <v>36.5</v>
      </c>
    </row>
    <row r="5" spans="1:1" x14ac:dyDescent="0.25">
      <c r="A5" s="10" t="s">
        <v>48</v>
      </c>
    </row>
    <row r="6" spans="1:1" x14ac:dyDescent="0.25">
      <c r="A6" s="10">
        <v>50</v>
      </c>
    </row>
    <row r="7" spans="1:1" x14ac:dyDescent="0.25">
      <c r="A7" s="10">
        <v>27</v>
      </c>
    </row>
    <row r="8" spans="1:1" x14ac:dyDescent="0.25">
      <c r="A8" s="10">
        <v>33.9</v>
      </c>
    </row>
    <row r="9" spans="1:1" x14ac:dyDescent="0.25">
      <c r="A9" s="10">
        <v>54.8</v>
      </c>
    </row>
    <row r="10" spans="1:1" x14ac:dyDescent="0.25">
      <c r="A10" s="10">
        <v>48</v>
      </c>
    </row>
    <row r="11" spans="1:1" ht="15.75" thickBot="1" x14ac:dyDescent="0.3">
      <c r="A11" s="11">
        <v>54.4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7"/>
  <sheetViews>
    <sheetView workbookViewId="0">
      <selection activeCell="I21" sqref="I21"/>
    </sheetView>
  </sheetViews>
  <sheetFormatPr defaultRowHeight="15" x14ac:dyDescent="0.25"/>
  <cols>
    <col min="1" max="3" width="9.140625" style="14"/>
    <col min="4" max="4" width="8.5703125" style="14" bestFit="1" customWidth="1"/>
    <col min="5" max="5" width="17.42578125" style="14" bestFit="1" customWidth="1"/>
    <col min="6" max="6" width="9" style="14" bestFit="1" customWidth="1"/>
    <col min="7" max="16384" width="9.140625" style="14"/>
  </cols>
  <sheetData>
    <row r="1" spans="1:7" x14ac:dyDescent="0.25">
      <c r="A1" s="93"/>
      <c r="B1" s="94"/>
      <c r="C1" s="94"/>
      <c r="D1" s="94"/>
      <c r="E1" s="94"/>
      <c r="F1" s="94"/>
      <c r="G1" s="95"/>
    </row>
    <row r="2" spans="1:7" x14ac:dyDescent="0.25">
      <c r="A2" s="96" t="s">
        <v>54</v>
      </c>
      <c r="B2" s="97"/>
      <c r="C2" s="97"/>
      <c r="D2" s="97"/>
      <c r="E2" s="97"/>
      <c r="F2" s="97"/>
      <c r="G2" s="98"/>
    </row>
    <row r="3" spans="1:7" x14ac:dyDescent="0.25">
      <c r="A3" s="96" t="s">
        <v>55</v>
      </c>
      <c r="B3" s="97"/>
      <c r="C3" s="97"/>
      <c r="D3" s="97"/>
      <c r="E3" s="97"/>
      <c r="F3" s="97"/>
      <c r="G3" s="98"/>
    </row>
    <row r="4" spans="1:7" x14ac:dyDescent="0.25">
      <c r="A4" s="96" t="s">
        <v>56</v>
      </c>
      <c r="B4" s="97"/>
      <c r="C4" s="97"/>
      <c r="D4" s="97"/>
      <c r="E4" s="97"/>
      <c r="F4" s="97"/>
      <c r="G4" s="98"/>
    </row>
    <row r="5" spans="1:7" x14ac:dyDescent="0.25">
      <c r="A5" s="96" t="s">
        <v>57</v>
      </c>
      <c r="B5" s="97"/>
      <c r="C5" s="97"/>
      <c r="D5" s="97"/>
      <c r="E5" s="97"/>
      <c r="F5" s="97"/>
      <c r="G5" s="98"/>
    </row>
    <row r="6" spans="1:7" x14ac:dyDescent="0.25">
      <c r="A6" s="99"/>
      <c r="B6" s="97"/>
      <c r="C6" s="97"/>
      <c r="D6" s="97"/>
      <c r="E6" s="97"/>
      <c r="F6" s="97"/>
      <c r="G6" s="98"/>
    </row>
    <row r="7" spans="1:7" x14ac:dyDescent="0.25">
      <c r="A7" s="100" t="s">
        <v>63</v>
      </c>
      <c r="B7" s="101" t="s">
        <v>64</v>
      </c>
      <c r="C7" s="101" t="s">
        <v>65</v>
      </c>
      <c r="D7" s="101" t="s">
        <v>66</v>
      </c>
      <c r="E7" s="101" t="s">
        <v>67</v>
      </c>
      <c r="F7" s="101" t="s">
        <v>59</v>
      </c>
      <c r="G7" s="102" t="s">
        <v>60</v>
      </c>
    </row>
    <row r="8" spans="1:7" x14ac:dyDescent="0.25">
      <c r="A8" s="103">
        <v>1000</v>
      </c>
      <c r="B8" s="104">
        <v>1000</v>
      </c>
      <c r="C8" s="104">
        <v>40</v>
      </c>
      <c r="D8" s="104">
        <v>400</v>
      </c>
      <c r="E8" s="97">
        <v>0</v>
      </c>
      <c r="F8" s="104">
        <v>47.94</v>
      </c>
      <c r="G8" s="105">
        <v>0.29049999999999998</v>
      </c>
    </row>
    <row r="9" spans="1:7" x14ac:dyDescent="0.25">
      <c r="A9" s="99"/>
      <c r="B9" s="97"/>
      <c r="C9" s="97"/>
      <c r="D9" s="97"/>
      <c r="E9" s="97"/>
      <c r="F9" s="97"/>
      <c r="G9" s="98"/>
    </row>
    <row r="10" spans="1:7" x14ac:dyDescent="0.25">
      <c r="A10" s="96">
        <v>0.05</v>
      </c>
      <c r="B10" s="97">
        <v>0.1</v>
      </c>
      <c r="C10" s="97">
        <v>0.25</v>
      </c>
      <c r="D10" s="97" t="s">
        <v>68</v>
      </c>
      <c r="E10" s="97">
        <v>0.75</v>
      </c>
      <c r="F10" s="97">
        <v>0.9</v>
      </c>
      <c r="G10" s="98">
        <v>0.95</v>
      </c>
    </row>
    <row r="11" spans="1:7" x14ac:dyDescent="0.25">
      <c r="A11" s="103">
        <v>26.7</v>
      </c>
      <c r="B11" s="104">
        <v>33.29</v>
      </c>
      <c r="C11" s="104">
        <v>42.23</v>
      </c>
      <c r="D11" s="104">
        <v>50</v>
      </c>
      <c r="E11" s="104">
        <v>55.3</v>
      </c>
      <c r="F11" s="104">
        <v>58.8</v>
      </c>
      <c r="G11" s="105">
        <v>60.5</v>
      </c>
    </row>
    <row r="12" spans="1:7" x14ac:dyDescent="0.25">
      <c r="A12" s="99"/>
      <c r="B12" s="97"/>
      <c r="C12" s="97"/>
      <c r="D12" s="97"/>
      <c r="E12" s="97"/>
      <c r="F12" s="97"/>
      <c r="G12" s="98"/>
    </row>
    <row r="13" spans="1:7" x14ac:dyDescent="0.25">
      <c r="A13" s="100" t="s">
        <v>69</v>
      </c>
      <c r="B13" s="101" t="s">
        <v>70</v>
      </c>
      <c r="C13" s="101" t="s">
        <v>71</v>
      </c>
      <c r="D13" s="101" t="s">
        <v>72</v>
      </c>
      <c r="E13" s="101" t="s">
        <v>73</v>
      </c>
      <c r="F13" s="101" t="s">
        <v>61</v>
      </c>
      <c r="G13" s="102" t="s">
        <v>62</v>
      </c>
    </row>
    <row r="14" spans="1:7" x14ac:dyDescent="0.25">
      <c r="A14" s="103">
        <v>45.5</v>
      </c>
      <c r="B14" s="104">
        <v>9.9380000000000006</v>
      </c>
      <c r="C14" s="104">
        <v>0.20730000000000001</v>
      </c>
      <c r="D14" s="104">
        <v>9.1920000000000002</v>
      </c>
      <c r="E14" s="104">
        <v>13.07</v>
      </c>
      <c r="F14" s="104">
        <v>-0.84189999999999998</v>
      </c>
      <c r="G14" s="105">
        <v>5.058E-2</v>
      </c>
    </row>
    <row r="15" spans="1:7" x14ac:dyDescent="0.25">
      <c r="A15" s="96"/>
      <c r="B15" s="97"/>
      <c r="C15" s="97"/>
      <c r="D15" s="97"/>
      <c r="E15" s="97"/>
      <c r="F15" s="97"/>
      <c r="G15" s="98"/>
    </row>
    <row r="16" spans="1:7" x14ac:dyDescent="0.25">
      <c r="A16" s="96" t="s">
        <v>75</v>
      </c>
      <c r="B16" s="104">
        <v>19.3</v>
      </c>
      <c r="C16" s="104">
        <v>19.399999999999999</v>
      </c>
      <c r="D16" s="104">
        <v>20</v>
      </c>
      <c r="E16" s="97" t="s">
        <v>74</v>
      </c>
      <c r="F16" s="104">
        <v>20.350000000000001</v>
      </c>
      <c r="G16" s="98"/>
    </row>
    <row r="17" spans="1:7" x14ac:dyDescent="0.25">
      <c r="A17" s="106" t="s">
        <v>76</v>
      </c>
      <c r="B17" s="107">
        <v>63.8</v>
      </c>
      <c r="C17" s="107">
        <v>64.099999999999994</v>
      </c>
      <c r="D17" s="107">
        <v>64.599999999999994</v>
      </c>
      <c r="E17" s="107">
        <v>64.7</v>
      </c>
      <c r="F17" s="107">
        <v>64.8</v>
      </c>
      <c r="G17" s="10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6"/>
  <sheetViews>
    <sheetView workbookViewId="0">
      <selection activeCell="J21" sqref="J21"/>
    </sheetView>
  </sheetViews>
  <sheetFormatPr defaultRowHeight="15" x14ac:dyDescent="0.25"/>
  <cols>
    <col min="1" max="1" width="9.42578125" style="13" customWidth="1"/>
    <col min="2" max="16384" width="9.140625" style="13"/>
  </cols>
  <sheetData>
    <row r="1" spans="1:8" x14ac:dyDescent="0.25">
      <c r="A1" s="93" t="s">
        <v>77</v>
      </c>
      <c r="B1" s="94"/>
      <c r="C1" s="94"/>
      <c r="D1" s="94"/>
      <c r="E1" s="94"/>
      <c r="F1" s="94"/>
      <c r="G1" s="94"/>
      <c r="H1" s="95"/>
    </row>
    <row r="2" spans="1:8" x14ac:dyDescent="0.25">
      <c r="A2" s="99" t="s">
        <v>55</v>
      </c>
      <c r="B2" s="97"/>
      <c r="C2" s="97"/>
      <c r="D2" s="97"/>
      <c r="E2" s="97"/>
      <c r="F2" s="97"/>
      <c r="G2" s="97"/>
      <c r="H2" s="98"/>
    </row>
    <row r="3" spans="1:8" x14ac:dyDescent="0.25">
      <c r="A3" s="99" t="s">
        <v>56</v>
      </c>
      <c r="B3" s="97"/>
      <c r="C3" s="97"/>
      <c r="D3" s="97"/>
      <c r="E3" s="97"/>
      <c r="F3" s="97"/>
      <c r="G3" s="97"/>
      <c r="H3" s="98"/>
    </row>
    <row r="4" spans="1:8" x14ac:dyDescent="0.25">
      <c r="A4" s="99" t="s">
        <v>57</v>
      </c>
      <c r="B4" s="97"/>
      <c r="C4" s="97"/>
      <c r="D4" s="97"/>
      <c r="E4" s="97"/>
      <c r="F4" s="97"/>
      <c r="G4" s="97"/>
      <c r="H4" s="98"/>
    </row>
    <row r="5" spans="1:8" x14ac:dyDescent="0.25">
      <c r="A5" s="99"/>
      <c r="B5" s="97"/>
      <c r="C5" s="97"/>
      <c r="D5" s="97"/>
      <c r="E5" s="97"/>
      <c r="F5" s="97"/>
      <c r="G5" s="97"/>
      <c r="H5" s="98"/>
    </row>
    <row r="6" spans="1:8" x14ac:dyDescent="0.25">
      <c r="A6" s="99"/>
      <c r="B6" s="101" t="s">
        <v>63</v>
      </c>
      <c r="C6" s="101" t="s">
        <v>64</v>
      </c>
      <c r="D6" s="101" t="s">
        <v>65</v>
      </c>
      <c r="E6" s="101" t="s">
        <v>66</v>
      </c>
      <c r="F6" s="101" t="s">
        <v>67</v>
      </c>
      <c r="G6" s="101" t="s">
        <v>59</v>
      </c>
      <c r="H6" s="102" t="s">
        <v>60</v>
      </c>
    </row>
    <row r="7" spans="1:8" x14ac:dyDescent="0.25">
      <c r="A7" s="99"/>
      <c r="B7" s="101" t="s">
        <v>79</v>
      </c>
      <c r="C7" s="101" t="s">
        <v>80</v>
      </c>
      <c r="D7" s="97">
        <v>39</v>
      </c>
      <c r="E7" s="97">
        <v>375</v>
      </c>
      <c r="F7" s="97">
        <v>0</v>
      </c>
      <c r="G7" s="97">
        <v>47.936999999999998</v>
      </c>
      <c r="H7" s="98">
        <v>0.29099999999999998</v>
      </c>
    </row>
    <row r="8" spans="1:8" x14ac:dyDescent="0.25">
      <c r="A8" s="99"/>
      <c r="B8" s="97"/>
      <c r="C8" s="97"/>
      <c r="D8" s="97"/>
      <c r="E8" s="97"/>
      <c r="F8" s="97"/>
      <c r="G8" s="97"/>
      <c r="H8" s="98"/>
    </row>
    <row r="9" spans="1:8" x14ac:dyDescent="0.25">
      <c r="A9" s="99"/>
      <c r="B9" s="97">
        <v>0.05</v>
      </c>
      <c r="C9" s="97">
        <v>0.1</v>
      </c>
      <c r="D9" s="97">
        <v>0.25</v>
      </c>
      <c r="E9" s="101" t="s">
        <v>68</v>
      </c>
      <c r="F9" s="97">
        <v>0.75</v>
      </c>
      <c r="G9" s="97">
        <v>0.9</v>
      </c>
      <c r="H9" s="98">
        <v>0.95</v>
      </c>
    </row>
    <row r="10" spans="1:8" x14ac:dyDescent="0.25">
      <c r="A10" s="99"/>
      <c r="B10" s="109">
        <v>26.7</v>
      </c>
      <c r="C10" s="109">
        <v>33.29</v>
      </c>
      <c r="D10" s="109">
        <v>42.225000000000001</v>
      </c>
      <c r="E10" s="109">
        <v>50</v>
      </c>
      <c r="F10" s="109">
        <v>55.3</v>
      </c>
      <c r="G10" s="109">
        <v>58.8</v>
      </c>
      <c r="H10" s="110">
        <v>60.5</v>
      </c>
    </row>
    <row r="11" spans="1:8" x14ac:dyDescent="0.25">
      <c r="A11" s="99"/>
      <c r="B11" s="97"/>
      <c r="C11" s="97"/>
      <c r="D11" s="97"/>
      <c r="E11" s="97"/>
      <c r="F11" s="97"/>
      <c r="G11" s="97"/>
      <c r="H11" s="98"/>
    </row>
    <row r="12" spans="1:8" x14ac:dyDescent="0.25">
      <c r="A12" s="99"/>
      <c r="B12" s="101" t="s">
        <v>69</v>
      </c>
      <c r="C12" s="101" t="s">
        <v>70</v>
      </c>
      <c r="D12" s="101" t="s">
        <v>71</v>
      </c>
      <c r="E12" s="101" t="s">
        <v>72</v>
      </c>
      <c r="F12" s="101" t="s">
        <v>73</v>
      </c>
      <c r="G12" s="101" t="s">
        <v>61</v>
      </c>
      <c r="H12" s="102" t="s">
        <v>62</v>
      </c>
    </row>
    <row r="13" spans="1:8" x14ac:dyDescent="0.25">
      <c r="A13" s="99"/>
      <c r="B13" s="109">
        <v>45.5</v>
      </c>
      <c r="C13" s="109">
        <v>9.9380000000000006</v>
      </c>
      <c r="D13" s="109">
        <v>0.20699999999999999</v>
      </c>
      <c r="E13" s="109">
        <v>9.1920000000000002</v>
      </c>
      <c r="F13" s="109">
        <v>13.074999999999999</v>
      </c>
      <c r="G13" s="109">
        <v>-0.84199999999999997</v>
      </c>
      <c r="H13" s="110">
        <v>5.0999999999999997E-2</v>
      </c>
    </row>
    <row r="14" spans="1:8" x14ac:dyDescent="0.25">
      <c r="A14" s="99" t="s">
        <v>58</v>
      </c>
      <c r="B14" s="97"/>
      <c r="C14" s="97"/>
      <c r="D14" s="97"/>
      <c r="E14" s="97"/>
      <c r="F14" s="97"/>
      <c r="G14" s="97"/>
      <c r="H14" s="98"/>
    </row>
    <row r="15" spans="1:8" x14ac:dyDescent="0.25">
      <c r="A15" s="99" t="s">
        <v>75</v>
      </c>
      <c r="B15" s="97">
        <v>19.3</v>
      </c>
      <c r="C15" s="97">
        <v>19.399999999999999</v>
      </c>
      <c r="D15" s="97">
        <v>20</v>
      </c>
      <c r="E15" s="101" t="s">
        <v>78</v>
      </c>
      <c r="F15" s="97">
        <v>20.350000000000001</v>
      </c>
      <c r="G15" s="97"/>
      <c r="H15" s="98"/>
    </row>
    <row r="16" spans="1:8" x14ac:dyDescent="0.25">
      <c r="A16" s="111" t="s">
        <v>81</v>
      </c>
      <c r="B16" s="112">
        <v>63.8</v>
      </c>
      <c r="C16" s="112">
        <v>64.099999999999994</v>
      </c>
      <c r="D16" s="112">
        <v>64.599999999999994</v>
      </c>
      <c r="E16" s="112">
        <v>64.7</v>
      </c>
      <c r="F16" s="112">
        <v>64.8</v>
      </c>
      <c r="G16" s="112"/>
      <c r="H16" s="10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16"/>
  <sheetViews>
    <sheetView workbookViewId="0">
      <selection activeCell="L20" sqref="L20"/>
    </sheetView>
  </sheetViews>
  <sheetFormatPr defaultRowHeight="15" x14ac:dyDescent="0.25"/>
  <cols>
    <col min="1" max="1" width="9.140625" style="14"/>
    <col min="2" max="3" width="9.5703125" style="14" bestFit="1" customWidth="1"/>
    <col min="4" max="16384" width="9.140625" style="14"/>
  </cols>
  <sheetData>
    <row r="1" spans="1:10" x14ac:dyDescent="0.25">
      <c r="A1" s="93" t="s">
        <v>95</v>
      </c>
      <c r="B1" s="94"/>
      <c r="C1" s="94"/>
      <c r="D1" s="94"/>
      <c r="E1" s="94"/>
      <c r="F1" s="94"/>
      <c r="G1" s="94"/>
      <c r="H1" s="94"/>
      <c r="I1" s="94"/>
      <c r="J1" s="95"/>
    </row>
    <row r="2" spans="1:10" x14ac:dyDescent="0.25">
      <c r="A2" s="99" t="s">
        <v>92</v>
      </c>
      <c r="B2" s="97"/>
      <c r="C2" s="97"/>
      <c r="D2" s="97"/>
      <c r="E2" s="97"/>
      <c r="F2" s="97"/>
      <c r="G2" s="97"/>
      <c r="H2" s="97"/>
      <c r="I2" s="97"/>
      <c r="J2" s="98"/>
    </row>
    <row r="3" spans="1:10" x14ac:dyDescent="0.25">
      <c r="A3" s="99" t="s">
        <v>94</v>
      </c>
      <c r="B3" s="97"/>
      <c r="C3" s="97"/>
      <c r="D3" s="97"/>
      <c r="E3" s="97"/>
      <c r="F3" s="97"/>
      <c r="G3" s="97"/>
      <c r="H3" s="97"/>
      <c r="I3" s="97"/>
      <c r="J3" s="98"/>
    </row>
    <row r="4" spans="1:10" x14ac:dyDescent="0.25">
      <c r="A4" s="99" t="s">
        <v>93</v>
      </c>
      <c r="B4" s="97"/>
      <c r="C4" s="97"/>
      <c r="D4" s="97"/>
      <c r="E4" s="97"/>
      <c r="F4" s="97"/>
      <c r="G4" s="97"/>
      <c r="H4" s="97"/>
      <c r="I4" s="97"/>
      <c r="J4" s="98"/>
    </row>
    <row r="5" spans="1:10" x14ac:dyDescent="0.25">
      <c r="A5" s="99"/>
      <c r="B5" s="97"/>
      <c r="C5" s="97"/>
      <c r="D5" s="97"/>
      <c r="E5" s="97"/>
      <c r="F5" s="97"/>
      <c r="G5" s="97"/>
      <c r="H5" s="97"/>
      <c r="I5" s="97"/>
      <c r="J5" s="98"/>
    </row>
    <row r="6" spans="1:10" x14ac:dyDescent="0.25">
      <c r="A6" s="99"/>
      <c r="B6" s="101" t="s">
        <v>63</v>
      </c>
      <c r="C6" s="101" t="s">
        <v>64</v>
      </c>
      <c r="D6" s="101" t="s">
        <v>65</v>
      </c>
      <c r="E6" s="101" t="s">
        <v>66</v>
      </c>
      <c r="F6" s="101" t="s">
        <v>67</v>
      </c>
      <c r="G6" s="101" t="s">
        <v>59</v>
      </c>
      <c r="H6" s="101" t="s">
        <v>60</v>
      </c>
      <c r="I6" s="97"/>
      <c r="J6" s="98"/>
    </row>
    <row r="7" spans="1:10" x14ac:dyDescent="0.25">
      <c r="A7" s="99"/>
      <c r="B7" s="113">
        <v>1209</v>
      </c>
      <c r="C7" s="113">
        <v>1170</v>
      </c>
      <c r="D7" s="97">
        <v>39</v>
      </c>
      <c r="E7" s="97">
        <v>375</v>
      </c>
      <c r="F7" s="97">
        <v>0</v>
      </c>
      <c r="G7" s="97">
        <v>47.936999999999998</v>
      </c>
      <c r="H7" s="97">
        <v>0.29099999999999998</v>
      </c>
      <c r="I7" s="97"/>
      <c r="J7" s="98"/>
    </row>
    <row r="8" spans="1:10" x14ac:dyDescent="0.25">
      <c r="A8" s="99"/>
      <c r="B8" s="97"/>
      <c r="C8" s="97"/>
      <c r="D8" s="97"/>
      <c r="E8" s="97"/>
      <c r="F8" s="97"/>
      <c r="G8" s="97"/>
      <c r="H8" s="97"/>
      <c r="I8" s="97"/>
      <c r="J8" s="98"/>
    </row>
    <row r="9" spans="1:10" x14ac:dyDescent="0.25">
      <c r="A9" s="99"/>
      <c r="B9" s="97">
        <v>0.05</v>
      </c>
      <c r="C9" s="97">
        <v>0.1</v>
      </c>
      <c r="D9" s="97">
        <v>0.25</v>
      </c>
      <c r="E9" s="101" t="s">
        <v>68</v>
      </c>
      <c r="F9" s="97">
        <v>0.75</v>
      </c>
      <c r="G9" s="97">
        <v>0.9</v>
      </c>
      <c r="H9" s="97">
        <v>0.95</v>
      </c>
      <c r="I9" s="97"/>
      <c r="J9" s="98"/>
    </row>
    <row r="10" spans="1:10" x14ac:dyDescent="0.25">
      <c r="A10" s="99"/>
      <c r="B10" s="109">
        <v>26.7</v>
      </c>
      <c r="C10" s="109">
        <v>33.29</v>
      </c>
      <c r="D10" s="109">
        <v>42.225000000000001</v>
      </c>
      <c r="E10" s="109">
        <v>50</v>
      </c>
      <c r="F10" s="109">
        <v>55.3</v>
      </c>
      <c r="G10" s="109">
        <v>58.8</v>
      </c>
      <c r="H10" s="109">
        <v>60.5</v>
      </c>
      <c r="I10" s="97"/>
      <c r="J10" s="98"/>
    </row>
    <row r="11" spans="1:10" x14ac:dyDescent="0.25">
      <c r="A11" s="99"/>
      <c r="B11" s="97"/>
      <c r="C11" s="97"/>
      <c r="D11" s="97"/>
      <c r="E11" s="97"/>
      <c r="F11" s="97"/>
      <c r="G11" s="97"/>
      <c r="H11" s="97"/>
      <c r="I11" s="97"/>
      <c r="J11" s="98"/>
    </row>
    <row r="12" spans="1:10" x14ac:dyDescent="0.25">
      <c r="A12" s="99"/>
      <c r="B12" s="101" t="s">
        <v>69</v>
      </c>
      <c r="C12" s="101" t="s">
        <v>70</v>
      </c>
      <c r="D12" s="101" t="s">
        <v>71</v>
      </c>
      <c r="E12" s="101" t="s">
        <v>72</v>
      </c>
      <c r="F12" s="101" t="s">
        <v>73</v>
      </c>
      <c r="G12" s="101" t="s">
        <v>61</v>
      </c>
      <c r="H12" s="101" t="s">
        <v>62</v>
      </c>
      <c r="I12" s="97"/>
      <c r="J12" s="98"/>
    </row>
    <row r="13" spans="1:10" x14ac:dyDescent="0.25">
      <c r="A13" s="99"/>
      <c r="B13" s="109">
        <v>45.5</v>
      </c>
      <c r="C13" s="109">
        <v>9.9380000000000006</v>
      </c>
      <c r="D13" s="109">
        <v>0.20699999999999999</v>
      </c>
      <c r="E13" s="109">
        <v>9.1920000000000002</v>
      </c>
      <c r="F13" s="109">
        <v>13.074999999999999</v>
      </c>
      <c r="G13" s="109">
        <v>-0.84199999999999997</v>
      </c>
      <c r="H13" s="109">
        <v>5.0999999999999997E-2</v>
      </c>
      <c r="I13" s="97"/>
      <c r="J13" s="98"/>
    </row>
    <row r="14" spans="1:10" x14ac:dyDescent="0.25">
      <c r="A14" s="99"/>
      <c r="B14" s="97"/>
      <c r="C14" s="97"/>
      <c r="D14" s="97"/>
      <c r="E14" s="97"/>
      <c r="F14" s="97"/>
      <c r="G14" s="97"/>
      <c r="H14" s="97"/>
      <c r="I14" s="97"/>
      <c r="J14" s="98"/>
    </row>
    <row r="15" spans="1:10" x14ac:dyDescent="0.25">
      <c r="A15" s="99" t="s">
        <v>75</v>
      </c>
      <c r="B15" s="101" t="s">
        <v>83</v>
      </c>
      <c r="C15" s="101" t="s">
        <v>84</v>
      </c>
      <c r="D15" s="101" t="s">
        <v>85</v>
      </c>
      <c r="E15" s="101" t="s">
        <v>96</v>
      </c>
      <c r="F15" s="101">
        <v>20.350000000000001</v>
      </c>
      <c r="G15" s="97"/>
      <c r="H15" s="97"/>
      <c r="I15" s="97"/>
      <c r="J15" s="98"/>
    </row>
    <row r="16" spans="1:10" x14ac:dyDescent="0.25">
      <c r="A16" s="111" t="s">
        <v>76</v>
      </c>
      <c r="B16" s="114" t="s">
        <v>86</v>
      </c>
      <c r="C16" s="114" t="s">
        <v>87</v>
      </c>
      <c r="D16" s="114" t="s">
        <v>88</v>
      </c>
      <c r="E16" s="114" t="s">
        <v>89</v>
      </c>
      <c r="F16" s="114">
        <v>64.8</v>
      </c>
      <c r="G16" s="112"/>
      <c r="H16" s="112"/>
      <c r="I16" s="112"/>
      <c r="J16" s="10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6"/>
  <sheetViews>
    <sheetView workbookViewId="0">
      <selection activeCell="J19" sqref="J19"/>
    </sheetView>
  </sheetViews>
  <sheetFormatPr defaultRowHeight="15" x14ac:dyDescent="0.25"/>
  <cols>
    <col min="1" max="9" width="9.140625" style="14"/>
    <col min="10" max="10" width="25.28515625" style="14" customWidth="1"/>
    <col min="11" max="16384" width="9.140625" style="14"/>
  </cols>
  <sheetData>
    <row r="1" spans="1:8" x14ac:dyDescent="0.25">
      <c r="A1" s="93" t="s">
        <v>91</v>
      </c>
      <c r="B1" s="94"/>
      <c r="C1" s="94"/>
      <c r="D1" s="94"/>
      <c r="E1" s="94"/>
      <c r="F1" s="94"/>
      <c r="G1" s="94"/>
      <c r="H1" s="95"/>
    </row>
    <row r="2" spans="1:8" x14ac:dyDescent="0.25">
      <c r="A2" s="99" t="s">
        <v>92</v>
      </c>
      <c r="B2" s="97"/>
      <c r="C2" s="97"/>
      <c r="D2" s="97"/>
      <c r="E2" s="97"/>
      <c r="F2" s="97"/>
      <c r="G2" s="97"/>
      <c r="H2" s="98"/>
    </row>
    <row r="3" spans="1:8" x14ac:dyDescent="0.25">
      <c r="A3" s="99" t="s">
        <v>82</v>
      </c>
      <c r="B3" s="97"/>
      <c r="C3" s="97"/>
      <c r="D3" s="97"/>
      <c r="E3" s="97"/>
      <c r="F3" s="97"/>
      <c r="G3" s="97"/>
      <c r="H3" s="98"/>
    </row>
    <row r="4" spans="1:8" x14ac:dyDescent="0.25">
      <c r="A4" s="99" t="s">
        <v>93</v>
      </c>
      <c r="B4" s="97"/>
      <c r="C4" s="97"/>
      <c r="D4" s="97"/>
      <c r="E4" s="97"/>
      <c r="F4" s="97"/>
      <c r="G4" s="97"/>
      <c r="H4" s="98"/>
    </row>
    <row r="5" spans="1:8" x14ac:dyDescent="0.25">
      <c r="A5" s="99"/>
      <c r="B5" s="97"/>
      <c r="C5" s="97"/>
      <c r="D5" s="97"/>
      <c r="E5" s="97"/>
      <c r="F5" s="97"/>
      <c r="G5" s="97"/>
      <c r="H5" s="98"/>
    </row>
    <row r="6" spans="1:8" x14ac:dyDescent="0.25">
      <c r="A6" s="99"/>
      <c r="B6" s="101" t="s">
        <v>63</v>
      </c>
      <c r="C6" s="101" t="s">
        <v>64</v>
      </c>
      <c r="D6" s="101" t="s">
        <v>65</v>
      </c>
      <c r="E6" s="101" t="s">
        <v>66</v>
      </c>
      <c r="F6" s="101" t="s">
        <v>67</v>
      </c>
      <c r="G6" s="101" t="s">
        <v>59</v>
      </c>
      <c r="H6" s="102" t="s">
        <v>60</v>
      </c>
    </row>
    <row r="7" spans="1:8" x14ac:dyDescent="0.25">
      <c r="A7" s="99"/>
      <c r="B7" s="101">
        <v>1209</v>
      </c>
      <c r="C7" s="101">
        <v>1170</v>
      </c>
      <c r="D7" s="97">
        <v>39</v>
      </c>
      <c r="E7" s="97">
        <v>375</v>
      </c>
      <c r="F7" s="97">
        <v>0</v>
      </c>
      <c r="G7" s="97">
        <v>47.936669999999999</v>
      </c>
      <c r="H7" s="98">
        <v>0.29054999999999997</v>
      </c>
    </row>
    <row r="8" spans="1:8" x14ac:dyDescent="0.25">
      <c r="A8" s="99"/>
      <c r="B8" s="97"/>
      <c r="C8" s="97"/>
      <c r="D8" s="97"/>
      <c r="E8" s="97"/>
      <c r="F8" s="97"/>
      <c r="G8" s="97"/>
      <c r="H8" s="98"/>
    </row>
    <row r="9" spans="1:8" x14ac:dyDescent="0.25">
      <c r="A9" s="99"/>
      <c r="B9" s="97">
        <v>0.05</v>
      </c>
      <c r="C9" s="97">
        <v>0.1</v>
      </c>
      <c r="D9" s="97">
        <v>0.25</v>
      </c>
      <c r="E9" s="101" t="s">
        <v>68</v>
      </c>
      <c r="F9" s="97">
        <v>0.75</v>
      </c>
      <c r="G9" s="97">
        <v>0.9</v>
      </c>
      <c r="H9" s="98">
        <v>0.95</v>
      </c>
    </row>
    <row r="10" spans="1:8" x14ac:dyDescent="0.25">
      <c r="A10" s="99"/>
      <c r="B10" s="115">
        <v>26.7</v>
      </c>
      <c r="C10" s="115">
        <v>33.29</v>
      </c>
      <c r="D10" s="115">
        <v>42.225000000000001</v>
      </c>
      <c r="E10" s="115">
        <v>50</v>
      </c>
      <c r="F10" s="115">
        <v>55.3</v>
      </c>
      <c r="G10" s="115">
        <v>58.8</v>
      </c>
      <c r="H10" s="116">
        <v>60.5</v>
      </c>
    </row>
    <row r="11" spans="1:8" x14ac:dyDescent="0.25">
      <c r="A11" s="99"/>
      <c r="B11" s="97"/>
      <c r="C11" s="97"/>
      <c r="D11" s="97"/>
      <c r="E11" s="97"/>
      <c r="F11" s="97"/>
      <c r="G11" s="97"/>
      <c r="H11" s="98"/>
    </row>
    <row r="12" spans="1:8" x14ac:dyDescent="0.25">
      <c r="A12" s="99"/>
      <c r="B12" s="101" t="s">
        <v>69</v>
      </c>
      <c r="C12" s="101" t="s">
        <v>70</v>
      </c>
      <c r="D12" s="101" t="s">
        <v>71</v>
      </c>
      <c r="E12" s="101" t="s">
        <v>72</v>
      </c>
      <c r="F12" s="101" t="s">
        <v>73</v>
      </c>
      <c r="G12" s="101" t="s">
        <v>61</v>
      </c>
      <c r="H12" s="102" t="s">
        <v>62</v>
      </c>
    </row>
    <row r="13" spans="1:8" x14ac:dyDescent="0.25">
      <c r="A13" s="99"/>
      <c r="B13" s="115">
        <v>45.5</v>
      </c>
      <c r="C13" s="115">
        <v>9.9382000000000001</v>
      </c>
      <c r="D13" s="115">
        <v>0.20732</v>
      </c>
      <c r="E13" s="115">
        <v>9.1921199999999992</v>
      </c>
      <c r="F13" s="115">
        <v>13.074999999999999</v>
      </c>
      <c r="G13" s="115">
        <v>-0.84187000000000001</v>
      </c>
      <c r="H13" s="116">
        <v>5.058E-2</v>
      </c>
    </row>
    <row r="14" spans="1:8" x14ac:dyDescent="0.25">
      <c r="A14" s="99"/>
      <c r="B14" s="97"/>
      <c r="C14" s="97"/>
      <c r="D14" s="97"/>
      <c r="E14" s="97"/>
      <c r="F14" s="115"/>
      <c r="G14" s="97"/>
      <c r="H14" s="98"/>
    </row>
    <row r="15" spans="1:8" x14ac:dyDescent="0.25">
      <c r="A15" s="99" t="s">
        <v>90</v>
      </c>
      <c r="B15" s="101" t="s">
        <v>83</v>
      </c>
      <c r="C15" s="101" t="s">
        <v>84</v>
      </c>
      <c r="D15" s="101" t="s">
        <v>85</v>
      </c>
      <c r="E15" s="101" t="s">
        <v>96</v>
      </c>
      <c r="F15" s="101">
        <v>20.350000000000001</v>
      </c>
      <c r="G15" s="97"/>
      <c r="H15" s="98"/>
    </row>
    <row r="16" spans="1:8" x14ac:dyDescent="0.25">
      <c r="A16" s="111" t="s">
        <v>76</v>
      </c>
      <c r="B16" s="114" t="s">
        <v>86</v>
      </c>
      <c r="C16" s="114" t="s">
        <v>87</v>
      </c>
      <c r="D16" s="114" t="s">
        <v>88</v>
      </c>
      <c r="E16" s="114" t="s">
        <v>89</v>
      </c>
      <c r="F16" s="114">
        <v>64.8</v>
      </c>
      <c r="G16" s="112"/>
      <c r="H16" s="10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5" sqref="M25"/>
    </sheetView>
  </sheetViews>
  <sheetFormatPr defaultRowHeight="15" x14ac:dyDescent="0.25"/>
  <cols>
    <col min="1" max="16384" width="9.140625" style="14"/>
  </cols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0"/>
  <sheetViews>
    <sheetView workbookViewId="0">
      <selection activeCell="F2" sqref="F2"/>
    </sheetView>
  </sheetViews>
  <sheetFormatPr defaultRowHeight="15" x14ac:dyDescent="0.25"/>
  <cols>
    <col min="1" max="1" width="12.28515625" style="71" bestFit="1" customWidth="1"/>
    <col min="2" max="2" width="2.85546875" style="71" customWidth="1"/>
    <col min="3" max="3" width="9.140625" style="71"/>
    <col min="4" max="4" width="10.140625" style="71" bestFit="1" customWidth="1"/>
    <col min="5" max="6" width="12.140625" style="71" customWidth="1"/>
    <col min="7" max="7" width="7" style="71" bestFit="1" customWidth="1"/>
    <col min="8" max="8" width="9.140625" style="71"/>
    <col min="9" max="9" width="15.140625" style="71" bestFit="1" customWidth="1"/>
    <col min="10" max="10" width="14.42578125" style="71" bestFit="1" customWidth="1"/>
    <col min="11" max="11" width="5.85546875" style="71" bestFit="1" customWidth="1"/>
    <col min="12" max="16384" width="9.140625" style="71"/>
  </cols>
  <sheetData>
    <row r="1" spans="1:11" ht="30" x14ac:dyDescent="0.25">
      <c r="A1" s="71" t="s">
        <v>26</v>
      </c>
      <c r="C1" s="28" t="s">
        <v>102</v>
      </c>
      <c r="D1" s="28" t="s">
        <v>98</v>
      </c>
      <c r="E1" s="29" t="s">
        <v>100</v>
      </c>
      <c r="F1" s="29" t="s">
        <v>99</v>
      </c>
      <c r="G1" s="28" t="s">
        <v>73</v>
      </c>
      <c r="H1" s="28" t="s">
        <v>101</v>
      </c>
      <c r="I1" s="28" t="s">
        <v>105</v>
      </c>
      <c r="J1" s="28" t="s">
        <v>106</v>
      </c>
      <c r="K1" s="29" t="s">
        <v>107</v>
      </c>
    </row>
    <row r="2" spans="1:11" x14ac:dyDescent="0.25">
      <c r="A2" s="71">
        <v>19.3</v>
      </c>
      <c r="C2" s="71" t="s">
        <v>103</v>
      </c>
      <c r="D2" s="117">
        <v>0.25</v>
      </c>
      <c r="E2" s="71">
        <f>D2*1170</f>
        <v>292.5</v>
      </c>
      <c r="F2" s="118">
        <f>QUARTILE(A2:A1171,1)</f>
        <v>42.225000000000001</v>
      </c>
      <c r="G2" s="71">
        <f>F3-F2</f>
        <v>13.074999999999996</v>
      </c>
      <c r="H2" s="118">
        <f>1.5*G2</f>
        <v>19.612499999999994</v>
      </c>
      <c r="I2" s="71">
        <f>F2-H2</f>
        <v>22.612500000000008</v>
      </c>
    </row>
    <row r="3" spans="1:11" x14ac:dyDescent="0.25">
      <c r="A3" s="71">
        <v>19.399999999999999</v>
      </c>
      <c r="C3" s="71" t="s">
        <v>104</v>
      </c>
      <c r="D3" s="117">
        <v>0.75</v>
      </c>
      <c r="E3" s="71">
        <f>D3*1170</f>
        <v>877.5</v>
      </c>
      <c r="F3" s="118">
        <f>QUARTILE(A2:A1171,3)</f>
        <v>55.3</v>
      </c>
      <c r="G3" s="118"/>
      <c r="H3" s="118"/>
      <c r="J3" s="118">
        <f>F3+H2</f>
        <v>74.912499999999994</v>
      </c>
      <c r="K3" s="71">
        <v>64.8</v>
      </c>
    </row>
    <row r="4" spans="1:11" x14ac:dyDescent="0.25">
      <c r="A4" s="71">
        <v>20</v>
      </c>
    </row>
    <row r="5" spans="1:11" x14ac:dyDescent="0.25">
      <c r="A5" s="71">
        <v>20.2</v>
      </c>
    </row>
    <row r="6" spans="1:11" x14ac:dyDescent="0.25">
      <c r="A6" s="71">
        <v>20.2</v>
      </c>
    </row>
    <row r="7" spans="1:11" x14ac:dyDescent="0.25">
      <c r="A7" s="71">
        <v>20.350000000000001</v>
      </c>
    </row>
    <row r="8" spans="1:11" x14ac:dyDescent="0.25">
      <c r="A8" s="71">
        <v>20.399999999999999</v>
      </c>
    </row>
    <row r="9" spans="1:11" x14ac:dyDescent="0.25">
      <c r="A9" s="71">
        <v>20.45</v>
      </c>
    </row>
    <row r="10" spans="1:11" x14ac:dyDescent="0.25">
      <c r="A10" s="71">
        <v>21</v>
      </c>
    </row>
    <row r="11" spans="1:11" x14ac:dyDescent="0.25">
      <c r="A11" s="71">
        <v>21.3</v>
      </c>
    </row>
    <row r="12" spans="1:11" x14ac:dyDescent="0.25">
      <c r="A12" s="71">
        <v>21.6</v>
      </c>
    </row>
    <row r="13" spans="1:11" x14ac:dyDescent="0.25">
      <c r="A13" s="71">
        <v>21.7</v>
      </c>
    </row>
    <row r="14" spans="1:11" x14ac:dyDescent="0.25">
      <c r="A14" s="71">
        <v>21.8</v>
      </c>
    </row>
    <row r="15" spans="1:11" x14ac:dyDescent="0.25">
      <c r="A15" s="71">
        <v>21.9</v>
      </c>
    </row>
    <row r="16" spans="1:11" x14ac:dyDescent="0.25">
      <c r="A16" s="71">
        <v>22.1</v>
      </c>
    </row>
    <row r="17" spans="1:1" x14ac:dyDescent="0.25">
      <c r="A17" s="71">
        <v>22.2</v>
      </c>
    </row>
    <row r="18" spans="1:1" x14ac:dyDescent="0.25">
      <c r="A18" s="71">
        <v>22.2</v>
      </c>
    </row>
    <row r="19" spans="1:1" x14ac:dyDescent="0.25">
      <c r="A19" s="71">
        <v>22.4</v>
      </c>
    </row>
    <row r="20" spans="1:1" x14ac:dyDescent="0.25">
      <c r="A20" s="71">
        <v>22.5</v>
      </c>
    </row>
    <row r="21" spans="1:1" x14ac:dyDescent="0.25">
      <c r="A21" s="71">
        <v>22.7</v>
      </c>
    </row>
    <row r="22" spans="1:1" x14ac:dyDescent="0.25">
      <c r="A22" s="71">
        <v>22.9</v>
      </c>
    </row>
    <row r="23" spans="1:1" x14ac:dyDescent="0.25">
      <c r="A23" s="71">
        <v>23.1</v>
      </c>
    </row>
    <row r="24" spans="1:1" x14ac:dyDescent="0.25">
      <c r="A24" s="71">
        <v>23.2</v>
      </c>
    </row>
    <row r="25" spans="1:1" x14ac:dyDescent="0.25">
      <c r="A25" s="71">
        <v>23.2</v>
      </c>
    </row>
    <row r="26" spans="1:1" x14ac:dyDescent="0.25">
      <c r="A26" s="71">
        <v>23.55</v>
      </c>
    </row>
    <row r="27" spans="1:1" x14ac:dyDescent="0.25">
      <c r="A27" s="71">
        <v>23.7</v>
      </c>
    </row>
    <row r="28" spans="1:1" x14ac:dyDescent="0.25">
      <c r="A28" s="71">
        <v>24</v>
      </c>
    </row>
    <row r="29" spans="1:1" x14ac:dyDescent="0.25">
      <c r="A29" s="71">
        <v>24.05</v>
      </c>
    </row>
    <row r="30" spans="1:1" x14ac:dyDescent="0.25">
      <c r="A30" s="71">
        <v>24.1</v>
      </c>
    </row>
    <row r="31" spans="1:1" x14ac:dyDescent="0.25">
      <c r="A31" s="71">
        <v>24.4</v>
      </c>
    </row>
    <row r="32" spans="1:1" x14ac:dyDescent="0.25">
      <c r="A32" s="71">
        <v>24.55</v>
      </c>
    </row>
    <row r="33" spans="1:1" x14ac:dyDescent="0.25">
      <c r="A33" s="71">
        <v>24.9</v>
      </c>
    </row>
    <row r="34" spans="1:1" x14ac:dyDescent="0.25">
      <c r="A34" s="71">
        <v>25</v>
      </c>
    </row>
    <row r="35" spans="1:1" x14ac:dyDescent="0.25">
      <c r="A35" s="71">
        <v>25.2</v>
      </c>
    </row>
    <row r="36" spans="1:1" x14ac:dyDescent="0.25">
      <c r="A36" s="71">
        <v>25.3</v>
      </c>
    </row>
    <row r="37" spans="1:1" x14ac:dyDescent="0.25">
      <c r="A37" s="71">
        <v>25.4</v>
      </c>
    </row>
    <row r="38" spans="1:1" x14ac:dyDescent="0.25">
      <c r="A38" s="71">
        <v>25.45</v>
      </c>
    </row>
    <row r="39" spans="1:1" x14ac:dyDescent="0.25">
      <c r="A39" s="71">
        <v>25.5</v>
      </c>
    </row>
    <row r="40" spans="1:1" x14ac:dyDescent="0.25">
      <c r="A40" s="71">
        <v>25.5</v>
      </c>
    </row>
    <row r="41" spans="1:1" x14ac:dyDescent="0.25">
      <c r="A41" s="71">
        <v>25.55</v>
      </c>
    </row>
    <row r="42" spans="1:1" x14ac:dyDescent="0.25">
      <c r="A42" s="71">
        <v>25.7</v>
      </c>
    </row>
    <row r="43" spans="1:1" x14ac:dyDescent="0.25">
      <c r="A43" s="71">
        <v>25.8</v>
      </c>
    </row>
    <row r="44" spans="1:1" x14ac:dyDescent="0.25">
      <c r="A44" s="71">
        <v>25.8</v>
      </c>
    </row>
    <row r="45" spans="1:1" x14ac:dyDescent="0.25">
      <c r="A45" s="71">
        <v>25.85</v>
      </c>
    </row>
    <row r="46" spans="1:1" x14ac:dyDescent="0.25">
      <c r="A46" s="71">
        <v>25.85</v>
      </c>
    </row>
    <row r="47" spans="1:1" x14ac:dyDescent="0.25">
      <c r="A47" s="71">
        <v>25.95</v>
      </c>
    </row>
    <row r="48" spans="1:1" x14ac:dyDescent="0.25">
      <c r="A48" s="71">
        <v>26.05</v>
      </c>
    </row>
    <row r="49" spans="1:1" x14ac:dyDescent="0.25">
      <c r="A49" s="71">
        <v>26.15</v>
      </c>
    </row>
    <row r="50" spans="1:1" x14ac:dyDescent="0.25">
      <c r="A50" s="71">
        <v>26.25</v>
      </c>
    </row>
    <row r="51" spans="1:1" x14ac:dyDescent="0.25">
      <c r="A51" s="71">
        <v>26.3</v>
      </c>
    </row>
    <row r="52" spans="1:1" x14ac:dyDescent="0.25">
      <c r="A52" s="71">
        <v>26.3</v>
      </c>
    </row>
    <row r="53" spans="1:1" x14ac:dyDescent="0.25">
      <c r="A53" s="71">
        <v>26.3</v>
      </c>
    </row>
    <row r="54" spans="1:1" x14ac:dyDescent="0.25">
      <c r="A54" s="71">
        <v>26.35</v>
      </c>
    </row>
    <row r="55" spans="1:1" x14ac:dyDescent="0.25">
      <c r="A55" s="71">
        <v>26.45</v>
      </c>
    </row>
    <row r="56" spans="1:1" x14ac:dyDescent="0.25">
      <c r="A56" s="71">
        <v>26.5</v>
      </c>
    </row>
    <row r="57" spans="1:1" x14ac:dyDescent="0.25">
      <c r="A57" s="71">
        <v>26.6</v>
      </c>
    </row>
    <row r="58" spans="1:1" x14ac:dyDescent="0.25">
      <c r="A58" s="71">
        <v>26.6</v>
      </c>
    </row>
    <row r="59" spans="1:1" x14ac:dyDescent="0.25">
      <c r="A59" s="71">
        <v>26.7</v>
      </c>
    </row>
    <row r="60" spans="1:1" x14ac:dyDescent="0.25">
      <c r="A60" s="71">
        <v>26.7</v>
      </c>
    </row>
    <row r="61" spans="1:1" x14ac:dyDescent="0.25">
      <c r="A61" s="71">
        <v>26.7</v>
      </c>
    </row>
    <row r="62" spans="1:1" x14ac:dyDescent="0.25">
      <c r="A62" s="71">
        <v>26.7</v>
      </c>
    </row>
    <row r="63" spans="1:1" x14ac:dyDescent="0.25">
      <c r="A63" s="71">
        <v>26.7</v>
      </c>
    </row>
    <row r="64" spans="1:1" x14ac:dyDescent="0.25">
      <c r="A64" s="71">
        <v>26.75</v>
      </c>
    </row>
    <row r="65" spans="1:1" x14ac:dyDescent="0.25">
      <c r="A65" s="71">
        <v>26.85</v>
      </c>
    </row>
    <row r="66" spans="1:1" x14ac:dyDescent="0.25">
      <c r="A66" s="71">
        <v>26.95</v>
      </c>
    </row>
    <row r="67" spans="1:1" x14ac:dyDescent="0.25">
      <c r="A67" s="71">
        <v>27</v>
      </c>
    </row>
    <row r="68" spans="1:1" x14ac:dyDescent="0.25">
      <c r="A68" s="71">
        <v>27</v>
      </c>
    </row>
    <row r="69" spans="1:1" x14ac:dyDescent="0.25">
      <c r="A69" s="71">
        <v>27.2</v>
      </c>
    </row>
    <row r="70" spans="1:1" x14ac:dyDescent="0.25">
      <c r="A70" s="71">
        <v>27.3</v>
      </c>
    </row>
    <row r="71" spans="1:1" x14ac:dyDescent="0.25">
      <c r="A71" s="71">
        <v>27.4</v>
      </c>
    </row>
    <row r="72" spans="1:1" x14ac:dyDescent="0.25">
      <c r="A72" s="71">
        <v>27.45</v>
      </c>
    </row>
    <row r="73" spans="1:1" x14ac:dyDescent="0.25">
      <c r="A73" s="71">
        <v>27.8</v>
      </c>
    </row>
    <row r="74" spans="1:1" x14ac:dyDescent="0.25">
      <c r="A74" s="71">
        <v>27.9</v>
      </c>
    </row>
    <row r="75" spans="1:1" x14ac:dyDescent="0.25">
      <c r="A75" s="71">
        <v>28.1</v>
      </c>
    </row>
    <row r="76" spans="1:1" x14ac:dyDescent="0.25">
      <c r="A76" s="71">
        <v>28.2</v>
      </c>
    </row>
    <row r="77" spans="1:1" x14ac:dyDescent="0.25">
      <c r="A77" s="71">
        <v>28.3</v>
      </c>
    </row>
    <row r="78" spans="1:1" x14ac:dyDescent="0.25">
      <c r="A78" s="71">
        <v>28.8</v>
      </c>
    </row>
    <row r="79" spans="1:1" x14ac:dyDescent="0.25">
      <c r="A79" s="71">
        <v>28.8</v>
      </c>
    </row>
    <row r="80" spans="1:1" x14ac:dyDescent="0.25">
      <c r="A80" s="71">
        <v>28.8</v>
      </c>
    </row>
    <row r="81" spans="1:1" x14ac:dyDescent="0.25">
      <c r="A81" s="71">
        <v>28.95</v>
      </c>
    </row>
    <row r="82" spans="1:1" x14ac:dyDescent="0.25">
      <c r="A82" s="71">
        <v>29.1</v>
      </c>
    </row>
    <row r="83" spans="1:1" x14ac:dyDescent="0.25">
      <c r="A83" s="71">
        <v>29.1</v>
      </c>
    </row>
    <row r="84" spans="1:1" x14ac:dyDescent="0.25">
      <c r="A84" s="71">
        <v>29.15</v>
      </c>
    </row>
    <row r="85" spans="1:1" x14ac:dyDescent="0.25">
      <c r="A85" s="71">
        <v>29.2</v>
      </c>
    </row>
    <row r="86" spans="1:1" x14ac:dyDescent="0.25">
      <c r="A86" s="71">
        <v>29.5</v>
      </c>
    </row>
    <row r="87" spans="1:1" x14ac:dyDescent="0.25">
      <c r="A87" s="71">
        <v>29.5</v>
      </c>
    </row>
    <row r="88" spans="1:1" x14ac:dyDescent="0.25">
      <c r="A88" s="71">
        <v>29.6</v>
      </c>
    </row>
    <row r="89" spans="1:1" x14ac:dyDescent="0.25">
      <c r="A89" s="71">
        <v>29.7</v>
      </c>
    </row>
    <row r="90" spans="1:1" x14ac:dyDescent="0.25">
      <c r="A90" s="71">
        <v>29.7</v>
      </c>
    </row>
    <row r="91" spans="1:1" x14ac:dyDescent="0.25">
      <c r="A91" s="71">
        <v>29.9</v>
      </c>
    </row>
    <row r="92" spans="1:1" x14ac:dyDescent="0.25">
      <c r="A92" s="71">
        <v>30</v>
      </c>
    </row>
    <row r="93" spans="1:1" x14ac:dyDescent="0.25">
      <c r="A93" s="71">
        <v>30.05</v>
      </c>
    </row>
    <row r="94" spans="1:1" x14ac:dyDescent="0.25">
      <c r="A94" s="71">
        <v>30.1</v>
      </c>
    </row>
    <row r="95" spans="1:1" x14ac:dyDescent="0.25">
      <c r="A95" s="71">
        <v>30.2</v>
      </c>
    </row>
    <row r="96" spans="1:1" x14ac:dyDescent="0.25">
      <c r="A96" s="71">
        <v>30.3</v>
      </c>
    </row>
    <row r="97" spans="1:1" x14ac:dyDescent="0.25">
      <c r="A97" s="71">
        <v>30.4</v>
      </c>
    </row>
    <row r="98" spans="1:1" x14ac:dyDescent="0.25">
      <c r="A98" s="71">
        <v>30.5</v>
      </c>
    </row>
    <row r="99" spans="1:1" x14ac:dyDescent="0.25">
      <c r="A99" s="71">
        <v>30.7</v>
      </c>
    </row>
    <row r="100" spans="1:1" x14ac:dyDescent="0.25">
      <c r="A100" s="71">
        <v>30.7</v>
      </c>
    </row>
    <row r="101" spans="1:1" x14ac:dyDescent="0.25">
      <c r="A101" s="71">
        <v>30.7</v>
      </c>
    </row>
    <row r="102" spans="1:1" x14ac:dyDescent="0.25">
      <c r="A102" s="71">
        <v>30.9</v>
      </c>
    </row>
    <row r="103" spans="1:1" x14ac:dyDescent="0.25">
      <c r="A103" s="71">
        <v>30.9</v>
      </c>
    </row>
    <row r="104" spans="1:1" x14ac:dyDescent="0.25">
      <c r="A104" s="71">
        <v>31.4</v>
      </c>
    </row>
    <row r="105" spans="1:1" x14ac:dyDescent="0.25">
      <c r="A105" s="71">
        <v>31.5</v>
      </c>
    </row>
    <row r="106" spans="1:1" x14ac:dyDescent="0.25">
      <c r="A106" s="71">
        <v>31.6</v>
      </c>
    </row>
    <row r="107" spans="1:1" x14ac:dyDescent="0.25">
      <c r="A107" s="71">
        <v>31.8</v>
      </c>
    </row>
    <row r="108" spans="1:1" x14ac:dyDescent="0.25">
      <c r="A108" s="71">
        <v>31.8</v>
      </c>
    </row>
    <row r="109" spans="1:1" x14ac:dyDescent="0.25">
      <c r="A109" s="71">
        <v>32</v>
      </c>
    </row>
    <row r="110" spans="1:1" x14ac:dyDescent="0.25">
      <c r="A110" s="71">
        <v>32.200000000000003</v>
      </c>
    </row>
    <row r="111" spans="1:1" x14ac:dyDescent="0.25">
      <c r="A111" s="71">
        <v>32.5</v>
      </c>
    </row>
    <row r="112" spans="1:1" x14ac:dyDescent="0.25">
      <c r="A112" s="71">
        <v>32.700000000000003</v>
      </c>
    </row>
    <row r="113" spans="1:1" x14ac:dyDescent="0.25">
      <c r="A113" s="71">
        <v>32.9</v>
      </c>
    </row>
    <row r="114" spans="1:1" x14ac:dyDescent="0.25">
      <c r="A114" s="71">
        <v>32.9</v>
      </c>
    </row>
    <row r="115" spans="1:1" x14ac:dyDescent="0.25">
      <c r="A115" s="71">
        <v>33</v>
      </c>
    </row>
    <row r="116" spans="1:1" x14ac:dyDescent="0.25">
      <c r="A116" s="71">
        <v>33</v>
      </c>
    </row>
    <row r="117" spans="1:1" x14ac:dyDescent="0.25">
      <c r="A117" s="71">
        <v>33.200000000000003</v>
      </c>
    </row>
    <row r="118" spans="1:1" x14ac:dyDescent="0.25">
      <c r="A118" s="71">
        <v>33.200000000000003</v>
      </c>
    </row>
    <row r="119" spans="1:1" x14ac:dyDescent="0.25">
      <c r="A119" s="71">
        <v>33.299999999999997</v>
      </c>
    </row>
    <row r="120" spans="1:1" x14ac:dyDescent="0.25">
      <c r="A120" s="71">
        <v>33.299999999999997</v>
      </c>
    </row>
    <row r="121" spans="1:1" x14ac:dyDescent="0.25">
      <c r="A121" s="71">
        <v>33.299999999999997</v>
      </c>
    </row>
    <row r="122" spans="1:1" x14ac:dyDescent="0.25">
      <c r="A122" s="71">
        <v>33.4</v>
      </c>
    </row>
    <row r="123" spans="1:1" x14ac:dyDescent="0.25">
      <c r="A123" s="71">
        <v>33.5</v>
      </c>
    </row>
    <row r="124" spans="1:1" x14ac:dyDescent="0.25">
      <c r="A124" s="71">
        <v>33.6</v>
      </c>
    </row>
    <row r="125" spans="1:1" x14ac:dyDescent="0.25">
      <c r="A125" s="71">
        <v>33.700000000000003</v>
      </c>
    </row>
    <row r="126" spans="1:1" x14ac:dyDescent="0.25">
      <c r="A126" s="71">
        <v>33.799999999999997</v>
      </c>
    </row>
    <row r="127" spans="1:1" x14ac:dyDescent="0.25">
      <c r="A127" s="71">
        <v>33.799999999999997</v>
      </c>
    </row>
    <row r="128" spans="1:1" x14ac:dyDescent="0.25">
      <c r="A128" s="71">
        <v>33.799999999999997</v>
      </c>
    </row>
    <row r="129" spans="1:1" x14ac:dyDescent="0.25">
      <c r="A129" s="71">
        <v>33.799999999999997</v>
      </c>
    </row>
    <row r="130" spans="1:1" x14ac:dyDescent="0.25">
      <c r="A130" s="71">
        <v>33.9</v>
      </c>
    </row>
    <row r="131" spans="1:1" x14ac:dyDescent="0.25">
      <c r="A131" s="71">
        <v>33.9</v>
      </c>
    </row>
    <row r="132" spans="1:1" x14ac:dyDescent="0.25">
      <c r="A132" s="71">
        <v>34.1</v>
      </c>
    </row>
    <row r="133" spans="1:1" x14ac:dyDescent="0.25">
      <c r="A133" s="71">
        <v>34.1</v>
      </c>
    </row>
    <row r="134" spans="1:1" x14ac:dyDescent="0.25">
      <c r="A134" s="71">
        <v>34.299999999999997</v>
      </c>
    </row>
    <row r="135" spans="1:1" x14ac:dyDescent="0.25">
      <c r="A135" s="71">
        <v>34.4</v>
      </c>
    </row>
    <row r="136" spans="1:1" x14ac:dyDescent="0.25">
      <c r="A136" s="71">
        <v>34.5</v>
      </c>
    </row>
    <row r="137" spans="1:1" x14ac:dyDescent="0.25">
      <c r="A137" s="71">
        <v>34.5</v>
      </c>
    </row>
    <row r="138" spans="1:1" x14ac:dyDescent="0.25">
      <c r="A138" s="71">
        <v>34.799999999999997</v>
      </c>
    </row>
    <row r="139" spans="1:1" x14ac:dyDescent="0.25">
      <c r="A139" s="71">
        <v>34.9</v>
      </c>
    </row>
    <row r="140" spans="1:1" x14ac:dyDescent="0.25">
      <c r="A140" s="71">
        <v>35</v>
      </c>
    </row>
    <row r="141" spans="1:1" x14ac:dyDescent="0.25">
      <c r="A141" s="71">
        <v>35.1</v>
      </c>
    </row>
    <row r="142" spans="1:1" x14ac:dyDescent="0.25">
      <c r="A142" s="71">
        <v>35.200000000000003</v>
      </c>
    </row>
    <row r="143" spans="1:1" x14ac:dyDescent="0.25">
      <c r="A143" s="71">
        <v>35.200000000000003</v>
      </c>
    </row>
    <row r="144" spans="1:1" x14ac:dyDescent="0.25">
      <c r="A144" s="71">
        <v>35.200000000000003</v>
      </c>
    </row>
    <row r="145" spans="1:1" x14ac:dyDescent="0.25">
      <c r="A145" s="71">
        <v>35.4</v>
      </c>
    </row>
    <row r="146" spans="1:1" x14ac:dyDescent="0.25">
      <c r="A146" s="71">
        <v>35.4</v>
      </c>
    </row>
    <row r="147" spans="1:1" x14ac:dyDescent="0.25">
      <c r="A147" s="71">
        <v>35.4</v>
      </c>
    </row>
    <row r="148" spans="1:1" x14ac:dyDescent="0.25">
      <c r="A148" s="71">
        <v>35.4</v>
      </c>
    </row>
    <row r="149" spans="1:1" x14ac:dyDescent="0.25">
      <c r="A149" s="71">
        <v>35.5</v>
      </c>
    </row>
    <row r="150" spans="1:1" x14ac:dyDescent="0.25">
      <c r="A150" s="71">
        <v>35.5</v>
      </c>
    </row>
    <row r="151" spans="1:1" x14ac:dyDescent="0.25">
      <c r="A151" s="71">
        <v>35.5</v>
      </c>
    </row>
    <row r="152" spans="1:1" x14ac:dyDescent="0.25">
      <c r="A152" s="71">
        <v>35.5</v>
      </c>
    </row>
    <row r="153" spans="1:1" x14ac:dyDescent="0.25">
      <c r="A153" s="71">
        <v>35.5</v>
      </c>
    </row>
    <row r="154" spans="1:1" x14ac:dyDescent="0.25">
      <c r="A154" s="71">
        <v>35.6</v>
      </c>
    </row>
    <row r="155" spans="1:1" x14ac:dyDescent="0.25">
      <c r="A155" s="71">
        <v>35.700000000000003</v>
      </c>
    </row>
    <row r="156" spans="1:1" x14ac:dyDescent="0.25">
      <c r="A156" s="71">
        <v>35.700000000000003</v>
      </c>
    </row>
    <row r="157" spans="1:1" x14ac:dyDescent="0.25">
      <c r="A157" s="71">
        <v>35.700000000000003</v>
      </c>
    </row>
    <row r="158" spans="1:1" x14ac:dyDescent="0.25">
      <c r="A158" s="71">
        <v>35.799999999999997</v>
      </c>
    </row>
    <row r="159" spans="1:1" x14ac:dyDescent="0.25">
      <c r="A159" s="71">
        <v>35.799999999999997</v>
      </c>
    </row>
    <row r="160" spans="1:1" x14ac:dyDescent="0.25">
      <c r="A160" s="71">
        <v>35.799999999999997</v>
      </c>
    </row>
    <row r="161" spans="1:1" x14ac:dyDescent="0.25">
      <c r="A161" s="71">
        <v>35.799999999999997</v>
      </c>
    </row>
    <row r="162" spans="1:1" x14ac:dyDescent="0.25">
      <c r="A162" s="71">
        <v>35.9</v>
      </c>
    </row>
    <row r="163" spans="1:1" x14ac:dyDescent="0.25">
      <c r="A163" s="71">
        <v>35.9</v>
      </c>
    </row>
    <row r="164" spans="1:1" x14ac:dyDescent="0.25">
      <c r="A164" s="71">
        <v>36.200000000000003</v>
      </c>
    </row>
    <row r="165" spans="1:1" x14ac:dyDescent="0.25">
      <c r="A165" s="71">
        <v>36.299999999999997</v>
      </c>
    </row>
    <row r="166" spans="1:1" x14ac:dyDescent="0.25">
      <c r="A166" s="71">
        <v>36.299999999999997</v>
      </c>
    </row>
    <row r="167" spans="1:1" x14ac:dyDescent="0.25">
      <c r="A167" s="71">
        <v>36.299999999999997</v>
      </c>
    </row>
    <row r="168" spans="1:1" x14ac:dyDescent="0.25">
      <c r="A168" s="71">
        <v>36.299999999999997</v>
      </c>
    </row>
    <row r="169" spans="1:1" x14ac:dyDescent="0.25">
      <c r="A169" s="71">
        <v>36.4</v>
      </c>
    </row>
    <row r="170" spans="1:1" x14ac:dyDescent="0.25">
      <c r="A170" s="71">
        <v>36.4</v>
      </c>
    </row>
    <row r="171" spans="1:1" x14ac:dyDescent="0.25">
      <c r="A171" s="71">
        <v>36.5</v>
      </c>
    </row>
    <row r="172" spans="1:1" x14ac:dyDescent="0.25">
      <c r="A172" s="71">
        <v>36.6</v>
      </c>
    </row>
    <row r="173" spans="1:1" x14ac:dyDescent="0.25">
      <c r="A173" s="71">
        <v>36.6</v>
      </c>
    </row>
    <row r="174" spans="1:1" x14ac:dyDescent="0.25">
      <c r="A174" s="71">
        <v>36.700000000000003</v>
      </c>
    </row>
    <row r="175" spans="1:1" x14ac:dyDescent="0.25">
      <c r="A175" s="71">
        <v>36.700000000000003</v>
      </c>
    </row>
    <row r="176" spans="1:1" x14ac:dyDescent="0.25">
      <c r="A176" s="71">
        <v>36.799999999999997</v>
      </c>
    </row>
    <row r="177" spans="1:1" x14ac:dyDescent="0.25">
      <c r="A177" s="71">
        <v>36.9</v>
      </c>
    </row>
    <row r="178" spans="1:1" x14ac:dyDescent="0.25">
      <c r="A178" s="71">
        <v>37</v>
      </c>
    </row>
    <row r="179" spans="1:1" x14ac:dyDescent="0.25">
      <c r="A179" s="71">
        <v>37</v>
      </c>
    </row>
    <row r="180" spans="1:1" x14ac:dyDescent="0.25">
      <c r="A180" s="71">
        <v>37</v>
      </c>
    </row>
    <row r="181" spans="1:1" x14ac:dyDescent="0.25">
      <c r="A181" s="71">
        <v>37.1</v>
      </c>
    </row>
    <row r="182" spans="1:1" x14ac:dyDescent="0.25">
      <c r="A182" s="71">
        <v>37.1</v>
      </c>
    </row>
    <row r="183" spans="1:1" x14ac:dyDescent="0.25">
      <c r="A183" s="71">
        <v>37.200000000000003</v>
      </c>
    </row>
    <row r="184" spans="1:1" x14ac:dyDescent="0.25">
      <c r="A184" s="71">
        <v>37.299999999999997</v>
      </c>
    </row>
    <row r="185" spans="1:1" x14ac:dyDescent="0.25">
      <c r="A185" s="71">
        <v>37.299999999999997</v>
      </c>
    </row>
    <row r="186" spans="1:1" x14ac:dyDescent="0.25">
      <c r="A186" s="71">
        <v>37.299999999999997</v>
      </c>
    </row>
    <row r="187" spans="1:1" x14ac:dyDescent="0.25">
      <c r="A187" s="71">
        <v>37.299999999999997</v>
      </c>
    </row>
    <row r="188" spans="1:1" x14ac:dyDescent="0.25">
      <c r="A188" s="71">
        <v>37.5</v>
      </c>
    </row>
    <row r="189" spans="1:1" x14ac:dyDescent="0.25">
      <c r="A189" s="71">
        <v>37.5</v>
      </c>
    </row>
    <row r="190" spans="1:1" x14ac:dyDescent="0.25">
      <c r="A190" s="71">
        <v>37.6</v>
      </c>
    </row>
    <row r="191" spans="1:1" x14ac:dyDescent="0.25">
      <c r="A191" s="71">
        <v>37.700000000000003</v>
      </c>
    </row>
    <row r="192" spans="1:1" x14ac:dyDescent="0.25">
      <c r="A192" s="71">
        <v>37.799999999999997</v>
      </c>
    </row>
    <row r="193" spans="1:1" x14ac:dyDescent="0.25">
      <c r="A193" s="71">
        <v>37.799999999999997</v>
      </c>
    </row>
    <row r="194" spans="1:1" x14ac:dyDescent="0.25">
      <c r="A194" s="71">
        <v>37.799999999999997</v>
      </c>
    </row>
    <row r="195" spans="1:1" x14ac:dyDescent="0.25">
      <c r="A195" s="71">
        <v>38</v>
      </c>
    </row>
    <row r="196" spans="1:1" x14ac:dyDescent="0.25">
      <c r="A196" s="71">
        <v>38.1</v>
      </c>
    </row>
    <row r="197" spans="1:1" x14ac:dyDescent="0.25">
      <c r="A197" s="71">
        <v>38.1</v>
      </c>
    </row>
    <row r="198" spans="1:1" x14ac:dyDescent="0.25">
      <c r="A198" s="71">
        <v>38.1</v>
      </c>
    </row>
    <row r="199" spans="1:1" x14ac:dyDescent="0.25">
      <c r="A199" s="71">
        <v>38.1</v>
      </c>
    </row>
    <row r="200" spans="1:1" x14ac:dyDescent="0.25">
      <c r="A200" s="71">
        <v>38.1</v>
      </c>
    </row>
    <row r="201" spans="1:1" x14ac:dyDescent="0.25">
      <c r="A201" s="71">
        <v>38.200000000000003</v>
      </c>
    </row>
    <row r="202" spans="1:1" x14ac:dyDescent="0.25">
      <c r="A202" s="71">
        <v>38.200000000000003</v>
      </c>
    </row>
    <row r="203" spans="1:1" x14ac:dyDescent="0.25">
      <c r="A203" s="71">
        <v>38.200000000000003</v>
      </c>
    </row>
    <row r="204" spans="1:1" x14ac:dyDescent="0.25">
      <c r="A204" s="71">
        <v>38.299999999999997</v>
      </c>
    </row>
    <row r="205" spans="1:1" x14ac:dyDescent="0.25">
      <c r="A205" s="71">
        <v>38.4</v>
      </c>
    </row>
    <row r="206" spans="1:1" x14ac:dyDescent="0.25">
      <c r="A206" s="71">
        <v>38.5</v>
      </c>
    </row>
    <row r="207" spans="1:1" x14ac:dyDescent="0.25">
      <c r="A207" s="71">
        <v>38.5</v>
      </c>
    </row>
    <row r="208" spans="1:1" x14ac:dyDescent="0.25">
      <c r="A208" s="71">
        <v>38.5</v>
      </c>
    </row>
    <row r="209" spans="1:1" x14ac:dyDescent="0.25">
      <c r="A209" s="71">
        <v>38.5</v>
      </c>
    </row>
    <row r="210" spans="1:1" x14ac:dyDescent="0.25">
      <c r="A210" s="71">
        <v>38.5</v>
      </c>
    </row>
    <row r="211" spans="1:1" x14ac:dyDescent="0.25">
      <c r="A211" s="71">
        <v>38.6</v>
      </c>
    </row>
    <row r="212" spans="1:1" x14ac:dyDescent="0.25">
      <c r="A212" s="71">
        <v>38.6</v>
      </c>
    </row>
    <row r="213" spans="1:1" x14ac:dyDescent="0.25">
      <c r="A213" s="71">
        <v>38.6</v>
      </c>
    </row>
    <row r="214" spans="1:1" x14ac:dyDescent="0.25">
      <c r="A214" s="71">
        <v>38.6</v>
      </c>
    </row>
    <row r="215" spans="1:1" x14ac:dyDescent="0.25">
      <c r="A215" s="71">
        <v>38.700000000000003</v>
      </c>
    </row>
    <row r="216" spans="1:1" x14ac:dyDescent="0.25">
      <c r="A216" s="71">
        <v>38.700000000000003</v>
      </c>
    </row>
    <row r="217" spans="1:1" x14ac:dyDescent="0.25">
      <c r="A217" s="71">
        <v>38.700000000000003</v>
      </c>
    </row>
    <row r="218" spans="1:1" x14ac:dyDescent="0.25">
      <c r="A218" s="71">
        <v>38.799999999999997</v>
      </c>
    </row>
    <row r="219" spans="1:1" x14ac:dyDescent="0.25">
      <c r="A219" s="71">
        <v>38.799999999999997</v>
      </c>
    </row>
    <row r="220" spans="1:1" x14ac:dyDescent="0.25">
      <c r="A220" s="71">
        <v>38.799999999999997</v>
      </c>
    </row>
    <row r="221" spans="1:1" x14ac:dyDescent="0.25">
      <c r="A221" s="71">
        <v>38.799999999999997</v>
      </c>
    </row>
    <row r="222" spans="1:1" x14ac:dyDescent="0.25">
      <c r="A222" s="71">
        <v>38.799999999999997</v>
      </c>
    </row>
    <row r="223" spans="1:1" x14ac:dyDescent="0.25">
      <c r="A223" s="71">
        <v>38.799999999999997</v>
      </c>
    </row>
    <row r="224" spans="1:1" x14ac:dyDescent="0.25">
      <c r="A224" s="71">
        <v>38.9</v>
      </c>
    </row>
    <row r="225" spans="1:1" x14ac:dyDescent="0.25">
      <c r="A225" s="71">
        <v>39</v>
      </c>
    </row>
    <row r="226" spans="1:1" x14ac:dyDescent="0.25">
      <c r="A226" s="71">
        <v>39.1</v>
      </c>
    </row>
    <row r="227" spans="1:1" x14ac:dyDescent="0.25">
      <c r="A227" s="71">
        <v>39.1</v>
      </c>
    </row>
    <row r="228" spans="1:1" x14ac:dyDescent="0.25">
      <c r="A228" s="71">
        <v>39.1</v>
      </c>
    </row>
    <row r="229" spans="1:1" x14ac:dyDescent="0.25">
      <c r="A229" s="71">
        <v>39.200000000000003</v>
      </c>
    </row>
    <row r="230" spans="1:1" x14ac:dyDescent="0.25">
      <c r="A230" s="71">
        <v>39.4</v>
      </c>
    </row>
    <row r="231" spans="1:1" x14ac:dyDescent="0.25">
      <c r="A231" s="71">
        <v>39.5</v>
      </c>
    </row>
    <row r="232" spans="1:1" x14ac:dyDescent="0.25">
      <c r="A232" s="71">
        <v>39.5</v>
      </c>
    </row>
    <row r="233" spans="1:1" x14ac:dyDescent="0.25">
      <c r="A233" s="71">
        <v>39.5</v>
      </c>
    </row>
    <row r="234" spans="1:1" x14ac:dyDescent="0.25">
      <c r="A234" s="71">
        <v>39.6</v>
      </c>
    </row>
    <row r="235" spans="1:1" x14ac:dyDescent="0.25">
      <c r="A235" s="71">
        <v>39.799999999999997</v>
      </c>
    </row>
    <row r="236" spans="1:1" x14ac:dyDescent="0.25">
      <c r="A236" s="71">
        <v>39.799999999999997</v>
      </c>
    </row>
    <row r="237" spans="1:1" x14ac:dyDescent="0.25">
      <c r="A237" s="71">
        <v>39.799999999999997</v>
      </c>
    </row>
    <row r="238" spans="1:1" x14ac:dyDescent="0.25">
      <c r="A238" s="71">
        <v>39.799999999999997</v>
      </c>
    </row>
    <row r="239" spans="1:1" x14ac:dyDescent="0.25">
      <c r="A239" s="71">
        <v>39.9</v>
      </c>
    </row>
    <row r="240" spans="1:1" x14ac:dyDescent="0.25">
      <c r="A240" s="71">
        <v>40</v>
      </c>
    </row>
    <row r="241" spans="1:1" x14ac:dyDescent="0.25">
      <c r="A241" s="71">
        <v>40.1</v>
      </c>
    </row>
    <row r="242" spans="1:1" x14ac:dyDescent="0.25">
      <c r="A242" s="71">
        <v>40.1</v>
      </c>
    </row>
    <row r="243" spans="1:1" x14ac:dyDescent="0.25">
      <c r="A243" s="71">
        <v>40.1</v>
      </c>
    </row>
    <row r="244" spans="1:1" x14ac:dyDescent="0.25">
      <c r="A244" s="71">
        <v>40.200000000000003</v>
      </c>
    </row>
    <row r="245" spans="1:1" x14ac:dyDescent="0.25">
      <c r="A245" s="71">
        <v>40.200000000000003</v>
      </c>
    </row>
    <row r="246" spans="1:1" x14ac:dyDescent="0.25">
      <c r="A246" s="71">
        <v>40.299999999999997</v>
      </c>
    </row>
    <row r="247" spans="1:1" x14ac:dyDescent="0.25">
      <c r="A247" s="71">
        <v>40.299999999999997</v>
      </c>
    </row>
    <row r="248" spans="1:1" x14ac:dyDescent="0.25">
      <c r="A248" s="71">
        <v>40.4</v>
      </c>
    </row>
    <row r="249" spans="1:1" x14ac:dyDescent="0.25">
      <c r="A249" s="71">
        <v>40.4</v>
      </c>
    </row>
    <row r="250" spans="1:1" x14ac:dyDescent="0.25">
      <c r="A250" s="71">
        <v>40.700000000000003</v>
      </c>
    </row>
    <row r="251" spans="1:1" x14ac:dyDescent="0.25">
      <c r="A251" s="71">
        <v>40.700000000000003</v>
      </c>
    </row>
    <row r="252" spans="1:1" x14ac:dyDescent="0.25">
      <c r="A252" s="71">
        <v>40.700000000000003</v>
      </c>
    </row>
    <row r="253" spans="1:1" x14ac:dyDescent="0.25">
      <c r="A253" s="71">
        <v>40.700000000000003</v>
      </c>
    </row>
    <row r="254" spans="1:1" x14ac:dyDescent="0.25">
      <c r="A254" s="71">
        <v>40.700000000000003</v>
      </c>
    </row>
    <row r="255" spans="1:1" x14ac:dyDescent="0.25">
      <c r="A255" s="71">
        <v>40.799999999999997</v>
      </c>
    </row>
    <row r="256" spans="1:1" x14ac:dyDescent="0.25">
      <c r="A256" s="71">
        <v>40.9</v>
      </c>
    </row>
    <row r="257" spans="1:1" x14ac:dyDescent="0.25">
      <c r="A257" s="71">
        <v>40.9</v>
      </c>
    </row>
    <row r="258" spans="1:1" x14ac:dyDescent="0.25">
      <c r="A258" s="71">
        <v>41</v>
      </c>
    </row>
    <row r="259" spans="1:1" x14ac:dyDescent="0.25">
      <c r="A259" s="71">
        <v>41.1</v>
      </c>
    </row>
    <row r="260" spans="1:1" x14ac:dyDescent="0.25">
      <c r="A260" s="71">
        <v>41.1</v>
      </c>
    </row>
    <row r="261" spans="1:1" x14ac:dyDescent="0.25">
      <c r="A261" s="71">
        <v>41.1</v>
      </c>
    </row>
    <row r="262" spans="1:1" x14ac:dyDescent="0.25">
      <c r="A262" s="71">
        <v>41.1</v>
      </c>
    </row>
    <row r="263" spans="1:1" x14ac:dyDescent="0.25">
      <c r="A263" s="71">
        <v>41.1</v>
      </c>
    </row>
    <row r="264" spans="1:1" x14ac:dyDescent="0.25">
      <c r="A264" s="71">
        <v>41.2</v>
      </c>
    </row>
    <row r="265" spans="1:1" x14ac:dyDescent="0.25">
      <c r="A265" s="71">
        <v>41.2</v>
      </c>
    </row>
    <row r="266" spans="1:1" x14ac:dyDescent="0.25">
      <c r="A266" s="71">
        <v>41.2</v>
      </c>
    </row>
    <row r="267" spans="1:1" x14ac:dyDescent="0.25">
      <c r="A267" s="71">
        <v>41.2</v>
      </c>
    </row>
    <row r="268" spans="1:1" x14ac:dyDescent="0.25">
      <c r="A268" s="71">
        <v>41.3</v>
      </c>
    </row>
    <row r="269" spans="1:1" x14ac:dyDescent="0.25">
      <c r="A269" s="71">
        <v>41.3</v>
      </c>
    </row>
    <row r="270" spans="1:1" x14ac:dyDescent="0.25">
      <c r="A270" s="71">
        <v>41.3</v>
      </c>
    </row>
    <row r="271" spans="1:1" x14ac:dyDescent="0.25">
      <c r="A271" s="71">
        <v>41.4</v>
      </c>
    </row>
    <row r="272" spans="1:1" x14ac:dyDescent="0.25">
      <c r="A272" s="71">
        <v>41.4</v>
      </c>
    </row>
    <row r="273" spans="1:1" x14ac:dyDescent="0.25">
      <c r="A273" s="71">
        <v>41.4</v>
      </c>
    </row>
    <row r="274" spans="1:1" x14ac:dyDescent="0.25">
      <c r="A274" s="71">
        <v>41.5</v>
      </c>
    </row>
    <row r="275" spans="1:1" x14ac:dyDescent="0.25">
      <c r="A275" s="71">
        <v>41.5</v>
      </c>
    </row>
    <row r="276" spans="1:1" x14ac:dyDescent="0.25">
      <c r="A276" s="71">
        <v>41.5</v>
      </c>
    </row>
    <row r="277" spans="1:1" x14ac:dyDescent="0.25">
      <c r="A277" s="71">
        <v>41.6</v>
      </c>
    </row>
    <row r="278" spans="1:1" x14ac:dyDescent="0.25">
      <c r="A278" s="71">
        <v>41.6</v>
      </c>
    </row>
    <row r="279" spans="1:1" x14ac:dyDescent="0.25">
      <c r="A279" s="71">
        <v>41.6</v>
      </c>
    </row>
    <row r="280" spans="1:1" x14ac:dyDescent="0.25">
      <c r="A280" s="71">
        <v>41.7</v>
      </c>
    </row>
    <row r="281" spans="1:1" x14ac:dyDescent="0.25">
      <c r="A281" s="71">
        <v>41.7</v>
      </c>
    </row>
    <row r="282" spans="1:1" x14ac:dyDescent="0.25">
      <c r="A282" s="71">
        <v>41.7</v>
      </c>
    </row>
    <row r="283" spans="1:1" x14ac:dyDescent="0.25">
      <c r="A283" s="71">
        <v>41.9</v>
      </c>
    </row>
    <row r="284" spans="1:1" x14ac:dyDescent="0.25">
      <c r="A284" s="71">
        <v>41.9</v>
      </c>
    </row>
    <row r="285" spans="1:1" x14ac:dyDescent="0.25">
      <c r="A285" s="71">
        <v>41.9</v>
      </c>
    </row>
    <row r="286" spans="1:1" x14ac:dyDescent="0.25">
      <c r="A286" s="71">
        <v>42</v>
      </c>
    </row>
    <row r="287" spans="1:1" x14ac:dyDescent="0.25">
      <c r="A287" s="71">
        <v>42.1</v>
      </c>
    </row>
    <row r="288" spans="1:1" x14ac:dyDescent="0.25">
      <c r="A288" s="71">
        <v>42.1</v>
      </c>
    </row>
    <row r="289" spans="1:1" x14ac:dyDescent="0.25">
      <c r="A289" s="71">
        <v>42.2</v>
      </c>
    </row>
    <row r="290" spans="1:1" x14ac:dyDescent="0.25">
      <c r="A290" s="71">
        <v>42.2</v>
      </c>
    </row>
    <row r="291" spans="1:1" x14ac:dyDescent="0.25">
      <c r="A291" s="71">
        <v>42.2</v>
      </c>
    </row>
    <row r="292" spans="1:1" x14ac:dyDescent="0.25">
      <c r="A292" s="71">
        <v>42.2</v>
      </c>
    </row>
    <row r="293" spans="1:1" x14ac:dyDescent="0.25">
      <c r="A293" s="71">
        <v>42.2</v>
      </c>
    </row>
    <row r="294" spans="1:1" x14ac:dyDescent="0.25">
      <c r="A294" s="71">
        <v>42.2</v>
      </c>
    </row>
    <row r="295" spans="1:1" x14ac:dyDescent="0.25">
      <c r="A295" s="71">
        <v>42.3</v>
      </c>
    </row>
    <row r="296" spans="1:1" x14ac:dyDescent="0.25">
      <c r="A296" s="71">
        <v>42.3</v>
      </c>
    </row>
    <row r="297" spans="1:1" x14ac:dyDescent="0.25">
      <c r="A297" s="71">
        <v>42.3</v>
      </c>
    </row>
    <row r="298" spans="1:1" x14ac:dyDescent="0.25">
      <c r="A298" s="71">
        <v>42.4</v>
      </c>
    </row>
    <row r="299" spans="1:1" x14ac:dyDescent="0.25">
      <c r="A299" s="71">
        <v>42.4</v>
      </c>
    </row>
    <row r="300" spans="1:1" x14ac:dyDescent="0.25">
      <c r="A300" s="71">
        <v>42.4</v>
      </c>
    </row>
    <row r="301" spans="1:1" x14ac:dyDescent="0.25">
      <c r="A301" s="71">
        <v>42.4</v>
      </c>
    </row>
    <row r="302" spans="1:1" x14ac:dyDescent="0.25">
      <c r="A302" s="71">
        <v>42.5</v>
      </c>
    </row>
    <row r="303" spans="1:1" x14ac:dyDescent="0.25">
      <c r="A303" s="71">
        <v>42.5</v>
      </c>
    </row>
    <row r="304" spans="1:1" x14ac:dyDescent="0.25">
      <c r="A304" s="71">
        <v>42.6</v>
      </c>
    </row>
    <row r="305" spans="1:1" x14ac:dyDescent="0.25">
      <c r="A305" s="71">
        <v>42.6</v>
      </c>
    </row>
    <row r="306" spans="1:1" x14ac:dyDescent="0.25">
      <c r="A306" s="71">
        <v>42.7</v>
      </c>
    </row>
    <row r="307" spans="1:1" x14ac:dyDescent="0.25">
      <c r="A307" s="71">
        <v>42.7</v>
      </c>
    </row>
    <row r="308" spans="1:1" x14ac:dyDescent="0.25">
      <c r="A308" s="71">
        <v>42.7</v>
      </c>
    </row>
    <row r="309" spans="1:1" x14ac:dyDescent="0.25">
      <c r="A309" s="71">
        <v>42.7</v>
      </c>
    </row>
    <row r="310" spans="1:1" x14ac:dyDescent="0.25">
      <c r="A310" s="71">
        <v>42.7</v>
      </c>
    </row>
    <row r="311" spans="1:1" x14ac:dyDescent="0.25">
      <c r="A311" s="71">
        <v>42.7</v>
      </c>
    </row>
    <row r="312" spans="1:1" x14ac:dyDescent="0.25">
      <c r="A312" s="71">
        <v>42.8</v>
      </c>
    </row>
    <row r="313" spans="1:1" x14ac:dyDescent="0.25">
      <c r="A313" s="71">
        <v>42.9</v>
      </c>
    </row>
    <row r="314" spans="1:1" x14ac:dyDescent="0.25">
      <c r="A314" s="71">
        <v>42.9</v>
      </c>
    </row>
    <row r="315" spans="1:1" x14ac:dyDescent="0.25">
      <c r="A315" s="71">
        <v>43.1</v>
      </c>
    </row>
    <row r="316" spans="1:1" x14ac:dyDescent="0.25">
      <c r="A316" s="71">
        <v>43.1</v>
      </c>
    </row>
    <row r="317" spans="1:1" x14ac:dyDescent="0.25">
      <c r="A317" s="71">
        <v>43.2</v>
      </c>
    </row>
    <row r="318" spans="1:1" x14ac:dyDescent="0.25">
      <c r="A318" s="71">
        <v>43.3</v>
      </c>
    </row>
    <row r="319" spans="1:1" x14ac:dyDescent="0.25">
      <c r="A319" s="71">
        <v>43.3</v>
      </c>
    </row>
    <row r="320" spans="1:1" x14ac:dyDescent="0.25">
      <c r="A320" s="71">
        <v>43.4</v>
      </c>
    </row>
    <row r="321" spans="1:1" x14ac:dyDescent="0.25">
      <c r="A321" s="71">
        <v>43.4</v>
      </c>
    </row>
    <row r="322" spans="1:1" x14ac:dyDescent="0.25">
      <c r="A322" s="71">
        <v>43.5</v>
      </c>
    </row>
    <row r="323" spans="1:1" x14ac:dyDescent="0.25">
      <c r="A323" s="71">
        <v>43.5</v>
      </c>
    </row>
    <row r="324" spans="1:1" x14ac:dyDescent="0.25">
      <c r="A324" s="71">
        <v>43.5</v>
      </c>
    </row>
    <row r="325" spans="1:1" x14ac:dyDescent="0.25">
      <c r="A325" s="71">
        <v>43.5</v>
      </c>
    </row>
    <row r="326" spans="1:1" x14ac:dyDescent="0.25">
      <c r="A326" s="71">
        <v>43.6</v>
      </c>
    </row>
    <row r="327" spans="1:1" x14ac:dyDescent="0.25">
      <c r="A327" s="71">
        <v>43.6</v>
      </c>
    </row>
    <row r="328" spans="1:1" x14ac:dyDescent="0.25">
      <c r="A328" s="71">
        <v>43.6</v>
      </c>
    </row>
    <row r="329" spans="1:1" x14ac:dyDescent="0.25">
      <c r="A329" s="71">
        <v>43.7</v>
      </c>
    </row>
    <row r="330" spans="1:1" x14ac:dyDescent="0.25">
      <c r="A330" s="71">
        <v>43.7</v>
      </c>
    </row>
    <row r="331" spans="1:1" x14ac:dyDescent="0.25">
      <c r="A331" s="71">
        <v>43.7</v>
      </c>
    </row>
    <row r="332" spans="1:1" x14ac:dyDescent="0.25">
      <c r="A332" s="71">
        <v>43.8</v>
      </c>
    </row>
    <row r="333" spans="1:1" x14ac:dyDescent="0.25">
      <c r="A333" s="71">
        <v>43.8</v>
      </c>
    </row>
    <row r="334" spans="1:1" x14ac:dyDescent="0.25">
      <c r="A334" s="71">
        <v>43.8</v>
      </c>
    </row>
    <row r="335" spans="1:1" x14ac:dyDescent="0.25">
      <c r="A335" s="71">
        <v>43.8</v>
      </c>
    </row>
    <row r="336" spans="1:1" x14ac:dyDescent="0.25">
      <c r="A336" s="71">
        <v>43.8</v>
      </c>
    </row>
    <row r="337" spans="1:1" x14ac:dyDescent="0.25">
      <c r="A337" s="71">
        <v>43.9</v>
      </c>
    </row>
    <row r="338" spans="1:1" x14ac:dyDescent="0.25">
      <c r="A338" s="71">
        <v>43.9</v>
      </c>
    </row>
    <row r="339" spans="1:1" x14ac:dyDescent="0.25">
      <c r="A339" s="71">
        <v>43.9</v>
      </c>
    </row>
    <row r="340" spans="1:1" x14ac:dyDescent="0.25">
      <c r="A340" s="71">
        <v>43.9</v>
      </c>
    </row>
    <row r="341" spans="1:1" x14ac:dyDescent="0.25">
      <c r="A341" s="71">
        <v>44</v>
      </c>
    </row>
    <row r="342" spans="1:1" x14ac:dyDescent="0.25">
      <c r="A342" s="71">
        <v>44</v>
      </c>
    </row>
    <row r="343" spans="1:1" x14ac:dyDescent="0.25">
      <c r="A343" s="71">
        <v>44</v>
      </c>
    </row>
    <row r="344" spans="1:1" x14ac:dyDescent="0.25">
      <c r="A344" s="71">
        <v>44.1</v>
      </c>
    </row>
    <row r="345" spans="1:1" x14ac:dyDescent="0.25">
      <c r="A345" s="71">
        <v>44.1</v>
      </c>
    </row>
    <row r="346" spans="1:1" x14ac:dyDescent="0.25">
      <c r="A346" s="71">
        <v>44.1</v>
      </c>
    </row>
    <row r="347" spans="1:1" x14ac:dyDescent="0.25">
      <c r="A347" s="71">
        <v>44.1</v>
      </c>
    </row>
    <row r="348" spans="1:1" x14ac:dyDescent="0.25">
      <c r="A348" s="71">
        <v>44.2</v>
      </c>
    </row>
    <row r="349" spans="1:1" x14ac:dyDescent="0.25">
      <c r="A349" s="71">
        <v>44.2</v>
      </c>
    </row>
    <row r="350" spans="1:1" x14ac:dyDescent="0.25">
      <c r="A350" s="71">
        <v>44.2</v>
      </c>
    </row>
    <row r="351" spans="1:1" x14ac:dyDescent="0.25">
      <c r="A351" s="71">
        <v>44.3</v>
      </c>
    </row>
    <row r="352" spans="1:1" x14ac:dyDescent="0.25">
      <c r="A352" s="71">
        <v>44.3</v>
      </c>
    </row>
    <row r="353" spans="1:1" x14ac:dyDescent="0.25">
      <c r="A353" s="71">
        <v>44.3</v>
      </c>
    </row>
    <row r="354" spans="1:1" x14ac:dyDescent="0.25">
      <c r="A354" s="71">
        <v>44.3</v>
      </c>
    </row>
    <row r="355" spans="1:1" x14ac:dyDescent="0.25">
      <c r="A355" s="71">
        <v>44.3</v>
      </c>
    </row>
    <row r="356" spans="1:1" x14ac:dyDescent="0.25">
      <c r="A356" s="71">
        <v>44.5</v>
      </c>
    </row>
    <row r="357" spans="1:1" x14ac:dyDescent="0.25">
      <c r="A357" s="71">
        <v>44.5</v>
      </c>
    </row>
    <row r="358" spans="1:1" x14ac:dyDescent="0.25">
      <c r="A358" s="71">
        <v>44.5</v>
      </c>
    </row>
    <row r="359" spans="1:1" x14ac:dyDescent="0.25">
      <c r="A359" s="71">
        <v>44.6</v>
      </c>
    </row>
    <row r="360" spans="1:1" x14ac:dyDescent="0.25">
      <c r="A360" s="71">
        <v>44.6</v>
      </c>
    </row>
    <row r="361" spans="1:1" x14ac:dyDescent="0.25">
      <c r="A361" s="71">
        <v>44.7</v>
      </c>
    </row>
    <row r="362" spans="1:1" x14ac:dyDescent="0.25">
      <c r="A362" s="71">
        <v>44.7</v>
      </c>
    </row>
    <row r="363" spans="1:1" x14ac:dyDescent="0.25">
      <c r="A363" s="71">
        <v>44.8</v>
      </c>
    </row>
    <row r="364" spans="1:1" x14ac:dyDescent="0.25">
      <c r="A364" s="71">
        <v>44.8</v>
      </c>
    </row>
    <row r="365" spans="1:1" x14ac:dyDescent="0.25">
      <c r="A365" s="71">
        <v>44.8</v>
      </c>
    </row>
    <row r="366" spans="1:1" x14ac:dyDescent="0.25">
      <c r="A366" s="71">
        <v>44.8</v>
      </c>
    </row>
    <row r="367" spans="1:1" x14ac:dyDescent="0.25">
      <c r="A367" s="71">
        <v>44.9</v>
      </c>
    </row>
    <row r="368" spans="1:1" x14ac:dyDescent="0.25">
      <c r="A368" s="71">
        <v>44.9</v>
      </c>
    </row>
    <row r="369" spans="1:1" x14ac:dyDescent="0.25">
      <c r="A369" s="71">
        <v>45</v>
      </c>
    </row>
    <row r="370" spans="1:1" x14ac:dyDescent="0.25">
      <c r="A370" s="71">
        <v>45</v>
      </c>
    </row>
    <row r="371" spans="1:1" x14ac:dyDescent="0.25">
      <c r="A371" s="71">
        <v>45.1</v>
      </c>
    </row>
    <row r="372" spans="1:1" x14ac:dyDescent="0.25">
      <c r="A372" s="71">
        <v>45.1</v>
      </c>
    </row>
    <row r="373" spans="1:1" x14ac:dyDescent="0.25">
      <c r="A373" s="71">
        <v>45.2</v>
      </c>
    </row>
    <row r="374" spans="1:1" x14ac:dyDescent="0.25">
      <c r="A374" s="71">
        <v>45.2</v>
      </c>
    </row>
    <row r="375" spans="1:1" x14ac:dyDescent="0.25">
      <c r="A375" s="71">
        <v>45.3</v>
      </c>
    </row>
    <row r="376" spans="1:1" x14ac:dyDescent="0.25">
      <c r="A376" s="71">
        <v>45.3</v>
      </c>
    </row>
    <row r="377" spans="1:1" x14ac:dyDescent="0.25">
      <c r="A377" s="71">
        <v>45.4</v>
      </c>
    </row>
    <row r="378" spans="1:1" x14ac:dyDescent="0.25">
      <c r="A378" s="71">
        <v>45.4</v>
      </c>
    </row>
    <row r="379" spans="1:1" x14ac:dyDescent="0.25">
      <c r="A379" s="71">
        <v>45.4</v>
      </c>
    </row>
    <row r="380" spans="1:1" x14ac:dyDescent="0.25">
      <c r="A380" s="71">
        <v>45.4</v>
      </c>
    </row>
    <row r="381" spans="1:1" x14ac:dyDescent="0.25">
      <c r="A381" s="71">
        <v>45.4</v>
      </c>
    </row>
    <row r="382" spans="1:1" x14ac:dyDescent="0.25">
      <c r="A382" s="71">
        <v>45.5</v>
      </c>
    </row>
    <row r="383" spans="1:1" x14ac:dyDescent="0.25">
      <c r="A383" s="71">
        <v>45.5</v>
      </c>
    </row>
    <row r="384" spans="1:1" x14ac:dyDescent="0.25">
      <c r="A384" s="71">
        <v>45.5</v>
      </c>
    </row>
    <row r="385" spans="1:1" x14ac:dyDescent="0.25">
      <c r="A385" s="71">
        <v>45.5</v>
      </c>
    </row>
    <row r="386" spans="1:1" x14ac:dyDescent="0.25">
      <c r="A386" s="71">
        <v>45.6</v>
      </c>
    </row>
    <row r="387" spans="1:1" x14ac:dyDescent="0.25">
      <c r="A387" s="71">
        <v>45.6</v>
      </c>
    </row>
    <row r="388" spans="1:1" x14ac:dyDescent="0.25">
      <c r="A388" s="71">
        <v>45.6</v>
      </c>
    </row>
    <row r="389" spans="1:1" x14ac:dyDescent="0.25">
      <c r="A389" s="71">
        <v>45.6</v>
      </c>
    </row>
    <row r="390" spans="1:1" x14ac:dyDescent="0.25">
      <c r="A390" s="71">
        <v>45.7</v>
      </c>
    </row>
    <row r="391" spans="1:1" x14ac:dyDescent="0.25">
      <c r="A391" s="71">
        <v>45.7</v>
      </c>
    </row>
    <row r="392" spans="1:1" x14ac:dyDescent="0.25">
      <c r="A392" s="71">
        <v>45.7</v>
      </c>
    </row>
    <row r="393" spans="1:1" x14ac:dyDescent="0.25">
      <c r="A393" s="71">
        <v>45.7</v>
      </c>
    </row>
    <row r="394" spans="1:1" x14ac:dyDescent="0.25">
      <c r="A394" s="71">
        <v>45.7</v>
      </c>
    </row>
    <row r="395" spans="1:1" x14ac:dyDescent="0.25">
      <c r="A395" s="71">
        <v>45.7</v>
      </c>
    </row>
    <row r="396" spans="1:1" x14ac:dyDescent="0.25">
      <c r="A396" s="71">
        <v>45.8</v>
      </c>
    </row>
    <row r="397" spans="1:1" x14ac:dyDescent="0.25">
      <c r="A397" s="71">
        <v>45.9</v>
      </c>
    </row>
    <row r="398" spans="1:1" x14ac:dyDescent="0.25">
      <c r="A398" s="71">
        <v>46</v>
      </c>
    </row>
    <row r="399" spans="1:1" x14ac:dyDescent="0.25">
      <c r="A399" s="71">
        <v>46</v>
      </c>
    </row>
    <row r="400" spans="1:1" x14ac:dyDescent="0.25">
      <c r="A400" s="71">
        <v>46</v>
      </c>
    </row>
    <row r="401" spans="1:1" x14ac:dyDescent="0.25">
      <c r="A401" s="71">
        <v>46</v>
      </c>
    </row>
    <row r="402" spans="1:1" x14ac:dyDescent="0.25">
      <c r="A402" s="71">
        <v>46</v>
      </c>
    </row>
    <row r="403" spans="1:1" x14ac:dyDescent="0.25">
      <c r="A403" s="71">
        <v>46</v>
      </c>
    </row>
    <row r="404" spans="1:1" x14ac:dyDescent="0.25">
      <c r="A404" s="71">
        <v>46</v>
      </c>
    </row>
    <row r="405" spans="1:1" x14ac:dyDescent="0.25">
      <c r="A405" s="71">
        <v>46.1</v>
      </c>
    </row>
    <row r="406" spans="1:1" x14ac:dyDescent="0.25">
      <c r="A406" s="71">
        <v>46.1</v>
      </c>
    </row>
    <row r="407" spans="1:1" x14ac:dyDescent="0.25">
      <c r="A407" s="71">
        <v>46.1</v>
      </c>
    </row>
    <row r="408" spans="1:1" x14ac:dyDescent="0.25">
      <c r="A408" s="71">
        <v>46.2</v>
      </c>
    </row>
    <row r="409" spans="1:1" x14ac:dyDescent="0.25">
      <c r="A409" s="71">
        <v>46.2</v>
      </c>
    </row>
    <row r="410" spans="1:1" x14ac:dyDescent="0.25">
      <c r="A410" s="71">
        <v>46.2</v>
      </c>
    </row>
    <row r="411" spans="1:1" x14ac:dyDescent="0.25">
      <c r="A411" s="71">
        <v>46.2</v>
      </c>
    </row>
    <row r="412" spans="1:1" x14ac:dyDescent="0.25">
      <c r="A412" s="71">
        <v>46.2</v>
      </c>
    </row>
    <row r="413" spans="1:1" x14ac:dyDescent="0.25">
      <c r="A413" s="71">
        <v>46.2</v>
      </c>
    </row>
    <row r="414" spans="1:1" x14ac:dyDescent="0.25">
      <c r="A414" s="71">
        <v>46.2</v>
      </c>
    </row>
    <row r="415" spans="1:1" x14ac:dyDescent="0.25">
      <c r="A415" s="71">
        <v>46.3</v>
      </c>
    </row>
    <row r="416" spans="1:1" x14ac:dyDescent="0.25">
      <c r="A416" s="71">
        <v>46.3</v>
      </c>
    </row>
    <row r="417" spans="1:1" x14ac:dyDescent="0.25">
      <c r="A417" s="71">
        <v>46.4</v>
      </c>
    </row>
    <row r="418" spans="1:1" x14ac:dyDescent="0.25">
      <c r="A418" s="71">
        <v>46.4</v>
      </c>
    </row>
    <row r="419" spans="1:1" x14ac:dyDescent="0.25">
      <c r="A419" s="71">
        <v>46.5</v>
      </c>
    </row>
    <row r="420" spans="1:1" x14ac:dyDescent="0.25">
      <c r="A420" s="71">
        <v>46.5</v>
      </c>
    </row>
    <row r="421" spans="1:1" x14ac:dyDescent="0.25">
      <c r="A421" s="71">
        <v>46.6</v>
      </c>
    </row>
    <row r="422" spans="1:1" x14ac:dyDescent="0.25">
      <c r="A422" s="71">
        <v>46.6</v>
      </c>
    </row>
    <row r="423" spans="1:1" x14ac:dyDescent="0.25">
      <c r="A423" s="71">
        <v>46.6</v>
      </c>
    </row>
    <row r="424" spans="1:1" x14ac:dyDescent="0.25">
      <c r="A424" s="71">
        <v>46.6</v>
      </c>
    </row>
    <row r="425" spans="1:1" x14ac:dyDescent="0.25">
      <c r="A425" s="71">
        <v>46.7</v>
      </c>
    </row>
    <row r="426" spans="1:1" x14ac:dyDescent="0.25">
      <c r="A426" s="71">
        <v>46.7</v>
      </c>
    </row>
    <row r="427" spans="1:1" x14ac:dyDescent="0.25">
      <c r="A427" s="71">
        <v>46.7</v>
      </c>
    </row>
    <row r="428" spans="1:1" x14ac:dyDescent="0.25">
      <c r="A428" s="71">
        <v>46.8</v>
      </c>
    </row>
    <row r="429" spans="1:1" x14ac:dyDescent="0.25">
      <c r="A429" s="71">
        <v>46.8</v>
      </c>
    </row>
    <row r="430" spans="1:1" x14ac:dyDescent="0.25">
      <c r="A430" s="71">
        <v>46.8</v>
      </c>
    </row>
    <row r="431" spans="1:1" x14ac:dyDescent="0.25">
      <c r="A431" s="71">
        <v>46.8</v>
      </c>
    </row>
    <row r="432" spans="1:1" x14ac:dyDescent="0.25">
      <c r="A432" s="71">
        <v>46.8</v>
      </c>
    </row>
    <row r="433" spans="1:1" x14ac:dyDescent="0.25">
      <c r="A433" s="71">
        <v>46.9</v>
      </c>
    </row>
    <row r="434" spans="1:1" x14ac:dyDescent="0.25">
      <c r="A434" s="71">
        <v>46.9</v>
      </c>
    </row>
    <row r="435" spans="1:1" x14ac:dyDescent="0.25">
      <c r="A435" s="71">
        <v>47</v>
      </c>
    </row>
    <row r="436" spans="1:1" x14ac:dyDescent="0.25">
      <c r="A436" s="71">
        <v>47</v>
      </c>
    </row>
    <row r="437" spans="1:1" x14ac:dyDescent="0.25">
      <c r="A437" s="71">
        <v>47</v>
      </c>
    </row>
    <row r="438" spans="1:1" x14ac:dyDescent="0.25">
      <c r="A438" s="71">
        <v>47</v>
      </c>
    </row>
    <row r="439" spans="1:1" x14ac:dyDescent="0.25">
      <c r="A439" s="71">
        <v>47</v>
      </c>
    </row>
    <row r="440" spans="1:1" x14ac:dyDescent="0.25">
      <c r="A440" s="71">
        <v>47</v>
      </c>
    </row>
    <row r="441" spans="1:1" x14ac:dyDescent="0.25">
      <c r="A441" s="71">
        <v>47.1</v>
      </c>
    </row>
    <row r="442" spans="1:1" x14ac:dyDescent="0.25">
      <c r="A442" s="71">
        <v>47.1</v>
      </c>
    </row>
    <row r="443" spans="1:1" x14ac:dyDescent="0.25">
      <c r="A443" s="71">
        <v>47.1</v>
      </c>
    </row>
    <row r="444" spans="1:1" x14ac:dyDescent="0.25">
      <c r="A444" s="71">
        <v>47.2</v>
      </c>
    </row>
    <row r="445" spans="1:1" x14ac:dyDescent="0.25">
      <c r="A445" s="71">
        <v>47.2</v>
      </c>
    </row>
    <row r="446" spans="1:1" x14ac:dyDescent="0.25">
      <c r="A446" s="71">
        <v>47.2</v>
      </c>
    </row>
    <row r="447" spans="1:1" x14ac:dyDescent="0.25">
      <c r="A447" s="71">
        <v>47.2</v>
      </c>
    </row>
    <row r="448" spans="1:1" x14ac:dyDescent="0.25">
      <c r="A448" s="71">
        <v>47.3</v>
      </c>
    </row>
    <row r="449" spans="1:1" x14ac:dyDescent="0.25">
      <c r="A449" s="71">
        <v>47.3</v>
      </c>
    </row>
    <row r="450" spans="1:1" x14ac:dyDescent="0.25">
      <c r="A450" s="71">
        <v>47.3</v>
      </c>
    </row>
    <row r="451" spans="1:1" x14ac:dyDescent="0.25">
      <c r="A451" s="71">
        <v>47.3</v>
      </c>
    </row>
    <row r="452" spans="1:1" x14ac:dyDescent="0.25">
      <c r="A452" s="71">
        <v>47.3</v>
      </c>
    </row>
    <row r="453" spans="1:1" x14ac:dyDescent="0.25">
      <c r="A453" s="71">
        <v>47.3</v>
      </c>
    </row>
    <row r="454" spans="1:1" x14ac:dyDescent="0.25">
      <c r="A454" s="71">
        <v>47.3</v>
      </c>
    </row>
    <row r="455" spans="1:1" x14ac:dyDescent="0.25">
      <c r="A455" s="71">
        <v>47.4</v>
      </c>
    </row>
    <row r="456" spans="1:1" x14ac:dyDescent="0.25">
      <c r="A456" s="71">
        <v>47.4</v>
      </c>
    </row>
    <row r="457" spans="1:1" x14ac:dyDescent="0.25">
      <c r="A457" s="71">
        <v>47.4</v>
      </c>
    </row>
    <row r="458" spans="1:1" x14ac:dyDescent="0.25">
      <c r="A458" s="71">
        <v>47.5</v>
      </c>
    </row>
    <row r="459" spans="1:1" x14ac:dyDescent="0.25">
      <c r="A459" s="71">
        <v>47.5</v>
      </c>
    </row>
    <row r="460" spans="1:1" x14ac:dyDescent="0.25">
      <c r="A460" s="71">
        <v>47.5</v>
      </c>
    </row>
    <row r="461" spans="1:1" x14ac:dyDescent="0.25">
      <c r="A461" s="71">
        <v>47.5</v>
      </c>
    </row>
    <row r="462" spans="1:1" x14ac:dyDescent="0.25">
      <c r="A462" s="71">
        <v>47.5</v>
      </c>
    </row>
    <row r="463" spans="1:1" x14ac:dyDescent="0.25">
      <c r="A463" s="71">
        <v>47.5</v>
      </c>
    </row>
    <row r="464" spans="1:1" x14ac:dyDescent="0.25">
      <c r="A464" s="71">
        <v>47.5</v>
      </c>
    </row>
    <row r="465" spans="1:1" x14ac:dyDescent="0.25">
      <c r="A465" s="71">
        <v>47.6</v>
      </c>
    </row>
    <row r="466" spans="1:1" x14ac:dyDescent="0.25">
      <c r="A466" s="71">
        <v>47.6</v>
      </c>
    </row>
    <row r="467" spans="1:1" x14ac:dyDescent="0.25">
      <c r="A467" s="71">
        <v>47.6</v>
      </c>
    </row>
    <row r="468" spans="1:1" x14ac:dyDescent="0.25">
      <c r="A468" s="71">
        <v>47.6</v>
      </c>
    </row>
    <row r="469" spans="1:1" x14ac:dyDescent="0.25">
      <c r="A469" s="71">
        <v>47.6</v>
      </c>
    </row>
    <row r="470" spans="1:1" x14ac:dyDescent="0.25">
      <c r="A470" s="71">
        <v>47.7</v>
      </c>
    </row>
    <row r="471" spans="1:1" x14ac:dyDescent="0.25">
      <c r="A471" s="71">
        <v>47.7</v>
      </c>
    </row>
    <row r="472" spans="1:1" x14ac:dyDescent="0.25">
      <c r="A472" s="71">
        <v>47.7</v>
      </c>
    </row>
    <row r="473" spans="1:1" x14ac:dyDescent="0.25">
      <c r="A473" s="71">
        <v>47.8</v>
      </c>
    </row>
    <row r="474" spans="1:1" x14ac:dyDescent="0.25">
      <c r="A474" s="71">
        <v>47.8</v>
      </c>
    </row>
    <row r="475" spans="1:1" x14ac:dyDescent="0.25">
      <c r="A475" s="71">
        <v>47.8</v>
      </c>
    </row>
    <row r="476" spans="1:1" x14ac:dyDescent="0.25">
      <c r="A476" s="71">
        <v>47.8</v>
      </c>
    </row>
    <row r="477" spans="1:1" x14ac:dyDescent="0.25">
      <c r="A477" s="71">
        <v>47.8</v>
      </c>
    </row>
    <row r="478" spans="1:1" x14ac:dyDescent="0.25">
      <c r="A478" s="71">
        <v>47.8</v>
      </c>
    </row>
    <row r="479" spans="1:1" x14ac:dyDescent="0.25">
      <c r="A479" s="71">
        <v>47.9</v>
      </c>
    </row>
    <row r="480" spans="1:1" x14ac:dyDescent="0.25">
      <c r="A480" s="71">
        <v>47.9</v>
      </c>
    </row>
    <row r="481" spans="1:1" x14ac:dyDescent="0.25">
      <c r="A481" s="71">
        <v>48</v>
      </c>
    </row>
    <row r="482" spans="1:1" x14ac:dyDescent="0.25">
      <c r="A482" s="71">
        <v>48</v>
      </c>
    </row>
    <row r="483" spans="1:1" x14ac:dyDescent="0.25">
      <c r="A483" s="71">
        <v>48.1</v>
      </c>
    </row>
    <row r="484" spans="1:1" x14ac:dyDescent="0.25">
      <c r="A484" s="71">
        <v>48.1</v>
      </c>
    </row>
    <row r="485" spans="1:1" x14ac:dyDescent="0.25">
      <c r="A485" s="71">
        <v>48.1</v>
      </c>
    </row>
    <row r="486" spans="1:1" x14ac:dyDescent="0.25">
      <c r="A486" s="71">
        <v>48.1</v>
      </c>
    </row>
    <row r="487" spans="1:1" x14ac:dyDescent="0.25">
      <c r="A487" s="71">
        <v>48.1</v>
      </c>
    </row>
    <row r="488" spans="1:1" x14ac:dyDescent="0.25">
      <c r="A488" s="71">
        <v>48.1</v>
      </c>
    </row>
    <row r="489" spans="1:1" x14ac:dyDescent="0.25">
      <c r="A489" s="71">
        <v>48.2</v>
      </c>
    </row>
    <row r="490" spans="1:1" x14ac:dyDescent="0.25">
      <c r="A490" s="71">
        <v>48.2</v>
      </c>
    </row>
    <row r="491" spans="1:1" x14ac:dyDescent="0.25">
      <c r="A491" s="71">
        <v>48.2</v>
      </c>
    </row>
    <row r="492" spans="1:1" x14ac:dyDescent="0.25">
      <c r="A492" s="71">
        <v>48.2</v>
      </c>
    </row>
    <row r="493" spans="1:1" x14ac:dyDescent="0.25">
      <c r="A493" s="71">
        <v>48.3</v>
      </c>
    </row>
    <row r="494" spans="1:1" x14ac:dyDescent="0.25">
      <c r="A494" s="71">
        <v>48.3</v>
      </c>
    </row>
    <row r="495" spans="1:1" x14ac:dyDescent="0.25">
      <c r="A495" s="71">
        <v>48.3</v>
      </c>
    </row>
    <row r="496" spans="1:1" x14ac:dyDescent="0.25">
      <c r="A496" s="71">
        <v>48.4</v>
      </c>
    </row>
    <row r="497" spans="1:1" x14ac:dyDescent="0.25">
      <c r="A497" s="71">
        <v>48.5</v>
      </c>
    </row>
    <row r="498" spans="1:1" x14ac:dyDescent="0.25">
      <c r="A498" s="71">
        <v>48.5</v>
      </c>
    </row>
    <row r="499" spans="1:1" x14ac:dyDescent="0.25">
      <c r="A499" s="71">
        <v>48.5</v>
      </c>
    </row>
    <row r="500" spans="1:1" x14ac:dyDescent="0.25">
      <c r="A500" s="71">
        <v>48.5</v>
      </c>
    </row>
    <row r="501" spans="1:1" x14ac:dyDescent="0.25">
      <c r="A501" s="71">
        <v>48.5</v>
      </c>
    </row>
    <row r="502" spans="1:1" x14ac:dyDescent="0.25">
      <c r="A502" s="71">
        <v>48.5</v>
      </c>
    </row>
    <row r="503" spans="1:1" x14ac:dyDescent="0.25">
      <c r="A503" s="71">
        <v>48.5</v>
      </c>
    </row>
    <row r="504" spans="1:1" x14ac:dyDescent="0.25">
      <c r="A504" s="71">
        <v>48.5</v>
      </c>
    </row>
    <row r="505" spans="1:1" x14ac:dyDescent="0.25">
      <c r="A505" s="71">
        <v>48.6</v>
      </c>
    </row>
    <row r="506" spans="1:1" x14ac:dyDescent="0.25">
      <c r="A506" s="71">
        <v>48.6</v>
      </c>
    </row>
    <row r="507" spans="1:1" x14ac:dyDescent="0.25">
      <c r="A507" s="71">
        <v>48.7</v>
      </c>
    </row>
    <row r="508" spans="1:1" x14ac:dyDescent="0.25">
      <c r="A508" s="71">
        <v>48.7</v>
      </c>
    </row>
    <row r="509" spans="1:1" x14ac:dyDescent="0.25">
      <c r="A509" s="71">
        <v>48.7</v>
      </c>
    </row>
    <row r="510" spans="1:1" x14ac:dyDescent="0.25">
      <c r="A510" s="71">
        <v>48.7</v>
      </c>
    </row>
    <row r="511" spans="1:1" x14ac:dyDescent="0.25">
      <c r="A511" s="71">
        <v>48.7</v>
      </c>
    </row>
    <row r="512" spans="1:1" x14ac:dyDescent="0.25">
      <c r="A512" s="71">
        <v>48.7</v>
      </c>
    </row>
    <row r="513" spans="1:1" x14ac:dyDescent="0.25">
      <c r="A513" s="71">
        <v>48.7</v>
      </c>
    </row>
    <row r="514" spans="1:1" x14ac:dyDescent="0.25">
      <c r="A514" s="71">
        <v>48.7</v>
      </c>
    </row>
    <row r="515" spans="1:1" x14ac:dyDescent="0.25">
      <c r="A515" s="71">
        <v>48.8</v>
      </c>
    </row>
    <row r="516" spans="1:1" x14ac:dyDescent="0.25">
      <c r="A516" s="71">
        <v>48.8</v>
      </c>
    </row>
    <row r="517" spans="1:1" x14ac:dyDescent="0.25">
      <c r="A517" s="71">
        <v>48.8</v>
      </c>
    </row>
    <row r="518" spans="1:1" x14ac:dyDescent="0.25">
      <c r="A518" s="71">
        <v>48.8</v>
      </c>
    </row>
    <row r="519" spans="1:1" x14ac:dyDescent="0.25">
      <c r="A519" s="71">
        <v>48.8</v>
      </c>
    </row>
    <row r="520" spans="1:1" x14ac:dyDescent="0.25">
      <c r="A520" s="71">
        <v>48.8</v>
      </c>
    </row>
    <row r="521" spans="1:1" x14ac:dyDescent="0.25">
      <c r="A521" s="71">
        <v>48.8</v>
      </c>
    </row>
    <row r="522" spans="1:1" x14ac:dyDescent="0.25">
      <c r="A522" s="71">
        <v>48.8</v>
      </c>
    </row>
    <row r="523" spans="1:1" x14ac:dyDescent="0.25">
      <c r="A523" s="71">
        <v>48.9</v>
      </c>
    </row>
    <row r="524" spans="1:1" x14ac:dyDescent="0.25">
      <c r="A524" s="71">
        <v>48.9</v>
      </c>
    </row>
    <row r="525" spans="1:1" x14ac:dyDescent="0.25">
      <c r="A525" s="71">
        <v>49</v>
      </c>
    </row>
    <row r="526" spans="1:1" x14ac:dyDescent="0.25">
      <c r="A526" s="71">
        <v>49</v>
      </c>
    </row>
    <row r="527" spans="1:1" x14ac:dyDescent="0.25">
      <c r="A527" s="71">
        <v>49</v>
      </c>
    </row>
    <row r="528" spans="1:1" x14ac:dyDescent="0.25">
      <c r="A528" s="71">
        <v>49</v>
      </c>
    </row>
    <row r="529" spans="1:1" x14ac:dyDescent="0.25">
      <c r="A529" s="71">
        <v>49.1</v>
      </c>
    </row>
    <row r="530" spans="1:1" x14ac:dyDescent="0.25">
      <c r="A530" s="71">
        <v>49.1</v>
      </c>
    </row>
    <row r="531" spans="1:1" x14ac:dyDescent="0.25">
      <c r="A531" s="71">
        <v>49.1</v>
      </c>
    </row>
    <row r="532" spans="1:1" x14ac:dyDescent="0.25">
      <c r="A532" s="71">
        <v>49.1</v>
      </c>
    </row>
    <row r="533" spans="1:1" x14ac:dyDescent="0.25">
      <c r="A533" s="71">
        <v>49.1</v>
      </c>
    </row>
    <row r="534" spans="1:1" x14ac:dyDescent="0.25">
      <c r="A534" s="71">
        <v>49.2</v>
      </c>
    </row>
    <row r="535" spans="1:1" x14ac:dyDescent="0.25">
      <c r="A535" s="71">
        <v>49.2</v>
      </c>
    </row>
    <row r="536" spans="1:1" x14ac:dyDescent="0.25">
      <c r="A536" s="71">
        <v>49.2</v>
      </c>
    </row>
    <row r="537" spans="1:1" x14ac:dyDescent="0.25">
      <c r="A537" s="71">
        <v>49.2</v>
      </c>
    </row>
    <row r="538" spans="1:1" x14ac:dyDescent="0.25">
      <c r="A538" s="71">
        <v>49.2</v>
      </c>
    </row>
    <row r="539" spans="1:1" x14ac:dyDescent="0.25">
      <c r="A539" s="71">
        <v>49.2</v>
      </c>
    </row>
    <row r="540" spans="1:1" x14ac:dyDescent="0.25">
      <c r="A540" s="71">
        <v>49.2</v>
      </c>
    </row>
    <row r="541" spans="1:1" x14ac:dyDescent="0.25">
      <c r="A541" s="71">
        <v>49.2</v>
      </c>
    </row>
    <row r="542" spans="1:1" x14ac:dyDescent="0.25">
      <c r="A542" s="71">
        <v>49.2</v>
      </c>
    </row>
    <row r="543" spans="1:1" x14ac:dyDescent="0.25">
      <c r="A543" s="71">
        <v>49.3</v>
      </c>
    </row>
    <row r="544" spans="1:1" x14ac:dyDescent="0.25">
      <c r="A544" s="71">
        <v>49.4</v>
      </c>
    </row>
    <row r="545" spans="1:1" x14ac:dyDescent="0.25">
      <c r="A545" s="71">
        <v>49.4</v>
      </c>
    </row>
    <row r="546" spans="1:1" x14ac:dyDescent="0.25">
      <c r="A546" s="71">
        <v>49.5</v>
      </c>
    </row>
    <row r="547" spans="1:1" x14ac:dyDescent="0.25">
      <c r="A547" s="71">
        <v>49.5</v>
      </c>
    </row>
    <row r="548" spans="1:1" x14ac:dyDescent="0.25">
      <c r="A548" s="71">
        <v>49.5</v>
      </c>
    </row>
    <row r="549" spans="1:1" x14ac:dyDescent="0.25">
      <c r="A549" s="71">
        <v>49.5</v>
      </c>
    </row>
    <row r="550" spans="1:1" x14ac:dyDescent="0.25">
      <c r="A550" s="71">
        <v>49.5</v>
      </c>
    </row>
    <row r="551" spans="1:1" x14ac:dyDescent="0.25">
      <c r="A551" s="71">
        <v>49.5</v>
      </c>
    </row>
    <row r="552" spans="1:1" x14ac:dyDescent="0.25">
      <c r="A552" s="71">
        <v>49.5</v>
      </c>
    </row>
    <row r="553" spans="1:1" x14ac:dyDescent="0.25">
      <c r="A553" s="71">
        <v>49.5</v>
      </c>
    </row>
    <row r="554" spans="1:1" x14ac:dyDescent="0.25">
      <c r="A554" s="71">
        <v>49.6</v>
      </c>
    </row>
    <row r="555" spans="1:1" x14ac:dyDescent="0.25">
      <c r="A555" s="71">
        <v>49.6</v>
      </c>
    </row>
    <row r="556" spans="1:1" x14ac:dyDescent="0.25">
      <c r="A556" s="71">
        <v>49.6</v>
      </c>
    </row>
    <row r="557" spans="1:1" x14ac:dyDescent="0.25">
      <c r="A557" s="71">
        <v>49.6</v>
      </c>
    </row>
    <row r="558" spans="1:1" x14ac:dyDescent="0.25">
      <c r="A558" s="71">
        <v>49.6</v>
      </c>
    </row>
    <row r="559" spans="1:1" x14ac:dyDescent="0.25">
      <c r="A559" s="71">
        <v>49.6</v>
      </c>
    </row>
    <row r="560" spans="1:1" x14ac:dyDescent="0.25">
      <c r="A560" s="71">
        <v>49.6</v>
      </c>
    </row>
    <row r="561" spans="1:1" x14ac:dyDescent="0.25">
      <c r="A561" s="71">
        <v>49.6</v>
      </c>
    </row>
    <row r="562" spans="1:1" x14ac:dyDescent="0.25">
      <c r="A562" s="71">
        <v>49.6</v>
      </c>
    </row>
    <row r="563" spans="1:1" x14ac:dyDescent="0.25">
      <c r="A563" s="71">
        <v>49.6</v>
      </c>
    </row>
    <row r="564" spans="1:1" x14ac:dyDescent="0.25">
      <c r="A564" s="71">
        <v>49.7</v>
      </c>
    </row>
    <row r="565" spans="1:1" x14ac:dyDescent="0.25">
      <c r="A565" s="71">
        <v>49.7</v>
      </c>
    </row>
    <row r="566" spans="1:1" x14ac:dyDescent="0.25">
      <c r="A566" s="71">
        <v>49.7</v>
      </c>
    </row>
    <row r="567" spans="1:1" x14ac:dyDescent="0.25">
      <c r="A567" s="71">
        <v>49.7</v>
      </c>
    </row>
    <row r="568" spans="1:1" x14ac:dyDescent="0.25">
      <c r="A568" s="71">
        <v>49.7</v>
      </c>
    </row>
    <row r="569" spans="1:1" x14ac:dyDescent="0.25">
      <c r="A569" s="71">
        <v>49.8</v>
      </c>
    </row>
    <row r="570" spans="1:1" x14ac:dyDescent="0.25">
      <c r="A570" s="71">
        <v>49.8</v>
      </c>
    </row>
    <row r="571" spans="1:1" x14ac:dyDescent="0.25">
      <c r="A571" s="71">
        <v>49.8</v>
      </c>
    </row>
    <row r="572" spans="1:1" x14ac:dyDescent="0.25">
      <c r="A572" s="71">
        <v>49.8</v>
      </c>
    </row>
    <row r="573" spans="1:1" x14ac:dyDescent="0.25">
      <c r="A573" s="71">
        <v>49.8</v>
      </c>
    </row>
    <row r="574" spans="1:1" x14ac:dyDescent="0.25">
      <c r="A574" s="71">
        <v>49.8</v>
      </c>
    </row>
    <row r="575" spans="1:1" x14ac:dyDescent="0.25">
      <c r="A575" s="71">
        <v>49.9</v>
      </c>
    </row>
    <row r="576" spans="1:1" x14ac:dyDescent="0.25">
      <c r="A576" s="71">
        <v>49.9</v>
      </c>
    </row>
    <row r="577" spans="1:1" x14ac:dyDescent="0.25">
      <c r="A577" s="71">
        <v>49.9</v>
      </c>
    </row>
    <row r="578" spans="1:1" x14ac:dyDescent="0.25">
      <c r="A578" s="71">
        <v>49.9</v>
      </c>
    </row>
    <row r="579" spans="1:1" x14ac:dyDescent="0.25">
      <c r="A579" s="71">
        <v>49.9</v>
      </c>
    </row>
    <row r="580" spans="1:1" x14ac:dyDescent="0.25">
      <c r="A580" s="71">
        <v>49.9</v>
      </c>
    </row>
    <row r="581" spans="1:1" x14ac:dyDescent="0.25">
      <c r="A581" s="71">
        <v>49.9</v>
      </c>
    </row>
    <row r="582" spans="1:1" x14ac:dyDescent="0.25">
      <c r="A582" s="71">
        <v>50</v>
      </c>
    </row>
    <row r="583" spans="1:1" x14ac:dyDescent="0.25">
      <c r="A583" s="71">
        <v>50</v>
      </c>
    </row>
    <row r="584" spans="1:1" x14ac:dyDescent="0.25">
      <c r="A584" s="71">
        <v>50</v>
      </c>
    </row>
    <row r="585" spans="1:1" x14ac:dyDescent="0.25">
      <c r="A585" s="71">
        <v>50</v>
      </c>
    </row>
    <row r="586" spans="1:1" x14ac:dyDescent="0.25">
      <c r="A586" s="71">
        <v>50</v>
      </c>
    </row>
    <row r="587" spans="1:1" x14ac:dyDescent="0.25">
      <c r="A587" s="71">
        <v>50</v>
      </c>
    </row>
    <row r="588" spans="1:1" x14ac:dyDescent="0.25">
      <c r="A588" s="71">
        <v>50</v>
      </c>
    </row>
    <row r="589" spans="1:1" x14ac:dyDescent="0.25">
      <c r="A589" s="71">
        <v>50</v>
      </c>
    </row>
    <row r="590" spans="1:1" x14ac:dyDescent="0.25">
      <c r="A590" s="71">
        <v>50.1</v>
      </c>
    </row>
    <row r="591" spans="1:1" x14ac:dyDescent="0.25">
      <c r="A591" s="71">
        <v>50.1</v>
      </c>
    </row>
    <row r="592" spans="1:1" x14ac:dyDescent="0.25">
      <c r="A592" s="71">
        <v>50.1</v>
      </c>
    </row>
    <row r="593" spans="1:1" x14ac:dyDescent="0.25">
      <c r="A593" s="71">
        <v>50.2</v>
      </c>
    </row>
    <row r="594" spans="1:1" x14ac:dyDescent="0.25">
      <c r="A594" s="71">
        <v>50.2</v>
      </c>
    </row>
    <row r="595" spans="1:1" x14ac:dyDescent="0.25">
      <c r="A595" s="71">
        <v>50.2</v>
      </c>
    </row>
    <row r="596" spans="1:1" x14ac:dyDescent="0.25">
      <c r="A596" s="71">
        <v>50.2</v>
      </c>
    </row>
    <row r="597" spans="1:1" x14ac:dyDescent="0.25">
      <c r="A597" s="71">
        <v>50.2</v>
      </c>
    </row>
    <row r="598" spans="1:1" x14ac:dyDescent="0.25">
      <c r="A598" s="71">
        <v>50.2</v>
      </c>
    </row>
    <row r="599" spans="1:1" x14ac:dyDescent="0.25">
      <c r="A599" s="71">
        <v>50.2</v>
      </c>
    </row>
    <row r="600" spans="1:1" x14ac:dyDescent="0.25">
      <c r="A600" s="71">
        <v>50.2</v>
      </c>
    </row>
    <row r="601" spans="1:1" x14ac:dyDescent="0.25">
      <c r="A601" s="71">
        <v>50.2</v>
      </c>
    </row>
    <row r="602" spans="1:1" x14ac:dyDescent="0.25">
      <c r="A602" s="71">
        <v>50.3</v>
      </c>
    </row>
    <row r="603" spans="1:1" x14ac:dyDescent="0.25">
      <c r="A603" s="71">
        <v>50.3</v>
      </c>
    </row>
    <row r="604" spans="1:1" x14ac:dyDescent="0.25">
      <c r="A604" s="71">
        <v>50.3</v>
      </c>
    </row>
    <row r="605" spans="1:1" x14ac:dyDescent="0.25">
      <c r="A605" s="71">
        <v>50.3</v>
      </c>
    </row>
    <row r="606" spans="1:1" x14ac:dyDescent="0.25">
      <c r="A606" s="71">
        <v>50.3</v>
      </c>
    </row>
    <row r="607" spans="1:1" x14ac:dyDescent="0.25">
      <c r="A607" s="71">
        <v>50.3</v>
      </c>
    </row>
    <row r="608" spans="1:1" x14ac:dyDescent="0.25">
      <c r="A608" s="71">
        <v>50.3</v>
      </c>
    </row>
    <row r="609" spans="1:1" x14ac:dyDescent="0.25">
      <c r="A609" s="71">
        <v>50.3</v>
      </c>
    </row>
    <row r="610" spans="1:1" x14ac:dyDescent="0.25">
      <c r="A610" s="71">
        <v>50.4</v>
      </c>
    </row>
    <row r="611" spans="1:1" x14ac:dyDescent="0.25">
      <c r="A611" s="71">
        <v>50.4</v>
      </c>
    </row>
    <row r="612" spans="1:1" x14ac:dyDescent="0.25">
      <c r="A612" s="71">
        <v>50.4</v>
      </c>
    </row>
    <row r="613" spans="1:1" x14ac:dyDescent="0.25">
      <c r="A613" s="71">
        <v>50.4</v>
      </c>
    </row>
    <row r="614" spans="1:1" x14ac:dyDescent="0.25">
      <c r="A614" s="71">
        <v>50.5</v>
      </c>
    </row>
    <row r="615" spans="1:1" x14ac:dyDescent="0.25">
      <c r="A615" s="71">
        <v>50.5</v>
      </c>
    </row>
    <row r="616" spans="1:1" x14ac:dyDescent="0.25">
      <c r="A616" s="71">
        <v>50.6</v>
      </c>
    </row>
    <row r="617" spans="1:1" x14ac:dyDescent="0.25">
      <c r="A617" s="71">
        <v>50.6</v>
      </c>
    </row>
    <row r="618" spans="1:1" x14ac:dyDescent="0.25">
      <c r="A618" s="71">
        <v>50.6</v>
      </c>
    </row>
    <row r="619" spans="1:1" x14ac:dyDescent="0.25">
      <c r="A619" s="71">
        <v>50.7</v>
      </c>
    </row>
    <row r="620" spans="1:1" x14ac:dyDescent="0.25">
      <c r="A620" s="71">
        <v>50.7</v>
      </c>
    </row>
    <row r="621" spans="1:1" x14ac:dyDescent="0.25">
      <c r="A621" s="71">
        <v>50.7</v>
      </c>
    </row>
    <row r="622" spans="1:1" x14ac:dyDescent="0.25">
      <c r="A622" s="71">
        <v>50.7</v>
      </c>
    </row>
    <row r="623" spans="1:1" x14ac:dyDescent="0.25">
      <c r="A623" s="71">
        <v>50.8</v>
      </c>
    </row>
    <row r="624" spans="1:1" x14ac:dyDescent="0.25">
      <c r="A624" s="71">
        <v>50.8</v>
      </c>
    </row>
    <row r="625" spans="1:1" x14ac:dyDescent="0.25">
      <c r="A625" s="71">
        <v>50.9</v>
      </c>
    </row>
    <row r="626" spans="1:1" x14ac:dyDescent="0.25">
      <c r="A626" s="71">
        <v>50.9</v>
      </c>
    </row>
    <row r="627" spans="1:1" x14ac:dyDescent="0.25">
      <c r="A627" s="71">
        <v>50.9</v>
      </c>
    </row>
    <row r="628" spans="1:1" x14ac:dyDescent="0.25">
      <c r="A628" s="71">
        <v>50.9</v>
      </c>
    </row>
    <row r="629" spans="1:1" x14ac:dyDescent="0.25">
      <c r="A629" s="71">
        <v>50.9</v>
      </c>
    </row>
    <row r="630" spans="1:1" x14ac:dyDescent="0.25">
      <c r="A630" s="71">
        <v>50.9</v>
      </c>
    </row>
    <row r="631" spans="1:1" x14ac:dyDescent="0.25">
      <c r="A631" s="71">
        <v>50.9</v>
      </c>
    </row>
    <row r="632" spans="1:1" x14ac:dyDescent="0.25">
      <c r="A632" s="71">
        <v>50.9</v>
      </c>
    </row>
    <row r="633" spans="1:1" x14ac:dyDescent="0.25">
      <c r="A633" s="71">
        <v>51</v>
      </c>
    </row>
    <row r="634" spans="1:1" x14ac:dyDescent="0.25">
      <c r="A634" s="71">
        <v>51</v>
      </c>
    </row>
    <row r="635" spans="1:1" x14ac:dyDescent="0.25">
      <c r="A635" s="71">
        <v>51</v>
      </c>
    </row>
    <row r="636" spans="1:1" x14ac:dyDescent="0.25">
      <c r="A636" s="71">
        <v>51</v>
      </c>
    </row>
    <row r="637" spans="1:1" x14ac:dyDescent="0.25">
      <c r="A637" s="71">
        <v>51</v>
      </c>
    </row>
    <row r="638" spans="1:1" x14ac:dyDescent="0.25">
      <c r="A638" s="71">
        <v>51.1</v>
      </c>
    </row>
    <row r="639" spans="1:1" x14ac:dyDescent="0.25">
      <c r="A639" s="71">
        <v>51.1</v>
      </c>
    </row>
    <row r="640" spans="1:1" x14ac:dyDescent="0.25">
      <c r="A640" s="71">
        <v>51.1</v>
      </c>
    </row>
    <row r="641" spans="1:1" x14ac:dyDescent="0.25">
      <c r="A641" s="71">
        <v>51.1</v>
      </c>
    </row>
    <row r="642" spans="1:1" x14ac:dyDescent="0.25">
      <c r="A642" s="71">
        <v>51.1</v>
      </c>
    </row>
    <row r="643" spans="1:1" x14ac:dyDescent="0.25">
      <c r="A643" s="71">
        <v>51.1</v>
      </c>
    </row>
    <row r="644" spans="1:1" x14ac:dyDescent="0.25">
      <c r="A644" s="71">
        <v>51.1</v>
      </c>
    </row>
    <row r="645" spans="1:1" x14ac:dyDescent="0.25">
      <c r="A645" s="71">
        <v>51.1</v>
      </c>
    </row>
    <row r="646" spans="1:1" x14ac:dyDescent="0.25">
      <c r="A646" s="71">
        <v>51.1</v>
      </c>
    </row>
    <row r="647" spans="1:1" x14ac:dyDescent="0.25">
      <c r="A647" s="71">
        <v>51.1</v>
      </c>
    </row>
    <row r="648" spans="1:1" x14ac:dyDescent="0.25">
      <c r="A648" s="71">
        <v>51.2</v>
      </c>
    </row>
    <row r="649" spans="1:1" x14ac:dyDescent="0.25">
      <c r="A649" s="71">
        <v>51.2</v>
      </c>
    </row>
    <row r="650" spans="1:1" x14ac:dyDescent="0.25">
      <c r="A650" s="71">
        <v>51.2</v>
      </c>
    </row>
    <row r="651" spans="1:1" x14ac:dyDescent="0.25">
      <c r="A651" s="71">
        <v>51.3</v>
      </c>
    </row>
    <row r="652" spans="1:1" x14ac:dyDescent="0.25">
      <c r="A652" s="71">
        <v>51.3</v>
      </c>
    </row>
    <row r="653" spans="1:1" x14ac:dyDescent="0.25">
      <c r="A653" s="71">
        <v>51.3</v>
      </c>
    </row>
    <row r="654" spans="1:1" x14ac:dyDescent="0.25">
      <c r="A654" s="71">
        <v>51.3</v>
      </c>
    </row>
    <row r="655" spans="1:1" x14ac:dyDescent="0.25">
      <c r="A655" s="71">
        <v>51.3</v>
      </c>
    </row>
    <row r="656" spans="1:1" x14ac:dyDescent="0.25">
      <c r="A656" s="71">
        <v>51.3</v>
      </c>
    </row>
    <row r="657" spans="1:1" x14ac:dyDescent="0.25">
      <c r="A657" s="71">
        <v>51.3</v>
      </c>
    </row>
    <row r="658" spans="1:1" x14ac:dyDescent="0.25">
      <c r="A658" s="71">
        <v>51.3</v>
      </c>
    </row>
    <row r="659" spans="1:1" x14ac:dyDescent="0.25">
      <c r="A659" s="71">
        <v>51.3</v>
      </c>
    </row>
    <row r="660" spans="1:1" x14ac:dyDescent="0.25">
      <c r="A660" s="71">
        <v>51.3</v>
      </c>
    </row>
    <row r="661" spans="1:1" x14ac:dyDescent="0.25">
      <c r="A661" s="71">
        <v>51.3</v>
      </c>
    </row>
    <row r="662" spans="1:1" x14ac:dyDescent="0.25">
      <c r="A662" s="71">
        <v>51.3</v>
      </c>
    </row>
    <row r="663" spans="1:1" x14ac:dyDescent="0.25">
      <c r="A663" s="71">
        <v>51.3</v>
      </c>
    </row>
    <row r="664" spans="1:1" x14ac:dyDescent="0.25">
      <c r="A664" s="71">
        <v>51.3</v>
      </c>
    </row>
    <row r="665" spans="1:1" x14ac:dyDescent="0.25">
      <c r="A665" s="71">
        <v>51.4</v>
      </c>
    </row>
    <row r="666" spans="1:1" x14ac:dyDescent="0.25">
      <c r="A666" s="71">
        <v>51.4</v>
      </c>
    </row>
    <row r="667" spans="1:1" x14ac:dyDescent="0.25">
      <c r="A667" s="71">
        <v>51.4</v>
      </c>
    </row>
    <row r="668" spans="1:1" x14ac:dyDescent="0.25">
      <c r="A668" s="71">
        <v>51.4</v>
      </c>
    </row>
    <row r="669" spans="1:1" x14ac:dyDescent="0.25">
      <c r="A669" s="71">
        <v>51.5</v>
      </c>
    </row>
    <row r="670" spans="1:1" x14ac:dyDescent="0.25">
      <c r="A670" s="71">
        <v>51.5</v>
      </c>
    </row>
    <row r="671" spans="1:1" x14ac:dyDescent="0.25">
      <c r="A671" s="71">
        <v>51.5</v>
      </c>
    </row>
    <row r="672" spans="1:1" x14ac:dyDescent="0.25">
      <c r="A672" s="71">
        <v>51.6</v>
      </c>
    </row>
    <row r="673" spans="1:1" x14ac:dyDescent="0.25">
      <c r="A673" s="71">
        <v>51.6</v>
      </c>
    </row>
    <row r="674" spans="1:1" x14ac:dyDescent="0.25">
      <c r="A674" s="71">
        <v>51.7</v>
      </c>
    </row>
    <row r="675" spans="1:1" x14ac:dyDescent="0.25">
      <c r="A675" s="71">
        <v>51.7</v>
      </c>
    </row>
    <row r="676" spans="1:1" x14ac:dyDescent="0.25">
      <c r="A676" s="71">
        <v>51.7</v>
      </c>
    </row>
    <row r="677" spans="1:1" x14ac:dyDescent="0.25">
      <c r="A677" s="71">
        <v>51.7</v>
      </c>
    </row>
    <row r="678" spans="1:1" x14ac:dyDescent="0.25">
      <c r="A678" s="71">
        <v>51.7</v>
      </c>
    </row>
    <row r="679" spans="1:1" x14ac:dyDescent="0.25">
      <c r="A679" s="71">
        <v>51.8</v>
      </c>
    </row>
    <row r="680" spans="1:1" x14ac:dyDescent="0.25">
      <c r="A680" s="71">
        <v>51.8</v>
      </c>
    </row>
    <row r="681" spans="1:1" x14ac:dyDescent="0.25">
      <c r="A681" s="71">
        <v>51.8</v>
      </c>
    </row>
    <row r="682" spans="1:1" x14ac:dyDescent="0.25">
      <c r="A682" s="71">
        <v>51.8</v>
      </c>
    </row>
    <row r="683" spans="1:1" x14ac:dyDescent="0.25">
      <c r="A683" s="71">
        <v>51.8</v>
      </c>
    </row>
    <row r="684" spans="1:1" x14ac:dyDescent="0.25">
      <c r="A684" s="71">
        <v>51.8</v>
      </c>
    </row>
    <row r="685" spans="1:1" x14ac:dyDescent="0.25">
      <c r="A685" s="71">
        <v>51.9</v>
      </c>
    </row>
    <row r="686" spans="1:1" x14ac:dyDescent="0.25">
      <c r="A686" s="71">
        <v>51.9</v>
      </c>
    </row>
    <row r="687" spans="1:1" x14ac:dyDescent="0.25">
      <c r="A687" s="71">
        <v>52</v>
      </c>
    </row>
    <row r="688" spans="1:1" x14ac:dyDescent="0.25">
      <c r="A688" s="71">
        <v>52</v>
      </c>
    </row>
    <row r="689" spans="1:1" x14ac:dyDescent="0.25">
      <c r="A689" s="71">
        <v>52</v>
      </c>
    </row>
    <row r="690" spans="1:1" x14ac:dyDescent="0.25">
      <c r="A690" s="71">
        <v>52.1</v>
      </c>
    </row>
    <row r="691" spans="1:1" x14ac:dyDescent="0.25">
      <c r="A691" s="71">
        <v>52.1</v>
      </c>
    </row>
    <row r="692" spans="1:1" x14ac:dyDescent="0.25">
      <c r="A692" s="71">
        <v>52.1</v>
      </c>
    </row>
    <row r="693" spans="1:1" x14ac:dyDescent="0.25">
      <c r="A693" s="71">
        <v>52.1</v>
      </c>
    </row>
    <row r="694" spans="1:1" x14ac:dyDescent="0.25">
      <c r="A694" s="71">
        <v>52.2</v>
      </c>
    </row>
    <row r="695" spans="1:1" x14ac:dyDescent="0.25">
      <c r="A695" s="71">
        <v>52.2</v>
      </c>
    </row>
    <row r="696" spans="1:1" x14ac:dyDescent="0.25">
      <c r="A696" s="71">
        <v>52.2</v>
      </c>
    </row>
    <row r="697" spans="1:1" x14ac:dyDescent="0.25">
      <c r="A697" s="71">
        <v>52.2</v>
      </c>
    </row>
    <row r="698" spans="1:1" x14ac:dyDescent="0.25">
      <c r="A698" s="71">
        <v>52.2</v>
      </c>
    </row>
    <row r="699" spans="1:1" x14ac:dyDescent="0.25">
      <c r="A699" s="71">
        <v>52.3</v>
      </c>
    </row>
    <row r="700" spans="1:1" x14ac:dyDescent="0.25">
      <c r="A700" s="71">
        <v>52.3</v>
      </c>
    </row>
    <row r="701" spans="1:1" x14ac:dyDescent="0.25">
      <c r="A701" s="71">
        <v>52.4</v>
      </c>
    </row>
    <row r="702" spans="1:1" x14ac:dyDescent="0.25">
      <c r="A702" s="71">
        <v>52.4</v>
      </c>
    </row>
    <row r="703" spans="1:1" x14ac:dyDescent="0.25">
      <c r="A703" s="71">
        <v>52.4</v>
      </c>
    </row>
    <row r="704" spans="1:1" x14ac:dyDescent="0.25">
      <c r="A704" s="71">
        <v>52.4</v>
      </c>
    </row>
    <row r="705" spans="1:1" x14ac:dyDescent="0.25">
      <c r="A705" s="71">
        <v>52.5</v>
      </c>
    </row>
    <row r="706" spans="1:1" x14ac:dyDescent="0.25">
      <c r="A706" s="71">
        <v>52.5</v>
      </c>
    </row>
    <row r="707" spans="1:1" x14ac:dyDescent="0.25">
      <c r="A707" s="71">
        <v>52.5</v>
      </c>
    </row>
    <row r="708" spans="1:1" x14ac:dyDescent="0.25">
      <c r="A708" s="71">
        <v>52.5</v>
      </c>
    </row>
    <row r="709" spans="1:1" x14ac:dyDescent="0.25">
      <c r="A709" s="71">
        <v>52.5</v>
      </c>
    </row>
    <row r="710" spans="1:1" x14ac:dyDescent="0.25">
      <c r="A710" s="71">
        <v>52.6</v>
      </c>
    </row>
    <row r="711" spans="1:1" x14ac:dyDescent="0.25">
      <c r="A711" s="71">
        <v>52.6</v>
      </c>
    </row>
    <row r="712" spans="1:1" x14ac:dyDescent="0.25">
      <c r="A712" s="71">
        <v>52.6</v>
      </c>
    </row>
    <row r="713" spans="1:1" x14ac:dyDescent="0.25">
      <c r="A713" s="71">
        <v>52.7</v>
      </c>
    </row>
    <row r="714" spans="1:1" x14ac:dyDescent="0.25">
      <c r="A714" s="71">
        <v>52.7</v>
      </c>
    </row>
    <row r="715" spans="1:1" x14ac:dyDescent="0.25">
      <c r="A715" s="71">
        <v>52.7</v>
      </c>
    </row>
    <row r="716" spans="1:1" x14ac:dyDescent="0.25">
      <c r="A716" s="71">
        <v>52.7</v>
      </c>
    </row>
    <row r="717" spans="1:1" x14ac:dyDescent="0.25">
      <c r="A717" s="71">
        <v>52.7</v>
      </c>
    </row>
    <row r="718" spans="1:1" x14ac:dyDescent="0.25">
      <c r="A718" s="71">
        <v>52.8</v>
      </c>
    </row>
    <row r="719" spans="1:1" x14ac:dyDescent="0.25">
      <c r="A719" s="71">
        <v>52.8</v>
      </c>
    </row>
    <row r="720" spans="1:1" x14ac:dyDescent="0.25">
      <c r="A720" s="71">
        <v>52.8</v>
      </c>
    </row>
    <row r="721" spans="1:1" x14ac:dyDescent="0.25">
      <c r="A721" s="71">
        <v>52.8</v>
      </c>
    </row>
    <row r="722" spans="1:1" x14ac:dyDescent="0.25">
      <c r="A722" s="71">
        <v>52.8</v>
      </c>
    </row>
    <row r="723" spans="1:1" x14ac:dyDescent="0.25">
      <c r="A723" s="71">
        <v>52.8</v>
      </c>
    </row>
    <row r="724" spans="1:1" x14ac:dyDescent="0.25">
      <c r="A724" s="71">
        <v>52.8</v>
      </c>
    </row>
    <row r="725" spans="1:1" x14ac:dyDescent="0.25">
      <c r="A725" s="71">
        <v>52.9</v>
      </c>
    </row>
    <row r="726" spans="1:1" x14ac:dyDescent="0.25">
      <c r="A726" s="71">
        <v>52.9</v>
      </c>
    </row>
    <row r="727" spans="1:1" x14ac:dyDescent="0.25">
      <c r="A727" s="71">
        <v>52.9</v>
      </c>
    </row>
    <row r="728" spans="1:1" x14ac:dyDescent="0.25">
      <c r="A728" s="71">
        <v>53</v>
      </c>
    </row>
    <row r="729" spans="1:1" x14ac:dyDescent="0.25">
      <c r="A729" s="71">
        <v>53</v>
      </c>
    </row>
    <row r="730" spans="1:1" x14ac:dyDescent="0.25">
      <c r="A730" s="71">
        <v>53</v>
      </c>
    </row>
    <row r="731" spans="1:1" x14ac:dyDescent="0.25">
      <c r="A731" s="71">
        <v>53</v>
      </c>
    </row>
    <row r="732" spans="1:1" x14ac:dyDescent="0.25">
      <c r="A732" s="71">
        <v>53</v>
      </c>
    </row>
    <row r="733" spans="1:1" x14ac:dyDescent="0.25">
      <c r="A733" s="71">
        <v>53.1</v>
      </c>
    </row>
    <row r="734" spans="1:1" x14ac:dyDescent="0.25">
      <c r="A734" s="71">
        <v>53.1</v>
      </c>
    </row>
    <row r="735" spans="1:1" x14ac:dyDescent="0.25">
      <c r="A735" s="71">
        <v>53.1</v>
      </c>
    </row>
    <row r="736" spans="1:1" x14ac:dyDescent="0.25">
      <c r="A736" s="71">
        <v>53.1</v>
      </c>
    </row>
    <row r="737" spans="1:1" x14ac:dyDescent="0.25">
      <c r="A737" s="71">
        <v>53.1</v>
      </c>
    </row>
    <row r="738" spans="1:1" x14ac:dyDescent="0.25">
      <c r="A738" s="71">
        <v>53.1</v>
      </c>
    </row>
    <row r="739" spans="1:1" x14ac:dyDescent="0.25">
      <c r="A739" s="71">
        <v>53.1</v>
      </c>
    </row>
    <row r="740" spans="1:1" x14ac:dyDescent="0.25">
      <c r="A740" s="71">
        <v>53.1</v>
      </c>
    </row>
    <row r="741" spans="1:1" x14ac:dyDescent="0.25">
      <c r="A741" s="71">
        <v>53.2</v>
      </c>
    </row>
    <row r="742" spans="1:1" x14ac:dyDescent="0.25">
      <c r="A742" s="71">
        <v>53.2</v>
      </c>
    </row>
    <row r="743" spans="1:1" x14ac:dyDescent="0.25">
      <c r="A743" s="71">
        <v>53.2</v>
      </c>
    </row>
    <row r="744" spans="1:1" x14ac:dyDescent="0.25">
      <c r="A744" s="71">
        <v>53.3</v>
      </c>
    </row>
    <row r="745" spans="1:1" x14ac:dyDescent="0.25">
      <c r="A745" s="71">
        <v>53.3</v>
      </c>
    </row>
    <row r="746" spans="1:1" x14ac:dyDescent="0.25">
      <c r="A746" s="71">
        <v>53.3</v>
      </c>
    </row>
    <row r="747" spans="1:1" x14ac:dyDescent="0.25">
      <c r="A747" s="71">
        <v>53.3</v>
      </c>
    </row>
    <row r="748" spans="1:1" x14ac:dyDescent="0.25">
      <c r="A748" s="71">
        <v>53.3</v>
      </c>
    </row>
    <row r="749" spans="1:1" x14ac:dyDescent="0.25">
      <c r="A749" s="71">
        <v>53.4</v>
      </c>
    </row>
    <row r="750" spans="1:1" x14ac:dyDescent="0.25">
      <c r="A750" s="71">
        <v>53.4</v>
      </c>
    </row>
    <row r="751" spans="1:1" x14ac:dyDescent="0.25">
      <c r="A751" s="71">
        <v>53.4</v>
      </c>
    </row>
    <row r="752" spans="1:1" x14ac:dyDescent="0.25">
      <c r="A752" s="71">
        <v>53.4</v>
      </c>
    </row>
    <row r="753" spans="1:1" x14ac:dyDescent="0.25">
      <c r="A753" s="71">
        <v>53.4</v>
      </c>
    </row>
    <row r="754" spans="1:1" x14ac:dyDescent="0.25">
      <c r="A754" s="71">
        <v>53.4</v>
      </c>
    </row>
    <row r="755" spans="1:1" x14ac:dyDescent="0.25">
      <c r="A755" s="71">
        <v>53.4</v>
      </c>
    </row>
    <row r="756" spans="1:1" x14ac:dyDescent="0.25">
      <c r="A756" s="71">
        <v>53.4</v>
      </c>
    </row>
    <row r="757" spans="1:1" x14ac:dyDescent="0.25">
      <c r="A757" s="71">
        <v>53.4</v>
      </c>
    </row>
    <row r="758" spans="1:1" x14ac:dyDescent="0.25">
      <c r="A758" s="71">
        <v>53.4</v>
      </c>
    </row>
    <row r="759" spans="1:1" x14ac:dyDescent="0.25">
      <c r="A759" s="71">
        <v>53.4</v>
      </c>
    </row>
    <row r="760" spans="1:1" x14ac:dyDescent="0.25">
      <c r="A760" s="71">
        <v>53.4</v>
      </c>
    </row>
    <row r="761" spans="1:1" x14ac:dyDescent="0.25">
      <c r="A761" s="71">
        <v>53.5</v>
      </c>
    </row>
    <row r="762" spans="1:1" x14ac:dyDescent="0.25">
      <c r="A762" s="71">
        <v>53.5</v>
      </c>
    </row>
    <row r="763" spans="1:1" x14ac:dyDescent="0.25">
      <c r="A763" s="71">
        <v>53.6</v>
      </c>
    </row>
    <row r="764" spans="1:1" x14ac:dyDescent="0.25">
      <c r="A764" s="71">
        <v>53.6</v>
      </c>
    </row>
    <row r="765" spans="1:1" x14ac:dyDescent="0.25">
      <c r="A765" s="71">
        <v>53.6</v>
      </c>
    </row>
    <row r="766" spans="1:1" x14ac:dyDescent="0.25">
      <c r="A766" s="71">
        <v>53.6</v>
      </c>
    </row>
    <row r="767" spans="1:1" x14ac:dyDescent="0.25">
      <c r="A767" s="71">
        <v>53.6</v>
      </c>
    </row>
    <row r="768" spans="1:1" x14ac:dyDescent="0.25">
      <c r="A768" s="71">
        <v>53.6</v>
      </c>
    </row>
    <row r="769" spans="1:1" x14ac:dyDescent="0.25">
      <c r="A769" s="71">
        <v>53.6</v>
      </c>
    </row>
    <row r="770" spans="1:1" x14ac:dyDescent="0.25">
      <c r="A770" s="71">
        <v>53.6</v>
      </c>
    </row>
    <row r="771" spans="1:1" x14ac:dyDescent="0.25">
      <c r="A771" s="71">
        <v>53.6</v>
      </c>
    </row>
    <row r="772" spans="1:1" x14ac:dyDescent="0.25">
      <c r="A772" s="71">
        <v>53.7</v>
      </c>
    </row>
    <row r="773" spans="1:1" x14ac:dyDescent="0.25">
      <c r="A773" s="71">
        <v>53.7</v>
      </c>
    </row>
    <row r="774" spans="1:1" x14ac:dyDescent="0.25">
      <c r="A774" s="71">
        <v>53.7</v>
      </c>
    </row>
    <row r="775" spans="1:1" x14ac:dyDescent="0.25">
      <c r="A775" s="71">
        <v>53.8</v>
      </c>
    </row>
    <row r="776" spans="1:1" x14ac:dyDescent="0.25">
      <c r="A776" s="71">
        <v>53.8</v>
      </c>
    </row>
    <row r="777" spans="1:1" x14ac:dyDescent="0.25">
      <c r="A777" s="71">
        <v>53.8</v>
      </c>
    </row>
    <row r="778" spans="1:1" x14ac:dyDescent="0.25">
      <c r="A778" s="71">
        <v>53.8</v>
      </c>
    </row>
    <row r="779" spans="1:1" x14ac:dyDescent="0.25">
      <c r="A779" s="71">
        <v>53.8</v>
      </c>
    </row>
    <row r="780" spans="1:1" x14ac:dyDescent="0.25">
      <c r="A780" s="71">
        <v>53.8</v>
      </c>
    </row>
    <row r="781" spans="1:1" x14ac:dyDescent="0.25">
      <c r="A781" s="71">
        <v>53.8</v>
      </c>
    </row>
    <row r="782" spans="1:1" x14ac:dyDescent="0.25">
      <c r="A782" s="71">
        <v>53.8</v>
      </c>
    </row>
    <row r="783" spans="1:1" x14ac:dyDescent="0.25">
      <c r="A783" s="71">
        <v>53.8</v>
      </c>
    </row>
    <row r="784" spans="1:1" x14ac:dyDescent="0.25">
      <c r="A784" s="71">
        <v>53.9</v>
      </c>
    </row>
    <row r="785" spans="1:1" x14ac:dyDescent="0.25">
      <c r="A785" s="71">
        <v>53.9</v>
      </c>
    </row>
    <row r="786" spans="1:1" x14ac:dyDescent="0.25">
      <c r="A786" s="71">
        <v>53.9</v>
      </c>
    </row>
    <row r="787" spans="1:1" x14ac:dyDescent="0.25">
      <c r="A787" s="71">
        <v>53.9</v>
      </c>
    </row>
    <row r="788" spans="1:1" x14ac:dyDescent="0.25">
      <c r="A788" s="71">
        <v>53.9</v>
      </c>
    </row>
    <row r="789" spans="1:1" x14ac:dyDescent="0.25">
      <c r="A789" s="71">
        <v>53.9</v>
      </c>
    </row>
    <row r="790" spans="1:1" x14ac:dyDescent="0.25">
      <c r="A790" s="71">
        <v>53.9</v>
      </c>
    </row>
    <row r="791" spans="1:1" x14ac:dyDescent="0.25">
      <c r="A791" s="71">
        <v>53.9</v>
      </c>
    </row>
    <row r="792" spans="1:1" x14ac:dyDescent="0.25">
      <c r="A792" s="71">
        <v>53.9</v>
      </c>
    </row>
    <row r="793" spans="1:1" x14ac:dyDescent="0.25">
      <c r="A793" s="71">
        <v>53.9</v>
      </c>
    </row>
    <row r="794" spans="1:1" x14ac:dyDescent="0.25">
      <c r="A794" s="71">
        <v>54</v>
      </c>
    </row>
    <row r="795" spans="1:1" x14ac:dyDescent="0.25">
      <c r="A795" s="71">
        <v>54</v>
      </c>
    </row>
    <row r="796" spans="1:1" x14ac:dyDescent="0.25">
      <c r="A796" s="71">
        <v>54</v>
      </c>
    </row>
    <row r="797" spans="1:1" x14ac:dyDescent="0.25">
      <c r="A797" s="71">
        <v>54</v>
      </c>
    </row>
    <row r="798" spans="1:1" x14ac:dyDescent="0.25">
      <c r="A798" s="71">
        <v>54.1</v>
      </c>
    </row>
    <row r="799" spans="1:1" x14ac:dyDescent="0.25">
      <c r="A799" s="71">
        <v>54.1</v>
      </c>
    </row>
    <row r="800" spans="1:1" x14ac:dyDescent="0.25">
      <c r="A800" s="71">
        <v>54.1</v>
      </c>
    </row>
    <row r="801" spans="1:1" x14ac:dyDescent="0.25">
      <c r="A801" s="71">
        <v>54.1</v>
      </c>
    </row>
    <row r="802" spans="1:1" x14ac:dyDescent="0.25">
      <c r="A802" s="71">
        <v>54.1</v>
      </c>
    </row>
    <row r="803" spans="1:1" x14ac:dyDescent="0.25">
      <c r="A803" s="71">
        <v>54.1</v>
      </c>
    </row>
    <row r="804" spans="1:1" x14ac:dyDescent="0.25">
      <c r="A804" s="71">
        <v>54.1</v>
      </c>
    </row>
    <row r="805" spans="1:1" x14ac:dyDescent="0.25">
      <c r="A805" s="71">
        <v>54.2</v>
      </c>
    </row>
    <row r="806" spans="1:1" x14ac:dyDescent="0.25">
      <c r="A806" s="71">
        <v>54.2</v>
      </c>
    </row>
    <row r="807" spans="1:1" x14ac:dyDescent="0.25">
      <c r="A807" s="71">
        <v>54.2</v>
      </c>
    </row>
    <row r="808" spans="1:1" x14ac:dyDescent="0.25">
      <c r="A808" s="71">
        <v>54.2</v>
      </c>
    </row>
    <row r="809" spans="1:1" x14ac:dyDescent="0.25">
      <c r="A809" s="71">
        <v>54.3</v>
      </c>
    </row>
    <row r="810" spans="1:1" x14ac:dyDescent="0.25">
      <c r="A810" s="71">
        <v>54.3</v>
      </c>
    </row>
    <row r="811" spans="1:1" x14ac:dyDescent="0.25">
      <c r="A811" s="71">
        <v>54.3</v>
      </c>
    </row>
    <row r="812" spans="1:1" x14ac:dyDescent="0.25">
      <c r="A812" s="71">
        <v>54.3</v>
      </c>
    </row>
    <row r="813" spans="1:1" x14ac:dyDescent="0.25">
      <c r="A813" s="71">
        <v>54.3</v>
      </c>
    </row>
    <row r="814" spans="1:1" x14ac:dyDescent="0.25">
      <c r="A814" s="71">
        <v>54.4</v>
      </c>
    </row>
    <row r="815" spans="1:1" x14ac:dyDescent="0.25">
      <c r="A815" s="71">
        <v>54.4</v>
      </c>
    </row>
    <row r="816" spans="1:1" x14ac:dyDescent="0.25">
      <c r="A816" s="71">
        <v>54.4</v>
      </c>
    </row>
    <row r="817" spans="1:1" x14ac:dyDescent="0.25">
      <c r="A817" s="71">
        <v>54.4</v>
      </c>
    </row>
    <row r="818" spans="1:1" x14ac:dyDescent="0.25">
      <c r="A818" s="71">
        <v>54.4</v>
      </c>
    </row>
    <row r="819" spans="1:1" x14ac:dyDescent="0.25">
      <c r="A819" s="71">
        <v>54.4</v>
      </c>
    </row>
    <row r="820" spans="1:1" x14ac:dyDescent="0.25">
      <c r="A820" s="71">
        <v>54.4</v>
      </c>
    </row>
    <row r="821" spans="1:1" x14ac:dyDescent="0.25">
      <c r="A821" s="71">
        <v>54.4</v>
      </c>
    </row>
    <row r="822" spans="1:1" x14ac:dyDescent="0.25">
      <c r="A822" s="71">
        <v>54.4</v>
      </c>
    </row>
    <row r="823" spans="1:1" x14ac:dyDescent="0.25">
      <c r="A823" s="71">
        <v>54.4</v>
      </c>
    </row>
    <row r="824" spans="1:1" x14ac:dyDescent="0.25">
      <c r="A824" s="71">
        <v>54.4</v>
      </c>
    </row>
    <row r="825" spans="1:1" x14ac:dyDescent="0.25">
      <c r="A825" s="71">
        <v>54.4</v>
      </c>
    </row>
    <row r="826" spans="1:1" x14ac:dyDescent="0.25">
      <c r="A826" s="71">
        <v>54.5</v>
      </c>
    </row>
    <row r="827" spans="1:1" x14ac:dyDescent="0.25">
      <c r="A827" s="71">
        <v>54.5</v>
      </c>
    </row>
    <row r="828" spans="1:1" x14ac:dyDescent="0.25">
      <c r="A828" s="71">
        <v>54.5</v>
      </c>
    </row>
    <row r="829" spans="1:1" x14ac:dyDescent="0.25">
      <c r="A829" s="71">
        <v>54.5</v>
      </c>
    </row>
    <row r="830" spans="1:1" x14ac:dyDescent="0.25">
      <c r="A830" s="71">
        <v>54.5</v>
      </c>
    </row>
    <row r="831" spans="1:1" x14ac:dyDescent="0.25">
      <c r="A831" s="71">
        <v>54.5</v>
      </c>
    </row>
    <row r="832" spans="1:1" x14ac:dyDescent="0.25">
      <c r="A832" s="71">
        <v>54.5</v>
      </c>
    </row>
    <row r="833" spans="1:1" x14ac:dyDescent="0.25">
      <c r="A833" s="71">
        <v>54.5</v>
      </c>
    </row>
    <row r="834" spans="1:1" x14ac:dyDescent="0.25">
      <c r="A834" s="71">
        <v>54.6</v>
      </c>
    </row>
    <row r="835" spans="1:1" x14ac:dyDescent="0.25">
      <c r="A835" s="71">
        <v>54.6</v>
      </c>
    </row>
    <row r="836" spans="1:1" x14ac:dyDescent="0.25">
      <c r="A836" s="71">
        <v>54.6</v>
      </c>
    </row>
    <row r="837" spans="1:1" x14ac:dyDescent="0.25">
      <c r="A837" s="71">
        <v>54.7</v>
      </c>
    </row>
    <row r="838" spans="1:1" x14ac:dyDescent="0.25">
      <c r="A838" s="71">
        <v>54.7</v>
      </c>
    </row>
    <row r="839" spans="1:1" x14ac:dyDescent="0.25">
      <c r="A839" s="71">
        <v>54.7</v>
      </c>
    </row>
    <row r="840" spans="1:1" x14ac:dyDescent="0.25">
      <c r="A840" s="71">
        <v>54.7</v>
      </c>
    </row>
    <row r="841" spans="1:1" x14ac:dyDescent="0.25">
      <c r="A841" s="71">
        <v>54.8</v>
      </c>
    </row>
    <row r="842" spans="1:1" x14ac:dyDescent="0.25">
      <c r="A842" s="71">
        <v>54.8</v>
      </c>
    </row>
    <row r="843" spans="1:1" x14ac:dyDescent="0.25">
      <c r="A843" s="71">
        <v>54.8</v>
      </c>
    </row>
    <row r="844" spans="1:1" x14ac:dyDescent="0.25">
      <c r="A844" s="71">
        <v>54.8</v>
      </c>
    </row>
    <row r="845" spans="1:1" x14ac:dyDescent="0.25">
      <c r="A845" s="71">
        <v>54.8</v>
      </c>
    </row>
    <row r="846" spans="1:1" x14ac:dyDescent="0.25">
      <c r="A846" s="71">
        <v>54.8</v>
      </c>
    </row>
    <row r="847" spans="1:1" x14ac:dyDescent="0.25">
      <c r="A847" s="71">
        <v>54.8</v>
      </c>
    </row>
    <row r="848" spans="1:1" x14ac:dyDescent="0.25">
      <c r="A848" s="71">
        <v>54.9</v>
      </c>
    </row>
    <row r="849" spans="1:1" x14ac:dyDescent="0.25">
      <c r="A849" s="71">
        <v>54.9</v>
      </c>
    </row>
    <row r="850" spans="1:1" x14ac:dyDescent="0.25">
      <c r="A850" s="71">
        <v>54.9</v>
      </c>
    </row>
    <row r="851" spans="1:1" x14ac:dyDescent="0.25">
      <c r="A851" s="71">
        <v>54.9</v>
      </c>
    </row>
    <row r="852" spans="1:1" x14ac:dyDescent="0.25">
      <c r="A852" s="71">
        <v>54.9</v>
      </c>
    </row>
    <row r="853" spans="1:1" x14ac:dyDescent="0.25">
      <c r="A853" s="71">
        <v>55</v>
      </c>
    </row>
    <row r="854" spans="1:1" x14ac:dyDescent="0.25">
      <c r="A854" s="71">
        <v>55</v>
      </c>
    </row>
    <row r="855" spans="1:1" x14ac:dyDescent="0.25">
      <c r="A855" s="71">
        <v>55</v>
      </c>
    </row>
    <row r="856" spans="1:1" x14ac:dyDescent="0.25">
      <c r="A856" s="71">
        <v>55</v>
      </c>
    </row>
    <row r="857" spans="1:1" x14ac:dyDescent="0.25">
      <c r="A857" s="71">
        <v>55</v>
      </c>
    </row>
    <row r="858" spans="1:1" x14ac:dyDescent="0.25">
      <c r="A858" s="71">
        <v>55.1</v>
      </c>
    </row>
    <row r="859" spans="1:1" x14ac:dyDescent="0.25">
      <c r="A859" s="71">
        <v>55.1</v>
      </c>
    </row>
    <row r="860" spans="1:1" x14ac:dyDescent="0.25">
      <c r="A860" s="71">
        <v>55.1</v>
      </c>
    </row>
    <row r="861" spans="1:1" x14ac:dyDescent="0.25">
      <c r="A861" s="71">
        <v>55.1</v>
      </c>
    </row>
    <row r="862" spans="1:1" x14ac:dyDescent="0.25">
      <c r="A862" s="71">
        <v>55.1</v>
      </c>
    </row>
    <row r="863" spans="1:1" x14ac:dyDescent="0.25">
      <c r="A863" s="71">
        <v>55.2</v>
      </c>
    </row>
    <row r="864" spans="1:1" x14ac:dyDescent="0.25">
      <c r="A864" s="71">
        <v>55.2</v>
      </c>
    </row>
    <row r="865" spans="1:1" x14ac:dyDescent="0.25">
      <c r="A865" s="71">
        <v>55.2</v>
      </c>
    </row>
    <row r="866" spans="1:1" x14ac:dyDescent="0.25">
      <c r="A866" s="71">
        <v>55.2</v>
      </c>
    </row>
    <row r="867" spans="1:1" x14ac:dyDescent="0.25">
      <c r="A867" s="71">
        <v>55.2</v>
      </c>
    </row>
    <row r="868" spans="1:1" x14ac:dyDescent="0.25">
      <c r="A868" s="71">
        <v>55.2</v>
      </c>
    </row>
    <row r="869" spans="1:1" x14ac:dyDescent="0.25">
      <c r="A869" s="71">
        <v>55.3</v>
      </c>
    </row>
    <row r="870" spans="1:1" x14ac:dyDescent="0.25">
      <c r="A870" s="71">
        <v>55.3</v>
      </c>
    </row>
    <row r="871" spans="1:1" x14ac:dyDescent="0.25">
      <c r="A871" s="71">
        <v>55.3</v>
      </c>
    </row>
    <row r="872" spans="1:1" x14ac:dyDescent="0.25">
      <c r="A872" s="71">
        <v>55.3</v>
      </c>
    </row>
    <row r="873" spans="1:1" x14ac:dyDescent="0.25">
      <c r="A873" s="71">
        <v>55.3</v>
      </c>
    </row>
    <row r="874" spans="1:1" x14ac:dyDescent="0.25">
      <c r="A874" s="71">
        <v>55.3</v>
      </c>
    </row>
    <row r="875" spans="1:1" x14ac:dyDescent="0.25">
      <c r="A875" s="71">
        <v>55.3</v>
      </c>
    </row>
    <row r="876" spans="1:1" x14ac:dyDescent="0.25">
      <c r="A876" s="71">
        <v>55.3</v>
      </c>
    </row>
    <row r="877" spans="1:1" x14ac:dyDescent="0.25">
      <c r="A877" s="71">
        <v>55.3</v>
      </c>
    </row>
    <row r="878" spans="1:1" x14ac:dyDescent="0.25">
      <c r="A878" s="71">
        <v>55.3</v>
      </c>
    </row>
    <row r="879" spans="1:1" x14ac:dyDescent="0.25">
      <c r="A879" s="71">
        <v>55.3</v>
      </c>
    </row>
    <row r="880" spans="1:1" x14ac:dyDescent="0.25">
      <c r="A880" s="71">
        <v>55.4</v>
      </c>
    </row>
    <row r="881" spans="1:1" x14ac:dyDescent="0.25">
      <c r="A881" s="71">
        <v>55.4</v>
      </c>
    </row>
    <row r="882" spans="1:1" x14ac:dyDescent="0.25">
      <c r="A882" s="71">
        <v>55.4</v>
      </c>
    </row>
    <row r="883" spans="1:1" x14ac:dyDescent="0.25">
      <c r="A883" s="71">
        <v>55.4</v>
      </c>
    </row>
    <row r="884" spans="1:1" x14ac:dyDescent="0.25">
      <c r="A884" s="71">
        <v>55.4</v>
      </c>
    </row>
    <row r="885" spans="1:1" x14ac:dyDescent="0.25">
      <c r="A885" s="71">
        <v>55.5</v>
      </c>
    </row>
    <row r="886" spans="1:1" x14ac:dyDescent="0.25">
      <c r="A886" s="71">
        <v>55.5</v>
      </c>
    </row>
    <row r="887" spans="1:1" x14ac:dyDescent="0.25">
      <c r="A887" s="71">
        <v>55.5</v>
      </c>
    </row>
    <row r="888" spans="1:1" x14ac:dyDescent="0.25">
      <c r="A888" s="71">
        <v>55.5</v>
      </c>
    </row>
    <row r="889" spans="1:1" x14ac:dyDescent="0.25">
      <c r="A889" s="71">
        <v>55.5</v>
      </c>
    </row>
    <row r="890" spans="1:1" x14ac:dyDescent="0.25">
      <c r="A890" s="71">
        <v>55.5</v>
      </c>
    </row>
    <row r="891" spans="1:1" x14ac:dyDescent="0.25">
      <c r="A891" s="71">
        <v>55.6</v>
      </c>
    </row>
    <row r="892" spans="1:1" x14ac:dyDescent="0.25">
      <c r="A892" s="71">
        <v>55.6</v>
      </c>
    </row>
    <row r="893" spans="1:1" x14ac:dyDescent="0.25">
      <c r="A893" s="71">
        <v>55.6</v>
      </c>
    </row>
    <row r="894" spans="1:1" x14ac:dyDescent="0.25">
      <c r="A894" s="71">
        <v>55.6</v>
      </c>
    </row>
    <row r="895" spans="1:1" x14ac:dyDescent="0.25">
      <c r="A895" s="71">
        <v>55.7</v>
      </c>
    </row>
    <row r="896" spans="1:1" x14ac:dyDescent="0.25">
      <c r="A896" s="71">
        <v>55.7</v>
      </c>
    </row>
    <row r="897" spans="1:1" x14ac:dyDescent="0.25">
      <c r="A897" s="71">
        <v>55.8</v>
      </c>
    </row>
    <row r="898" spans="1:1" x14ac:dyDescent="0.25">
      <c r="A898" s="71">
        <v>55.8</v>
      </c>
    </row>
    <row r="899" spans="1:1" x14ac:dyDescent="0.25">
      <c r="A899" s="71">
        <v>55.8</v>
      </c>
    </row>
    <row r="900" spans="1:1" x14ac:dyDescent="0.25">
      <c r="A900" s="71">
        <v>55.8</v>
      </c>
    </row>
    <row r="901" spans="1:1" x14ac:dyDescent="0.25">
      <c r="A901" s="71">
        <v>55.8</v>
      </c>
    </row>
    <row r="902" spans="1:1" x14ac:dyDescent="0.25">
      <c r="A902" s="71">
        <v>55.8</v>
      </c>
    </row>
    <row r="903" spans="1:1" x14ac:dyDescent="0.25">
      <c r="A903" s="71">
        <v>55.8</v>
      </c>
    </row>
    <row r="904" spans="1:1" x14ac:dyDescent="0.25">
      <c r="A904" s="71">
        <v>55.9</v>
      </c>
    </row>
    <row r="905" spans="1:1" x14ac:dyDescent="0.25">
      <c r="A905" s="71">
        <v>55.9</v>
      </c>
    </row>
    <row r="906" spans="1:1" x14ac:dyDescent="0.25">
      <c r="A906" s="71">
        <v>55.9</v>
      </c>
    </row>
    <row r="907" spans="1:1" x14ac:dyDescent="0.25">
      <c r="A907" s="71">
        <v>55.9</v>
      </c>
    </row>
    <row r="908" spans="1:1" x14ac:dyDescent="0.25">
      <c r="A908" s="71">
        <v>56</v>
      </c>
    </row>
    <row r="909" spans="1:1" x14ac:dyDescent="0.25">
      <c r="A909" s="71">
        <v>56</v>
      </c>
    </row>
    <row r="910" spans="1:1" x14ac:dyDescent="0.25">
      <c r="A910" s="71">
        <v>56</v>
      </c>
    </row>
    <row r="911" spans="1:1" x14ac:dyDescent="0.25">
      <c r="A911" s="71">
        <v>56.1</v>
      </c>
    </row>
    <row r="912" spans="1:1" x14ac:dyDescent="0.25">
      <c r="A912" s="71">
        <v>56.2</v>
      </c>
    </row>
    <row r="913" spans="1:1" x14ac:dyDescent="0.25">
      <c r="A913" s="71">
        <v>56.2</v>
      </c>
    </row>
    <row r="914" spans="1:1" x14ac:dyDescent="0.25">
      <c r="A914" s="71">
        <v>56.2</v>
      </c>
    </row>
    <row r="915" spans="1:1" x14ac:dyDescent="0.25">
      <c r="A915" s="71">
        <v>56.2</v>
      </c>
    </row>
    <row r="916" spans="1:1" x14ac:dyDescent="0.25">
      <c r="A916" s="71">
        <v>56.2</v>
      </c>
    </row>
    <row r="917" spans="1:1" x14ac:dyDescent="0.25">
      <c r="A917" s="71">
        <v>56.2</v>
      </c>
    </row>
    <row r="918" spans="1:1" x14ac:dyDescent="0.25">
      <c r="A918" s="71">
        <v>56.2</v>
      </c>
    </row>
    <row r="919" spans="1:1" x14ac:dyDescent="0.25">
      <c r="A919" s="71">
        <v>56.2</v>
      </c>
    </row>
    <row r="920" spans="1:1" x14ac:dyDescent="0.25">
      <c r="A920" s="71">
        <v>56.2</v>
      </c>
    </row>
    <row r="921" spans="1:1" x14ac:dyDescent="0.25">
      <c r="A921" s="71">
        <v>56.3</v>
      </c>
    </row>
    <row r="922" spans="1:1" x14ac:dyDescent="0.25">
      <c r="A922" s="71">
        <v>56.3</v>
      </c>
    </row>
    <row r="923" spans="1:1" x14ac:dyDescent="0.25">
      <c r="A923" s="71">
        <v>56.3</v>
      </c>
    </row>
    <row r="924" spans="1:1" x14ac:dyDescent="0.25">
      <c r="A924" s="71">
        <v>56.4</v>
      </c>
    </row>
    <row r="925" spans="1:1" x14ac:dyDescent="0.25">
      <c r="A925" s="71">
        <v>56.4</v>
      </c>
    </row>
    <row r="926" spans="1:1" x14ac:dyDescent="0.25">
      <c r="A926" s="71">
        <v>56.4</v>
      </c>
    </row>
    <row r="927" spans="1:1" x14ac:dyDescent="0.25">
      <c r="A927" s="71">
        <v>56.4</v>
      </c>
    </row>
    <row r="928" spans="1:1" x14ac:dyDescent="0.25">
      <c r="A928" s="71">
        <v>56.4</v>
      </c>
    </row>
    <row r="929" spans="1:1" x14ac:dyDescent="0.25">
      <c r="A929" s="71">
        <v>56.4</v>
      </c>
    </row>
    <row r="930" spans="1:1" x14ac:dyDescent="0.25">
      <c r="A930" s="71">
        <v>56.4</v>
      </c>
    </row>
    <row r="931" spans="1:1" x14ac:dyDescent="0.25">
      <c r="A931" s="71">
        <v>56.5</v>
      </c>
    </row>
    <row r="932" spans="1:1" x14ac:dyDescent="0.25">
      <c r="A932" s="71">
        <v>56.5</v>
      </c>
    </row>
    <row r="933" spans="1:1" x14ac:dyDescent="0.25">
      <c r="A933" s="71">
        <v>56.5</v>
      </c>
    </row>
    <row r="934" spans="1:1" x14ac:dyDescent="0.25">
      <c r="A934" s="71">
        <v>56.5</v>
      </c>
    </row>
    <row r="935" spans="1:1" x14ac:dyDescent="0.25">
      <c r="A935" s="71">
        <v>56.5</v>
      </c>
    </row>
    <row r="936" spans="1:1" x14ac:dyDescent="0.25">
      <c r="A936" s="71">
        <v>56.5</v>
      </c>
    </row>
    <row r="937" spans="1:1" x14ac:dyDescent="0.25">
      <c r="A937" s="71">
        <v>56.6</v>
      </c>
    </row>
    <row r="938" spans="1:1" x14ac:dyDescent="0.25">
      <c r="A938" s="71">
        <v>56.6</v>
      </c>
    </row>
    <row r="939" spans="1:1" x14ac:dyDescent="0.25">
      <c r="A939" s="71">
        <v>56.6</v>
      </c>
    </row>
    <row r="940" spans="1:1" x14ac:dyDescent="0.25">
      <c r="A940" s="71">
        <v>56.6</v>
      </c>
    </row>
    <row r="941" spans="1:1" x14ac:dyDescent="0.25">
      <c r="A941" s="71">
        <v>56.7</v>
      </c>
    </row>
    <row r="942" spans="1:1" x14ac:dyDescent="0.25">
      <c r="A942" s="71">
        <v>56.7</v>
      </c>
    </row>
    <row r="943" spans="1:1" x14ac:dyDescent="0.25">
      <c r="A943" s="71">
        <v>56.7</v>
      </c>
    </row>
    <row r="944" spans="1:1" x14ac:dyDescent="0.25">
      <c r="A944" s="71">
        <v>56.7</v>
      </c>
    </row>
    <row r="945" spans="1:1" x14ac:dyDescent="0.25">
      <c r="A945" s="71">
        <v>56.7</v>
      </c>
    </row>
    <row r="946" spans="1:1" x14ac:dyDescent="0.25">
      <c r="A946" s="71">
        <v>56.7</v>
      </c>
    </row>
    <row r="947" spans="1:1" x14ac:dyDescent="0.25">
      <c r="A947" s="71">
        <v>56.7</v>
      </c>
    </row>
    <row r="948" spans="1:1" x14ac:dyDescent="0.25">
      <c r="A948" s="71">
        <v>56.7</v>
      </c>
    </row>
    <row r="949" spans="1:1" x14ac:dyDescent="0.25">
      <c r="A949" s="71">
        <v>56.8</v>
      </c>
    </row>
    <row r="950" spans="1:1" x14ac:dyDescent="0.25">
      <c r="A950" s="71">
        <v>56.8</v>
      </c>
    </row>
    <row r="951" spans="1:1" x14ac:dyDescent="0.25">
      <c r="A951" s="71">
        <v>56.8</v>
      </c>
    </row>
    <row r="952" spans="1:1" x14ac:dyDescent="0.25">
      <c r="A952" s="71">
        <v>56.8</v>
      </c>
    </row>
    <row r="953" spans="1:1" x14ac:dyDescent="0.25">
      <c r="A953" s="71">
        <v>56.8</v>
      </c>
    </row>
    <row r="954" spans="1:1" x14ac:dyDescent="0.25">
      <c r="A954" s="71">
        <v>56.8</v>
      </c>
    </row>
    <row r="955" spans="1:1" x14ac:dyDescent="0.25">
      <c r="A955" s="71">
        <v>56.8</v>
      </c>
    </row>
    <row r="956" spans="1:1" x14ac:dyDescent="0.25">
      <c r="A956" s="71">
        <v>56.9</v>
      </c>
    </row>
    <row r="957" spans="1:1" x14ac:dyDescent="0.25">
      <c r="A957" s="71">
        <v>56.9</v>
      </c>
    </row>
    <row r="958" spans="1:1" x14ac:dyDescent="0.25">
      <c r="A958" s="71">
        <v>56.9</v>
      </c>
    </row>
    <row r="959" spans="1:1" x14ac:dyDescent="0.25">
      <c r="A959" s="71">
        <v>56.9</v>
      </c>
    </row>
    <row r="960" spans="1:1" x14ac:dyDescent="0.25">
      <c r="A960" s="71">
        <v>56.9</v>
      </c>
    </row>
    <row r="961" spans="1:1" x14ac:dyDescent="0.25">
      <c r="A961" s="71">
        <v>56.9</v>
      </c>
    </row>
    <row r="962" spans="1:1" x14ac:dyDescent="0.25">
      <c r="A962" s="71">
        <v>57</v>
      </c>
    </row>
    <row r="963" spans="1:1" x14ac:dyDescent="0.25">
      <c r="A963" s="71">
        <v>57</v>
      </c>
    </row>
    <row r="964" spans="1:1" x14ac:dyDescent="0.25">
      <c r="A964" s="71">
        <v>57</v>
      </c>
    </row>
    <row r="965" spans="1:1" x14ac:dyDescent="0.25">
      <c r="A965" s="71">
        <v>57</v>
      </c>
    </row>
    <row r="966" spans="1:1" x14ac:dyDescent="0.25">
      <c r="A966" s="71">
        <v>57</v>
      </c>
    </row>
    <row r="967" spans="1:1" x14ac:dyDescent="0.25">
      <c r="A967" s="71">
        <v>57</v>
      </c>
    </row>
    <row r="968" spans="1:1" x14ac:dyDescent="0.25">
      <c r="A968" s="71">
        <v>57.1</v>
      </c>
    </row>
    <row r="969" spans="1:1" x14ac:dyDescent="0.25">
      <c r="A969" s="71">
        <v>57.1</v>
      </c>
    </row>
    <row r="970" spans="1:1" x14ac:dyDescent="0.25">
      <c r="A970" s="71">
        <v>57.2</v>
      </c>
    </row>
    <row r="971" spans="1:1" x14ac:dyDescent="0.25">
      <c r="A971" s="71">
        <v>57.2</v>
      </c>
    </row>
    <row r="972" spans="1:1" x14ac:dyDescent="0.25">
      <c r="A972" s="71">
        <v>57.2</v>
      </c>
    </row>
    <row r="973" spans="1:1" x14ac:dyDescent="0.25">
      <c r="A973" s="71">
        <v>57.2</v>
      </c>
    </row>
    <row r="974" spans="1:1" x14ac:dyDescent="0.25">
      <c r="A974" s="71">
        <v>57.2</v>
      </c>
    </row>
    <row r="975" spans="1:1" x14ac:dyDescent="0.25">
      <c r="A975" s="71">
        <v>57.2</v>
      </c>
    </row>
    <row r="976" spans="1:1" x14ac:dyDescent="0.25">
      <c r="A976" s="71">
        <v>57.3</v>
      </c>
    </row>
    <row r="977" spans="1:1" x14ac:dyDescent="0.25">
      <c r="A977" s="71">
        <v>57.3</v>
      </c>
    </row>
    <row r="978" spans="1:1" x14ac:dyDescent="0.25">
      <c r="A978" s="71">
        <v>57.3</v>
      </c>
    </row>
    <row r="979" spans="1:1" x14ac:dyDescent="0.25">
      <c r="A979" s="71">
        <v>57.4</v>
      </c>
    </row>
    <row r="980" spans="1:1" x14ac:dyDescent="0.25">
      <c r="A980" s="71">
        <v>57.4</v>
      </c>
    </row>
    <row r="981" spans="1:1" x14ac:dyDescent="0.25">
      <c r="A981" s="71">
        <v>57.4</v>
      </c>
    </row>
    <row r="982" spans="1:1" x14ac:dyDescent="0.25">
      <c r="A982" s="71">
        <v>57.4</v>
      </c>
    </row>
    <row r="983" spans="1:1" x14ac:dyDescent="0.25">
      <c r="A983" s="71">
        <v>57.5</v>
      </c>
    </row>
    <row r="984" spans="1:1" x14ac:dyDescent="0.25">
      <c r="A984" s="71">
        <v>57.5</v>
      </c>
    </row>
    <row r="985" spans="1:1" x14ac:dyDescent="0.25">
      <c r="A985" s="71">
        <v>57.5</v>
      </c>
    </row>
    <row r="986" spans="1:1" x14ac:dyDescent="0.25">
      <c r="A986" s="71">
        <v>57.5</v>
      </c>
    </row>
    <row r="987" spans="1:1" x14ac:dyDescent="0.25">
      <c r="A987" s="71">
        <v>57.5</v>
      </c>
    </row>
    <row r="988" spans="1:1" x14ac:dyDescent="0.25">
      <c r="A988" s="71">
        <v>57.5</v>
      </c>
    </row>
    <row r="989" spans="1:1" x14ac:dyDescent="0.25">
      <c r="A989" s="71">
        <v>57.5</v>
      </c>
    </row>
    <row r="990" spans="1:1" x14ac:dyDescent="0.25">
      <c r="A990" s="71">
        <v>57.5</v>
      </c>
    </row>
    <row r="991" spans="1:1" x14ac:dyDescent="0.25">
      <c r="A991" s="71">
        <v>57.5</v>
      </c>
    </row>
    <row r="992" spans="1:1" x14ac:dyDescent="0.25">
      <c r="A992" s="71">
        <v>57.5</v>
      </c>
    </row>
    <row r="993" spans="1:1" x14ac:dyDescent="0.25">
      <c r="A993" s="71">
        <v>57.6</v>
      </c>
    </row>
    <row r="994" spans="1:1" x14ac:dyDescent="0.25">
      <c r="A994" s="71">
        <v>57.6</v>
      </c>
    </row>
    <row r="995" spans="1:1" x14ac:dyDescent="0.25">
      <c r="A995" s="71">
        <v>57.6</v>
      </c>
    </row>
    <row r="996" spans="1:1" x14ac:dyDescent="0.25">
      <c r="A996" s="71">
        <v>57.6</v>
      </c>
    </row>
    <row r="997" spans="1:1" x14ac:dyDescent="0.25">
      <c r="A997" s="71">
        <v>57.7</v>
      </c>
    </row>
    <row r="998" spans="1:1" x14ac:dyDescent="0.25">
      <c r="A998" s="71">
        <v>57.7</v>
      </c>
    </row>
    <row r="999" spans="1:1" x14ac:dyDescent="0.25">
      <c r="A999" s="71">
        <v>57.7</v>
      </c>
    </row>
    <row r="1000" spans="1:1" x14ac:dyDescent="0.25">
      <c r="A1000" s="71">
        <v>57.7</v>
      </c>
    </row>
    <row r="1001" spans="1:1" x14ac:dyDescent="0.25">
      <c r="A1001" s="71">
        <v>57.7</v>
      </c>
    </row>
    <row r="1002" spans="1:1" x14ac:dyDescent="0.25">
      <c r="A1002" s="71">
        <v>57.8</v>
      </c>
    </row>
    <row r="1003" spans="1:1" x14ac:dyDescent="0.25">
      <c r="A1003" s="71">
        <v>57.8</v>
      </c>
    </row>
    <row r="1004" spans="1:1" x14ac:dyDescent="0.25">
      <c r="A1004" s="71">
        <v>57.8</v>
      </c>
    </row>
    <row r="1005" spans="1:1" x14ac:dyDescent="0.25">
      <c r="A1005" s="71">
        <v>57.8</v>
      </c>
    </row>
    <row r="1006" spans="1:1" x14ac:dyDescent="0.25">
      <c r="A1006" s="71">
        <v>57.8</v>
      </c>
    </row>
    <row r="1007" spans="1:1" x14ac:dyDescent="0.25">
      <c r="A1007" s="71">
        <v>57.9</v>
      </c>
    </row>
    <row r="1008" spans="1:1" x14ac:dyDescent="0.25">
      <c r="A1008" s="71">
        <v>57.9</v>
      </c>
    </row>
    <row r="1009" spans="1:1" x14ac:dyDescent="0.25">
      <c r="A1009" s="71">
        <v>57.9</v>
      </c>
    </row>
    <row r="1010" spans="1:1" x14ac:dyDescent="0.25">
      <c r="A1010" s="71">
        <v>57.9</v>
      </c>
    </row>
    <row r="1011" spans="1:1" x14ac:dyDescent="0.25">
      <c r="A1011" s="71">
        <v>57.9</v>
      </c>
    </row>
    <row r="1012" spans="1:1" x14ac:dyDescent="0.25">
      <c r="A1012" s="71">
        <v>57.9</v>
      </c>
    </row>
    <row r="1013" spans="1:1" x14ac:dyDescent="0.25">
      <c r="A1013" s="71">
        <v>57.9</v>
      </c>
    </row>
    <row r="1014" spans="1:1" x14ac:dyDescent="0.25">
      <c r="A1014" s="71">
        <v>57.9</v>
      </c>
    </row>
    <row r="1015" spans="1:1" x14ac:dyDescent="0.25">
      <c r="A1015" s="71">
        <v>57.9</v>
      </c>
    </row>
    <row r="1016" spans="1:1" x14ac:dyDescent="0.25">
      <c r="A1016" s="71">
        <v>57.9</v>
      </c>
    </row>
    <row r="1017" spans="1:1" x14ac:dyDescent="0.25">
      <c r="A1017" s="71">
        <v>58</v>
      </c>
    </row>
    <row r="1018" spans="1:1" x14ac:dyDescent="0.25">
      <c r="A1018" s="71">
        <v>58</v>
      </c>
    </row>
    <row r="1019" spans="1:1" x14ac:dyDescent="0.25">
      <c r="A1019" s="71">
        <v>58</v>
      </c>
    </row>
    <row r="1020" spans="1:1" x14ac:dyDescent="0.25">
      <c r="A1020" s="71">
        <v>58.1</v>
      </c>
    </row>
    <row r="1021" spans="1:1" x14ac:dyDescent="0.25">
      <c r="A1021" s="71">
        <v>58.1</v>
      </c>
    </row>
    <row r="1022" spans="1:1" x14ac:dyDescent="0.25">
      <c r="A1022" s="71">
        <v>58.1</v>
      </c>
    </row>
    <row r="1023" spans="1:1" x14ac:dyDescent="0.25">
      <c r="A1023" s="71">
        <v>58.2</v>
      </c>
    </row>
    <row r="1024" spans="1:1" x14ac:dyDescent="0.25">
      <c r="A1024" s="71">
        <v>58.2</v>
      </c>
    </row>
    <row r="1025" spans="1:1" x14ac:dyDescent="0.25">
      <c r="A1025" s="71">
        <v>58.2</v>
      </c>
    </row>
    <row r="1026" spans="1:1" x14ac:dyDescent="0.25">
      <c r="A1026" s="71">
        <v>58.2</v>
      </c>
    </row>
    <row r="1027" spans="1:1" x14ac:dyDescent="0.25">
      <c r="A1027" s="71">
        <v>58.2</v>
      </c>
    </row>
    <row r="1028" spans="1:1" x14ac:dyDescent="0.25">
      <c r="A1028" s="71">
        <v>58.2</v>
      </c>
    </row>
    <row r="1029" spans="1:1" x14ac:dyDescent="0.25">
      <c r="A1029" s="71">
        <v>58.2</v>
      </c>
    </row>
    <row r="1030" spans="1:1" x14ac:dyDescent="0.25">
      <c r="A1030" s="71">
        <v>58.3</v>
      </c>
    </row>
    <row r="1031" spans="1:1" x14ac:dyDescent="0.25">
      <c r="A1031" s="71">
        <v>58.3</v>
      </c>
    </row>
    <row r="1032" spans="1:1" x14ac:dyDescent="0.25">
      <c r="A1032" s="71">
        <v>58.3</v>
      </c>
    </row>
    <row r="1033" spans="1:1" x14ac:dyDescent="0.25">
      <c r="A1033" s="71">
        <v>58.3</v>
      </c>
    </row>
    <row r="1034" spans="1:1" x14ac:dyDescent="0.25">
      <c r="A1034" s="71">
        <v>58.3</v>
      </c>
    </row>
    <row r="1035" spans="1:1" x14ac:dyDescent="0.25">
      <c r="A1035" s="71">
        <v>58.3</v>
      </c>
    </row>
    <row r="1036" spans="1:1" x14ac:dyDescent="0.25">
      <c r="A1036" s="71">
        <v>58.4</v>
      </c>
    </row>
    <row r="1037" spans="1:1" x14ac:dyDescent="0.25">
      <c r="A1037" s="71">
        <v>58.4</v>
      </c>
    </row>
    <row r="1038" spans="1:1" x14ac:dyDescent="0.25">
      <c r="A1038" s="71">
        <v>58.4</v>
      </c>
    </row>
    <row r="1039" spans="1:1" x14ac:dyDescent="0.25">
      <c r="A1039" s="71">
        <v>58.4</v>
      </c>
    </row>
    <row r="1040" spans="1:1" x14ac:dyDescent="0.25">
      <c r="A1040" s="71">
        <v>58.5</v>
      </c>
    </row>
    <row r="1041" spans="1:1" x14ac:dyDescent="0.25">
      <c r="A1041" s="71">
        <v>58.5</v>
      </c>
    </row>
    <row r="1042" spans="1:1" x14ac:dyDescent="0.25">
      <c r="A1042" s="71">
        <v>58.5</v>
      </c>
    </row>
    <row r="1043" spans="1:1" x14ac:dyDescent="0.25">
      <c r="A1043" s="71">
        <v>58.6</v>
      </c>
    </row>
    <row r="1044" spans="1:1" x14ac:dyDescent="0.25">
      <c r="A1044" s="71">
        <v>58.6</v>
      </c>
    </row>
    <row r="1045" spans="1:1" x14ac:dyDescent="0.25">
      <c r="A1045" s="71">
        <v>58.6</v>
      </c>
    </row>
    <row r="1046" spans="1:1" x14ac:dyDescent="0.25">
      <c r="A1046" s="71">
        <v>58.7</v>
      </c>
    </row>
    <row r="1047" spans="1:1" x14ac:dyDescent="0.25">
      <c r="A1047" s="71">
        <v>58.7</v>
      </c>
    </row>
    <row r="1048" spans="1:1" x14ac:dyDescent="0.25">
      <c r="A1048" s="71">
        <v>58.7</v>
      </c>
    </row>
    <row r="1049" spans="1:1" x14ac:dyDescent="0.25">
      <c r="A1049" s="71">
        <v>58.7</v>
      </c>
    </row>
    <row r="1050" spans="1:1" x14ac:dyDescent="0.25">
      <c r="A1050" s="71">
        <v>58.7</v>
      </c>
    </row>
    <row r="1051" spans="1:1" x14ac:dyDescent="0.25">
      <c r="A1051" s="71">
        <v>58.7</v>
      </c>
    </row>
    <row r="1052" spans="1:1" x14ac:dyDescent="0.25">
      <c r="A1052" s="71">
        <v>58.8</v>
      </c>
    </row>
    <row r="1053" spans="1:1" x14ac:dyDescent="0.25">
      <c r="A1053" s="71">
        <v>58.8</v>
      </c>
    </row>
    <row r="1054" spans="1:1" x14ac:dyDescent="0.25">
      <c r="A1054" s="71">
        <v>58.8</v>
      </c>
    </row>
    <row r="1055" spans="1:1" x14ac:dyDescent="0.25">
      <c r="A1055" s="71">
        <v>58.8</v>
      </c>
    </row>
    <row r="1056" spans="1:1" x14ac:dyDescent="0.25">
      <c r="A1056" s="71">
        <v>58.9</v>
      </c>
    </row>
    <row r="1057" spans="1:1" x14ac:dyDescent="0.25">
      <c r="A1057" s="71">
        <v>58.9</v>
      </c>
    </row>
    <row r="1058" spans="1:1" x14ac:dyDescent="0.25">
      <c r="A1058" s="71">
        <v>58.9</v>
      </c>
    </row>
    <row r="1059" spans="1:1" x14ac:dyDescent="0.25">
      <c r="A1059" s="71">
        <v>58.9</v>
      </c>
    </row>
    <row r="1060" spans="1:1" x14ac:dyDescent="0.25">
      <c r="A1060" s="71">
        <v>58.9</v>
      </c>
    </row>
    <row r="1061" spans="1:1" x14ac:dyDescent="0.25">
      <c r="A1061" s="71">
        <v>58.9</v>
      </c>
    </row>
    <row r="1062" spans="1:1" x14ac:dyDescent="0.25">
      <c r="A1062" s="71">
        <v>59</v>
      </c>
    </row>
    <row r="1063" spans="1:1" x14ac:dyDescent="0.25">
      <c r="A1063" s="71">
        <v>59</v>
      </c>
    </row>
    <row r="1064" spans="1:1" x14ac:dyDescent="0.25">
      <c r="A1064" s="71">
        <v>59</v>
      </c>
    </row>
    <row r="1065" spans="1:1" x14ac:dyDescent="0.25">
      <c r="A1065" s="71">
        <v>59</v>
      </c>
    </row>
    <row r="1066" spans="1:1" x14ac:dyDescent="0.25">
      <c r="A1066" s="71">
        <v>59.1</v>
      </c>
    </row>
    <row r="1067" spans="1:1" x14ac:dyDescent="0.25">
      <c r="A1067" s="71">
        <v>59.1</v>
      </c>
    </row>
    <row r="1068" spans="1:1" x14ac:dyDescent="0.25">
      <c r="A1068" s="71">
        <v>59.1</v>
      </c>
    </row>
    <row r="1069" spans="1:1" x14ac:dyDescent="0.25">
      <c r="A1069" s="71">
        <v>59.1</v>
      </c>
    </row>
    <row r="1070" spans="1:1" x14ac:dyDescent="0.25">
      <c r="A1070" s="71">
        <v>59.2</v>
      </c>
    </row>
    <row r="1071" spans="1:1" x14ac:dyDescent="0.25">
      <c r="A1071" s="71">
        <v>59.3</v>
      </c>
    </row>
    <row r="1072" spans="1:1" x14ac:dyDescent="0.25">
      <c r="A1072" s="71">
        <v>59.3</v>
      </c>
    </row>
    <row r="1073" spans="1:1" x14ac:dyDescent="0.25">
      <c r="A1073" s="71">
        <v>59.3</v>
      </c>
    </row>
    <row r="1074" spans="1:1" x14ac:dyDescent="0.25">
      <c r="A1074" s="71">
        <v>59.3</v>
      </c>
    </row>
    <row r="1075" spans="1:1" x14ac:dyDescent="0.25">
      <c r="A1075" s="71">
        <v>59.3</v>
      </c>
    </row>
    <row r="1076" spans="1:1" x14ac:dyDescent="0.25">
      <c r="A1076" s="71">
        <v>59.4</v>
      </c>
    </row>
    <row r="1077" spans="1:1" x14ac:dyDescent="0.25">
      <c r="A1077" s="71">
        <v>59.4</v>
      </c>
    </row>
    <row r="1078" spans="1:1" x14ac:dyDescent="0.25">
      <c r="A1078" s="71">
        <v>59.4</v>
      </c>
    </row>
    <row r="1079" spans="1:1" x14ac:dyDescent="0.25">
      <c r="A1079" s="71">
        <v>59.4</v>
      </c>
    </row>
    <row r="1080" spans="1:1" x14ac:dyDescent="0.25">
      <c r="A1080" s="71">
        <v>59.4</v>
      </c>
    </row>
    <row r="1081" spans="1:1" x14ac:dyDescent="0.25">
      <c r="A1081" s="71">
        <v>59.4</v>
      </c>
    </row>
    <row r="1082" spans="1:1" x14ac:dyDescent="0.25">
      <c r="A1082" s="71">
        <v>59.4</v>
      </c>
    </row>
    <row r="1083" spans="1:1" x14ac:dyDescent="0.25">
      <c r="A1083" s="71">
        <v>59.5</v>
      </c>
    </row>
    <row r="1084" spans="1:1" x14ac:dyDescent="0.25">
      <c r="A1084" s="71">
        <v>59.5</v>
      </c>
    </row>
    <row r="1085" spans="1:1" x14ac:dyDescent="0.25">
      <c r="A1085" s="71">
        <v>59.5</v>
      </c>
    </row>
    <row r="1086" spans="1:1" x14ac:dyDescent="0.25">
      <c r="A1086" s="71">
        <v>59.5</v>
      </c>
    </row>
    <row r="1087" spans="1:1" x14ac:dyDescent="0.25">
      <c r="A1087" s="71">
        <v>59.6</v>
      </c>
    </row>
    <row r="1088" spans="1:1" x14ac:dyDescent="0.25">
      <c r="A1088" s="71">
        <v>59.6</v>
      </c>
    </row>
    <row r="1089" spans="1:1" x14ac:dyDescent="0.25">
      <c r="A1089" s="71">
        <v>59.6</v>
      </c>
    </row>
    <row r="1090" spans="1:1" x14ac:dyDescent="0.25">
      <c r="A1090" s="71">
        <v>59.7</v>
      </c>
    </row>
    <row r="1091" spans="1:1" x14ac:dyDescent="0.25">
      <c r="A1091" s="71">
        <v>59.7</v>
      </c>
    </row>
    <row r="1092" spans="1:1" x14ac:dyDescent="0.25">
      <c r="A1092" s="71">
        <v>59.8</v>
      </c>
    </row>
    <row r="1093" spans="1:1" x14ac:dyDescent="0.25">
      <c r="A1093" s="71">
        <v>59.8</v>
      </c>
    </row>
    <row r="1094" spans="1:1" x14ac:dyDescent="0.25">
      <c r="A1094" s="71">
        <v>59.8</v>
      </c>
    </row>
    <row r="1095" spans="1:1" x14ac:dyDescent="0.25">
      <c r="A1095" s="71">
        <v>59.8</v>
      </c>
    </row>
    <row r="1096" spans="1:1" x14ac:dyDescent="0.25">
      <c r="A1096" s="71">
        <v>59.9</v>
      </c>
    </row>
    <row r="1097" spans="1:1" x14ac:dyDescent="0.25">
      <c r="A1097" s="71">
        <v>59.9</v>
      </c>
    </row>
    <row r="1098" spans="1:1" x14ac:dyDescent="0.25">
      <c r="A1098" s="71">
        <v>59.9</v>
      </c>
    </row>
    <row r="1099" spans="1:1" x14ac:dyDescent="0.25">
      <c r="A1099" s="71">
        <v>60.1</v>
      </c>
    </row>
    <row r="1100" spans="1:1" x14ac:dyDescent="0.25">
      <c r="A1100" s="71">
        <v>60.1</v>
      </c>
    </row>
    <row r="1101" spans="1:1" x14ac:dyDescent="0.25">
      <c r="A1101" s="71">
        <v>60.1</v>
      </c>
    </row>
    <row r="1102" spans="1:1" x14ac:dyDescent="0.25">
      <c r="A1102" s="71">
        <v>60.2</v>
      </c>
    </row>
    <row r="1103" spans="1:1" x14ac:dyDescent="0.25">
      <c r="A1103" s="71">
        <v>60.2</v>
      </c>
    </row>
    <row r="1104" spans="1:1" x14ac:dyDescent="0.25">
      <c r="A1104" s="71">
        <v>60.2</v>
      </c>
    </row>
    <row r="1105" spans="1:1" x14ac:dyDescent="0.25">
      <c r="A1105" s="71">
        <v>60.3</v>
      </c>
    </row>
    <row r="1106" spans="1:1" x14ac:dyDescent="0.25">
      <c r="A1106" s="71">
        <v>60.3</v>
      </c>
    </row>
    <row r="1107" spans="1:1" x14ac:dyDescent="0.25">
      <c r="A1107" s="71">
        <v>60.4</v>
      </c>
    </row>
    <row r="1108" spans="1:1" x14ac:dyDescent="0.25">
      <c r="A1108" s="71">
        <v>60.4</v>
      </c>
    </row>
    <row r="1109" spans="1:1" x14ac:dyDescent="0.25">
      <c r="A1109" s="71">
        <v>60.4</v>
      </c>
    </row>
    <row r="1110" spans="1:1" x14ac:dyDescent="0.25">
      <c r="A1110" s="71">
        <v>60.5</v>
      </c>
    </row>
    <row r="1111" spans="1:1" x14ac:dyDescent="0.25">
      <c r="A1111" s="71">
        <v>60.5</v>
      </c>
    </row>
    <row r="1112" spans="1:1" x14ac:dyDescent="0.25">
      <c r="A1112" s="71">
        <v>60.5</v>
      </c>
    </row>
    <row r="1113" spans="1:1" x14ac:dyDescent="0.25">
      <c r="A1113" s="71">
        <v>60.5</v>
      </c>
    </row>
    <row r="1114" spans="1:1" x14ac:dyDescent="0.25">
      <c r="A1114" s="71">
        <v>60.5</v>
      </c>
    </row>
    <row r="1115" spans="1:1" x14ac:dyDescent="0.25">
      <c r="A1115" s="71">
        <v>60.5</v>
      </c>
    </row>
    <row r="1116" spans="1:1" x14ac:dyDescent="0.25">
      <c r="A1116" s="71">
        <v>60.5</v>
      </c>
    </row>
    <row r="1117" spans="1:1" x14ac:dyDescent="0.25">
      <c r="A1117" s="71">
        <v>60.6</v>
      </c>
    </row>
    <row r="1118" spans="1:1" x14ac:dyDescent="0.25">
      <c r="A1118" s="71">
        <v>60.6</v>
      </c>
    </row>
    <row r="1119" spans="1:1" x14ac:dyDescent="0.25">
      <c r="A1119" s="71">
        <v>60.7</v>
      </c>
    </row>
    <row r="1120" spans="1:1" x14ac:dyDescent="0.25">
      <c r="A1120" s="71">
        <v>60.7</v>
      </c>
    </row>
    <row r="1121" spans="1:1" x14ac:dyDescent="0.25">
      <c r="A1121" s="71">
        <v>60.7</v>
      </c>
    </row>
    <row r="1122" spans="1:1" x14ac:dyDescent="0.25">
      <c r="A1122" s="71">
        <v>60.7</v>
      </c>
    </row>
    <row r="1123" spans="1:1" x14ac:dyDescent="0.25">
      <c r="A1123" s="71">
        <v>60.7</v>
      </c>
    </row>
    <row r="1124" spans="1:1" x14ac:dyDescent="0.25">
      <c r="A1124" s="71">
        <v>60.8</v>
      </c>
    </row>
    <row r="1125" spans="1:1" x14ac:dyDescent="0.25">
      <c r="A1125" s="71">
        <v>60.8</v>
      </c>
    </row>
    <row r="1126" spans="1:1" x14ac:dyDescent="0.25">
      <c r="A1126" s="71">
        <v>60.9</v>
      </c>
    </row>
    <row r="1127" spans="1:1" x14ac:dyDescent="0.25">
      <c r="A1127" s="71">
        <v>60.9</v>
      </c>
    </row>
    <row r="1128" spans="1:1" x14ac:dyDescent="0.25">
      <c r="A1128" s="71">
        <v>60.9</v>
      </c>
    </row>
    <row r="1129" spans="1:1" x14ac:dyDescent="0.25">
      <c r="A1129" s="71">
        <v>61</v>
      </c>
    </row>
    <row r="1130" spans="1:1" x14ac:dyDescent="0.25">
      <c r="A1130" s="71">
        <v>61</v>
      </c>
    </row>
    <row r="1131" spans="1:1" x14ac:dyDescent="0.25">
      <c r="A1131" s="71">
        <v>61</v>
      </c>
    </row>
    <row r="1132" spans="1:1" x14ac:dyDescent="0.25">
      <c r="A1132" s="71">
        <v>61</v>
      </c>
    </row>
    <row r="1133" spans="1:1" x14ac:dyDescent="0.25">
      <c r="A1133" s="71">
        <v>61</v>
      </c>
    </row>
    <row r="1134" spans="1:1" x14ac:dyDescent="0.25">
      <c r="A1134" s="71">
        <v>61.1</v>
      </c>
    </row>
    <row r="1135" spans="1:1" x14ac:dyDescent="0.25">
      <c r="A1135" s="71">
        <v>61.1</v>
      </c>
    </row>
    <row r="1136" spans="1:1" x14ac:dyDescent="0.25">
      <c r="A1136" s="71">
        <v>61.1</v>
      </c>
    </row>
    <row r="1137" spans="1:1" x14ac:dyDescent="0.25">
      <c r="A1137" s="71">
        <v>61.1</v>
      </c>
    </row>
    <row r="1138" spans="1:1" x14ac:dyDescent="0.25">
      <c r="A1138" s="71">
        <v>61.1</v>
      </c>
    </row>
    <row r="1139" spans="1:1" x14ac:dyDescent="0.25">
      <c r="A1139" s="71">
        <v>61.2</v>
      </c>
    </row>
    <row r="1140" spans="1:1" x14ac:dyDescent="0.25">
      <c r="A1140" s="71">
        <v>61.2</v>
      </c>
    </row>
    <row r="1141" spans="1:1" x14ac:dyDescent="0.25">
      <c r="A1141" s="71">
        <v>61.3</v>
      </c>
    </row>
    <row r="1142" spans="1:1" x14ac:dyDescent="0.25">
      <c r="A1142" s="71">
        <v>61.3</v>
      </c>
    </row>
    <row r="1143" spans="1:1" x14ac:dyDescent="0.25">
      <c r="A1143" s="71">
        <v>61.3</v>
      </c>
    </row>
    <row r="1144" spans="1:1" x14ac:dyDescent="0.25">
      <c r="A1144" s="71">
        <v>61.5</v>
      </c>
    </row>
    <row r="1145" spans="1:1" x14ac:dyDescent="0.25">
      <c r="A1145" s="71">
        <v>61.8</v>
      </c>
    </row>
    <row r="1146" spans="1:1" x14ac:dyDescent="0.25">
      <c r="A1146" s="71">
        <v>61.8</v>
      </c>
    </row>
    <row r="1147" spans="1:1" x14ac:dyDescent="0.25">
      <c r="A1147" s="71">
        <v>61.8</v>
      </c>
    </row>
    <row r="1148" spans="1:1" x14ac:dyDescent="0.25">
      <c r="A1148" s="71">
        <v>61.9</v>
      </c>
    </row>
    <row r="1149" spans="1:1" x14ac:dyDescent="0.25">
      <c r="A1149" s="71">
        <v>61.9</v>
      </c>
    </row>
    <row r="1150" spans="1:1" x14ac:dyDescent="0.25">
      <c r="A1150" s="71">
        <v>61.9</v>
      </c>
    </row>
    <row r="1151" spans="1:1" x14ac:dyDescent="0.25">
      <c r="A1151" s="71">
        <v>62.2</v>
      </c>
    </row>
    <row r="1152" spans="1:1" x14ac:dyDescent="0.25">
      <c r="A1152" s="71">
        <v>62.4</v>
      </c>
    </row>
    <row r="1153" spans="1:1" x14ac:dyDescent="0.25">
      <c r="A1153" s="71">
        <v>62.5</v>
      </c>
    </row>
    <row r="1154" spans="1:1" x14ac:dyDescent="0.25">
      <c r="A1154" s="71">
        <v>62.5</v>
      </c>
    </row>
    <row r="1155" spans="1:1" x14ac:dyDescent="0.25">
      <c r="A1155" s="71">
        <v>62.6</v>
      </c>
    </row>
    <row r="1156" spans="1:1" x14ac:dyDescent="0.25">
      <c r="A1156" s="71">
        <v>62.7</v>
      </c>
    </row>
    <row r="1157" spans="1:1" x14ac:dyDescent="0.25">
      <c r="A1157" s="71">
        <v>62.9</v>
      </c>
    </row>
    <row r="1158" spans="1:1" x14ac:dyDescent="0.25">
      <c r="A1158" s="71">
        <v>62.9</v>
      </c>
    </row>
    <row r="1159" spans="1:1" x14ac:dyDescent="0.25">
      <c r="A1159" s="71">
        <v>62.9</v>
      </c>
    </row>
    <row r="1160" spans="1:1" x14ac:dyDescent="0.25">
      <c r="A1160" s="71">
        <v>62.9</v>
      </c>
    </row>
    <row r="1161" spans="1:1" x14ac:dyDescent="0.25">
      <c r="A1161" s="71">
        <v>63.1</v>
      </c>
    </row>
    <row r="1162" spans="1:1" x14ac:dyDescent="0.25">
      <c r="A1162" s="71">
        <v>63.2</v>
      </c>
    </row>
    <row r="1163" spans="1:1" x14ac:dyDescent="0.25">
      <c r="A1163" s="71">
        <v>63.3</v>
      </c>
    </row>
    <row r="1164" spans="1:1" x14ac:dyDescent="0.25">
      <c r="A1164" s="71">
        <v>63.5</v>
      </c>
    </row>
    <row r="1165" spans="1:1" x14ac:dyDescent="0.25">
      <c r="A1165" s="71">
        <v>63.6</v>
      </c>
    </row>
    <row r="1166" spans="1:1" x14ac:dyDescent="0.25">
      <c r="A1166" s="71">
        <v>63.7</v>
      </c>
    </row>
    <row r="1167" spans="1:1" x14ac:dyDescent="0.25">
      <c r="A1167" s="71">
        <v>63.8</v>
      </c>
    </row>
    <row r="1168" spans="1:1" x14ac:dyDescent="0.25">
      <c r="A1168" s="71">
        <v>64.099999999999994</v>
      </c>
    </row>
    <row r="1169" spans="1:1" x14ac:dyDescent="0.25">
      <c r="A1169" s="71">
        <v>64.599999999999994</v>
      </c>
    </row>
    <row r="1170" spans="1:1" x14ac:dyDescent="0.25">
      <c r="A1170" s="71">
        <v>64.7</v>
      </c>
    </row>
    <row r="1171" spans="1:1" x14ac:dyDescent="0.25">
      <c r="A1171" s="71">
        <v>64.8</v>
      </c>
    </row>
    <row r="1172" spans="1:1" x14ac:dyDescent="0.25">
      <c r="A1172" s="71" t="s">
        <v>48</v>
      </c>
    </row>
    <row r="1173" spans="1:1" x14ac:dyDescent="0.25">
      <c r="A1173" s="71" t="s">
        <v>48</v>
      </c>
    </row>
    <row r="1174" spans="1:1" x14ac:dyDescent="0.25">
      <c r="A1174" s="71" t="s">
        <v>48</v>
      </c>
    </row>
    <row r="1175" spans="1:1" x14ac:dyDescent="0.25">
      <c r="A1175" s="71" t="s">
        <v>48</v>
      </c>
    </row>
    <row r="1176" spans="1:1" x14ac:dyDescent="0.25">
      <c r="A1176" s="71" t="s">
        <v>48</v>
      </c>
    </row>
    <row r="1177" spans="1:1" x14ac:dyDescent="0.25">
      <c r="A1177" s="71" t="s">
        <v>48</v>
      </c>
    </row>
    <row r="1178" spans="1:1" x14ac:dyDescent="0.25">
      <c r="A1178" s="71" t="s">
        <v>48</v>
      </c>
    </row>
    <row r="1179" spans="1:1" x14ac:dyDescent="0.25">
      <c r="A1179" s="71" t="s">
        <v>48</v>
      </c>
    </row>
    <row r="1180" spans="1:1" x14ac:dyDescent="0.25">
      <c r="A1180" s="71" t="s">
        <v>48</v>
      </c>
    </row>
    <row r="1181" spans="1:1" x14ac:dyDescent="0.25">
      <c r="A1181" s="71" t="s">
        <v>48</v>
      </c>
    </row>
    <row r="1182" spans="1:1" x14ac:dyDescent="0.25">
      <c r="A1182" s="71" t="s">
        <v>48</v>
      </c>
    </row>
    <row r="1183" spans="1:1" x14ac:dyDescent="0.25">
      <c r="A1183" s="71" t="s">
        <v>48</v>
      </c>
    </row>
    <row r="1184" spans="1:1" x14ac:dyDescent="0.25">
      <c r="A1184" s="71" t="s">
        <v>48</v>
      </c>
    </row>
    <row r="1185" spans="1:1" x14ac:dyDescent="0.25">
      <c r="A1185" s="71" t="s">
        <v>48</v>
      </c>
    </row>
    <row r="1186" spans="1:1" x14ac:dyDescent="0.25">
      <c r="A1186" s="71" t="s">
        <v>48</v>
      </c>
    </row>
    <row r="1187" spans="1:1" x14ac:dyDescent="0.25">
      <c r="A1187" s="71" t="s">
        <v>48</v>
      </c>
    </row>
    <row r="1188" spans="1:1" x14ac:dyDescent="0.25">
      <c r="A1188" s="71" t="s">
        <v>48</v>
      </c>
    </row>
    <row r="1189" spans="1:1" x14ac:dyDescent="0.25">
      <c r="A1189" s="71" t="s">
        <v>48</v>
      </c>
    </row>
    <row r="1190" spans="1:1" x14ac:dyDescent="0.25">
      <c r="A1190" s="71" t="s">
        <v>48</v>
      </c>
    </row>
    <row r="1191" spans="1:1" x14ac:dyDescent="0.25">
      <c r="A1191" s="71" t="s">
        <v>48</v>
      </c>
    </row>
    <row r="1192" spans="1:1" x14ac:dyDescent="0.25">
      <c r="A1192" s="71" t="s">
        <v>48</v>
      </c>
    </row>
    <row r="1193" spans="1:1" x14ac:dyDescent="0.25">
      <c r="A1193" s="71" t="s">
        <v>48</v>
      </c>
    </row>
    <row r="1194" spans="1:1" x14ac:dyDescent="0.25">
      <c r="A1194" s="71" t="s">
        <v>48</v>
      </c>
    </row>
    <row r="1195" spans="1:1" x14ac:dyDescent="0.25">
      <c r="A1195" s="71" t="s">
        <v>48</v>
      </c>
    </row>
    <row r="1196" spans="1:1" x14ac:dyDescent="0.25">
      <c r="A1196" s="71" t="s">
        <v>48</v>
      </c>
    </row>
    <row r="1197" spans="1:1" x14ac:dyDescent="0.25">
      <c r="A1197" s="71" t="s">
        <v>48</v>
      </c>
    </row>
    <row r="1198" spans="1:1" x14ac:dyDescent="0.25">
      <c r="A1198" s="71" t="s">
        <v>48</v>
      </c>
    </row>
    <row r="1199" spans="1:1" x14ac:dyDescent="0.25">
      <c r="A1199" s="71" t="s">
        <v>48</v>
      </c>
    </row>
    <row r="1200" spans="1:1" x14ac:dyDescent="0.25">
      <c r="A1200" s="71" t="s">
        <v>48</v>
      </c>
    </row>
    <row r="1201" spans="1:1" x14ac:dyDescent="0.25">
      <c r="A1201" s="71" t="s">
        <v>48</v>
      </c>
    </row>
    <row r="1202" spans="1:1" x14ac:dyDescent="0.25">
      <c r="A1202" s="71" t="s">
        <v>48</v>
      </c>
    </row>
    <row r="1203" spans="1:1" x14ac:dyDescent="0.25">
      <c r="A1203" s="71" t="s">
        <v>48</v>
      </c>
    </row>
    <row r="1204" spans="1:1" x14ac:dyDescent="0.25">
      <c r="A1204" s="71" t="s">
        <v>48</v>
      </c>
    </row>
    <row r="1205" spans="1:1" x14ac:dyDescent="0.25">
      <c r="A1205" s="71" t="s">
        <v>48</v>
      </c>
    </row>
    <row r="1206" spans="1:1" x14ac:dyDescent="0.25">
      <c r="A1206" s="71" t="s">
        <v>48</v>
      </c>
    </row>
    <row r="1207" spans="1:1" x14ac:dyDescent="0.25">
      <c r="A1207" s="71" t="s">
        <v>48</v>
      </c>
    </row>
    <row r="1208" spans="1:1" x14ac:dyDescent="0.25">
      <c r="A1208" s="71" t="s">
        <v>48</v>
      </c>
    </row>
    <row r="1209" spans="1:1" x14ac:dyDescent="0.25">
      <c r="A1209" s="71" t="s">
        <v>48</v>
      </c>
    </row>
    <row r="1210" spans="1:1" x14ac:dyDescent="0.25">
      <c r="A1210" s="71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1"/>
  <sheetViews>
    <sheetView workbookViewId="0">
      <selection activeCell="G2" sqref="G2"/>
    </sheetView>
  </sheetViews>
  <sheetFormatPr defaultRowHeight="15" x14ac:dyDescent="0.25"/>
  <cols>
    <col min="1" max="1" width="12.28515625" style="71" bestFit="1" customWidth="1"/>
    <col min="2" max="2" width="12.28515625" style="71" customWidth="1"/>
    <col min="3" max="3" width="10.85546875" style="71" customWidth="1"/>
    <col min="4" max="4" width="10.7109375" style="71" customWidth="1"/>
    <col min="5" max="5" width="9.85546875" style="71" customWidth="1"/>
    <col min="6" max="16384" width="9.140625" style="71"/>
  </cols>
  <sheetData>
    <row r="1" spans="1:7" ht="45" x14ac:dyDescent="0.25">
      <c r="A1" s="29" t="s">
        <v>26</v>
      </c>
      <c r="B1" s="29" t="s">
        <v>108</v>
      </c>
      <c r="C1" s="29" t="s">
        <v>109</v>
      </c>
      <c r="D1" s="29" t="s">
        <v>110</v>
      </c>
      <c r="E1" s="29" t="s">
        <v>113</v>
      </c>
      <c r="F1" s="29" t="s">
        <v>111</v>
      </c>
      <c r="G1" s="29" t="s">
        <v>112</v>
      </c>
    </row>
    <row r="2" spans="1:7" x14ac:dyDescent="0.25">
      <c r="A2" s="71">
        <v>53</v>
      </c>
      <c r="B2" s="71">
        <f>MEDIAN(A2:A1171)</f>
        <v>50</v>
      </c>
      <c r="C2" s="71">
        <f>A2-$B$2</f>
        <v>3</v>
      </c>
      <c r="D2" s="71">
        <f>ABS(C2)</f>
        <v>3</v>
      </c>
      <c r="E2" s="71">
        <f>MEDIAN(D2:D1171)</f>
        <v>6.2000000000000028</v>
      </c>
      <c r="F2" s="71">
        <v>1.4825999999999999</v>
      </c>
      <c r="G2" s="71">
        <f>E2*F2</f>
        <v>9.1921200000000045</v>
      </c>
    </row>
    <row r="3" spans="1:7" x14ac:dyDescent="0.25">
      <c r="A3" s="71">
        <v>56.4</v>
      </c>
      <c r="C3" s="71">
        <f t="shared" ref="C3:C66" si="0">A3-$B$2</f>
        <v>6.3999999999999986</v>
      </c>
      <c r="D3" s="71">
        <f t="shared" ref="D3:D66" si="1">ABS(C3)</f>
        <v>6.3999999999999986</v>
      </c>
    </row>
    <row r="4" spans="1:7" x14ac:dyDescent="0.25">
      <c r="A4" s="71">
        <v>36.5</v>
      </c>
      <c r="C4" s="71">
        <f t="shared" si="0"/>
        <v>-13.5</v>
      </c>
      <c r="D4" s="71">
        <f t="shared" si="1"/>
        <v>13.5</v>
      </c>
    </row>
    <row r="5" spans="1:7" x14ac:dyDescent="0.25">
      <c r="A5" s="71">
        <v>50</v>
      </c>
      <c r="C5" s="71">
        <f t="shared" si="0"/>
        <v>0</v>
      </c>
      <c r="D5" s="71">
        <f t="shared" si="1"/>
        <v>0</v>
      </c>
    </row>
    <row r="6" spans="1:7" x14ac:dyDescent="0.25">
      <c r="A6" s="71">
        <v>27</v>
      </c>
      <c r="C6" s="71">
        <f t="shared" si="0"/>
        <v>-23</v>
      </c>
      <c r="D6" s="71">
        <f t="shared" si="1"/>
        <v>23</v>
      </c>
    </row>
    <row r="7" spans="1:7" x14ac:dyDescent="0.25">
      <c r="A7" s="71">
        <v>33.9</v>
      </c>
      <c r="C7" s="71">
        <f t="shared" si="0"/>
        <v>-16.100000000000001</v>
      </c>
      <c r="D7" s="71">
        <f t="shared" si="1"/>
        <v>16.100000000000001</v>
      </c>
    </row>
    <row r="8" spans="1:7" x14ac:dyDescent="0.25">
      <c r="A8" s="71">
        <v>54.8</v>
      </c>
      <c r="C8" s="71">
        <f t="shared" si="0"/>
        <v>4.7999999999999972</v>
      </c>
      <c r="D8" s="71">
        <f t="shared" si="1"/>
        <v>4.7999999999999972</v>
      </c>
    </row>
    <row r="9" spans="1:7" x14ac:dyDescent="0.25">
      <c r="A9" s="71">
        <v>48</v>
      </c>
      <c r="C9" s="71">
        <f t="shared" si="0"/>
        <v>-2</v>
      </c>
      <c r="D9" s="71">
        <f t="shared" si="1"/>
        <v>2</v>
      </c>
    </row>
    <row r="10" spans="1:7" x14ac:dyDescent="0.25">
      <c r="A10" s="71">
        <v>54.4</v>
      </c>
      <c r="C10" s="71">
        <f t="shared" si="0"/>
        <v>4.3999999999999986</v>
      </c>
      <c r="D10" s="71">
        <f t="shared" si="1"/>
        <v>4.3999999999999986</v>
      </c>
    </row>
    <row r="11" spans="1:7" x14ac:dyDescent="0.25">
      <c r="A11" s="71">
        <v>28.8</v>
      </c>
      <c r="C11" s="71">
        <f t="shared" si="0"/>
        <v>-21.2</v>
      </c>
      <c r="D11" s="71">
        <f t="shared" si="1"/>
        <v>21.2</v>
      </c>
    </row>
    <row r="12" spans="1:7" x14ac:dyDescent="0.25">
      <c r="A12" s="71">
        <v>51.3</v>
      </c>
      <c r="C12" s="71">
        <f t="shared" si="0"/>
        <v>1.2999999999999972</v>
      </c>
      <c r="D12" s="71">
        <f t="shared" si="1"/>
        <v>1.2999999999999972</v>
      </c>
    </row>
    <row r="13" spans="1:7" x14ac:dyDescent="0.25">
      <c r="A13" s="71">
        <v>24.05</v>
      </c>
      <c r="C13" s="71">
        <f t="shared" si="0"/>
        <v>-25.95</v>
      </c>
      <c r="D13" s="71">
        <f t="shared" si="1"/>
        <v>25.95</v>
      </c>
    </row>
    <row r="14" spans="1:7" x14ac:dyDescent="0.25">
      <c r="A14" s="71">
        <v>35.700000000000003</v>
      </c>
      <c r="C14" s="71">
        <f t="shared" si="0"/>
        <v>-14.299999999999997</v>
      </c>
      <c r="D14" s="71">
        <f t="shared" si="1"/>
        <v>14.299999999999997</v>
      </c>
    </row>
    <row r="15" spans="1:7" x14ac:dyDescent="0.25">
      <c r="A15" s="71">
        <v>53.6</v>
      </c>
      <c r="C15" s="71">
        <f t="shared" si="0"/>
        <v>3.6000000000000014</v>
      </c>
      <c r="D15" s="71">
        <f t="shared" si="1"/>
        <v>3.6000000000000014</v>
      </c>
    </row>
    <row r="16" spans="1:7" x14ac:dyDescent="0.25">
      <c r="A16" s="71">
        <v>51.3</v>
      </c>
      <c r="C16" s="71">
        <f t="shared" si="0"/>
        <v>1.2999999999999972</v>
      </c>
      <c r="D16" s="71">
        <f t="shared" si="1"/>
        <v>1.2999999999999972</v>
      </c>
    </row>
    <row r="17" spans="1:4" x14ac:dyDescent="0.25">
      <c r="A17" s="71">
        <v>51</v>
      </c>
      <c r="C17" s="71">
        <f t="shared" si="0"/>
        <v>1</v>
      </c>
      <c r="D17" s="71">
        <f t="shared" si="1"/>
        <v>1</v>
      </c>
    </row>
    <row r="18" spans="1:4" x14ac:dyDescent="0.25">
      <c r="A18" s="71">
        <v>47.7</v>
      </c>
      <c r="C18" s="71">
        <f t="shared" si="0"/>
        <v>-2.2999999999999972</v>
      </c>
      <c r="D18" s="71">
        <f t="shared" si="1"/>
        <v>2.2999999999999972</v>
      </c>
    </row>
    <row r="19" spans="1:4" x14ac:dyDescent="0.25">
      <c r="A19" s="71">
        <v>52.8</v>
      </c>
      <c r="C19" s="71">
        <f t="shared" si="0"/>
        <v>2.7999999999999972</v>
      </c>
      <c r="D19" s="71">
        <f t="shared" si="1"/>
        <v>2.7999999999999972</v>
      </c>
    </row>
    <row r="20" spans="1:4" x14ac:dyDescent="0.25">
      <c r="A20" s="71">
        <v>20</v>
      </c>
      <c r="C20" s="71">
        <f t="shared" si="0"/>
        <v>-30</v>
      </c>
      <c r="D20" s="71">
        <f t="shared" si="1"/>
        <v>30</v>
      </c>
    </row>
    <row r="21" spans="1:4" x14ac:dyDescent="0.25">
      <c r="A21" s="71">
        <v>52.4</v>
      </c>
      <c r="C21" s="71">
        <f t="shared" si="0"/>
        <v>2.3999999999999986</v>
      </c>
      <c r="D21" s="71">
        <f t="shared" si="1"/>
        <v>2.3999999999999986</v>
      </c>
    </row>
    <row r="22" spans="1:4" x14ac:dyDescent="0.25">
      <c r="A22" s="71">
        <v>55.1</v>
      </c>
      <c r="C22" s="71">
        <f t="shared" si="0"/>
        <v>5.1000000000000014</v>
      </c>
      <c r="D22" s="71">
        <f t="shared" si="1"/>
        <v>5.1000000000000014</v>
      </c>
    </row>
    <row r="23" spans="1:4" x14ac:dyDescent="0.25">
      <c r="A23" s="71">
        <v>26.7</v>
      </c>
      <c r="C23" s="71">
        <f t="shared" si="0"/>
        <v>-23.3</v>
      </c>
      <c r="D23" s="71">
        <f t="shared" si="1"/>
        <v>23.3</v>
      </c>
    </row>
    <row r="24" spans="1:4" x14ac:dyDescent="0.25">
      <c r="A24" s="71">
        <v>49.8</v>
      </c>
      <c r="C24" s="71">
        <f t="shared" si="0"/>
        <v>-0.20000000000000284</v>
      </c>
      <c r="D24" s="71">
        <f t="shared" si="1"/>
        <v>0.20000000000000284</v>
      </c>
    </row>
    <row r="25" spans="1:4" x14ac:dyDescent="0.25">
      <c r="A25" s="71">
        <v>32.5</v>
      </c>
      <c r="C25" s="71">
        <f t="shared" si="0"/>
        <v>-17.5</v>
      </c>
      <c r="D25" s="71">
        <f t="shared" si="1"/>
        <v>17.5</v>
      </c>
    </row>
    <row r="26" spans="1:4" x14ac:dyDescent="0.25">
      <c r="A26" s="71">
        <v>36.799999999999997</v>
      </c>
      <c r="C26" s="71">
        <f t="shared" si="0"/>
        <v>-13.200000000000003</v>
      </c>
      <c r="D26" s="71">
        <f t="shared" si="1"/>
        <v>13.200000000000003</v>
      </c>
    </row>
    <row r="27" spans="1:4" x14ac:dyDescent="0.25">
      <c r="A27" s="71">
        <v>51</v>
      </c>
      <c r="C27" s="71">
        <f t="shared" si="0"/>
        <v>1</v>
      </c>
      <c r="D27" s="71">
        <f t="shared" si="1"/>
        <v>1</v>
      </c>
    </row>
    <row r="28" spans="1:4" x14ac:dyDescent="0.25">
      <c r="A28" s="71">
        <v>54.4</v>
      </c>
      <c r="C28" s="71">
        <f t="shared" si="0"/>
        <v>4.3999999999999986</v>
      </c>
      <c r="D28" s="71">
        <f t="shared" si="1"/>
        <v>4.3999999999999986</v>
      </c>
    </row>
    <row r="29" spans="1:4" x14ac:dyDescent="0.25">
      <c r="A29" s="71">
        <v>46.2</v>
      </c>
      <c r="C29" s="71">
        <f t="shared" si="0"/>
        <v>-3.7999999999999972</v>
      </c>
      <c r="D29" s="71">
        <f t="shared" si="1"/>
        <v>3.7999999999999972</v>
      </c>
    </row>
    <row r="30" spans="1:4" x14ac:dyDescent="0.25">
      <c r="A30" s="71">
        <v>56.4</v>
      </c>
      <c r="C30" s="71">
        <f t="shared" si="0"/>
        <v>6.3999999999999986</v>
      </c>
      <c r="D30" s="71">
        <f t="shared" si="1"/>
        <v>6.3999999999999986</v>
      </c>
    </row>
    <row r="31" spans="1:4" x14ac:dyDescent="0.25">
      <c r="A31" s="71">
        <v>35.700000000000003</v>
      </c>
      <c r="C31" s="71">
        <f t="shared" si="0"/>
        <v>-14.299999999999997</v>
      </c>
      <c r="D31" s="71">
        <f t="shared" si="1"/>
        <v>14.299999999999997</v>
      </c>
    </row>
    <row r="32" spans="1:4" x14ac:dyDescent="0.25">
      <c r="A32" s="71">
        <v>49.1</v>
      </c>
      <c r="C32" s="71">
        <f t="shared" si="0"/>
        <v>-0.89999999999999858</v>
      </c>
      <c r="D32" s="71">
        <f t="shared" si="1"/>
        <v>0.89999999999999858</v>
      </c>
    </row>
    <row r="33" spans="1:4" x14ac:dyDescent="0.25">
      <c r="A33" s="71">
        <v>53.3</v>
      </c>
      <c r="C33" s="71">
        <f t="shared" si="0"/>
        <v>3.2999999999999972</v>
      </c>
      <c r="D33" s="71">
        <f t="shared" si="1"/>
        <v>3.2999999999999972</v>
      </c>
    </row>
    <row r="34" spans="1:4" x14ac:dyDescent="0.25">
      <c r="A34" s="71">
        <v>41.7</v>
      </c>
      <c r="C34" s="71">
        <f t="shared" si="0"/>
        <v>-8.2999999999999972</v>
      </c>
      <c r="D34" s="71">
        <f t="shared" si="1"/>
        <v>8.2999999999999972</v>
      </c>
    </row>
    <row r="35" spans="1:4" x14ac:dyDescent="0.25">
      <c r="A35" s="71">
        <v>47.6</v>
      </c>
      <c r="C35" s="71">
        <f t="shared" si="0"/>
        <v>-2.3999999999999986</v>
      </c>
      <c r="D35" s="71">
        <f t="shared" si="1"/>
        <v>2.3999999999999986</v>
      </c>
    </row>
    <row r="36" spans="1:4" x14ac:dyDescent="0.25">
      <c r="A36" s="71">
        <v>30.3</v>
      </c>
      <c r="C36" s="71">
        <f t="shared" si="0"/>
        <v>-19.7</v>
      </c>
      <c r="D36" s="71">
        <f t="shared" si="1"/>
        <v>19.7</v>
      </c>
    </row>
    <row r="37" spans="1:4" x14ac:dyDescent="0.25">
      <c r="A37" s="71">
        <v>37.799999999999997</v>
      </c>
      <c r="C37" s="71">
        <f t="shared" si="0"/>
        <v>-12.200000000000003</v>
      </c>
      <c r="D37" s="71">
        <f t="shared" si="1"/>
        <v>12.200000000000003</v>
      </c>
    </row>
    <row r="38" spans="1:4" x14ac:dyDescent="0.25">
      <c r="A38" s="71">
        <v>23.55</v>
      </c>
      <c r="C38" s="71">
        <f t="shared" si="0"/>
        <v>-26.45</v>
      </c>
      <c r="D38" s="71">
        <f t="shared" si="1"/>
        <v>26.45</v>
      </c>
    </row>
    <row r="39" spans="1:4" x14ac:dyDescent="0.25">
      <c r="A39" s="71">
        <v>49.9</v>
      </c>
      <c r="C39" s="71">
        <f t="shared" si="0"/>
        <v>-0.10000000000000142</v>
      </c>
      <c r="D39" s="71">
        <f t="shared" si="1"/>
        <v>0.10000000000000142</v>
      </c>
    </row>
    <row r="40" spans="1:4" x14ac:dyDescent="0.25">
      <c r="A40" s="71">
        <v>50.7</v>
      </c>
      <c r="C40" s="71">
        <f t="shared" si="0"/>
        <v>0.70000000000000284</v>
      </c>
      <c r="D40" s="71">
        <f t="shared" si="1"/>
        <v>0.70000000000000284</v>
      </c>
    </row>
    <row r="41" spans="1:4" x14ac:dyDescent="0.25">
      <c r="A41" s="71">
        <v>20.45</v>
      </c>
      <c r="C41" s="71">
        <f t="shared" si="0"/>
        <v>-29.55</v>
      </c>
      <c r="D41" s="71">
        <f t="shared" si="1"/>
        <v>29.55</v>
      </c>
    </row>
    <row r="42" spans="1:4" x14ac:dyDescent="0.25">
      <c r="A42" s="71">
        <v>25.85</v>
      </c>
      <c r="C42" s="71">
        <f t="shared" si="0"/>
        <v>-24.15</v>
      </c>
      <c r="D42" s="71">
        <f t="shared" si="1"/>
        <v>24.15</v>
      </c>
    </row>
    <row r="43" spans="1:4" x14ac:dyDescent="0.25">
      <c r="A43" s="71">
        <v>43.8</v>
      </c>
      <c r="C43" s="71">
        <f t="shared" si="0"/>
        <v>-6.2000000000000028</v>
      </c>
      <c r="D43" s="71">
        <f t="shared" si="1"/>
        <v>6.2000000000000028</v>
      </c>
    </row>
    <row r="44" spans="1:4" x14ac:dyDescent="0.25">
      <c r="A44" s="71">
        <v>54.2</v>
      </c>
      <c r="C44" s="71">
        <f t="shared" si="0"/>
        <v>4.2000000000000028</v>
      </c>
      <c r="D44" s="71">
        <f t="shared" si="1"/>
        <v>4.2000000000000028</v>
      </c>
    </row>
    <row r="45" spans="1:4" x14ac:dyDescent="0.25">
      <c r="A45" s="71">
        <v>55.2</v>
      </c>
      <c r="C45" s="71">
        <f t="shared" si="0"/>
        <v>5.2000000000000028</v>
      </c>
      <c r="D45" s="71">
        <f t="shared" si="1"/>
        <v>5.2000000000000028</v>
      </c>
    </row>
    <row r="46" spans="1:4" x14ac:dyDescent="0.25">
      <c r="A46" s="71">
        <v>55.9</v>
      </c>
      <c r="C46" s="71">
        <f t="shared" si="0"/>
        <v>5.8999999999999986</v>
      </c>
      <c r="D46" s="71">
        <f t="shared" si="1"/>
        <v>5.8999999999999986</v>
      </c>
    </row>
    <row r="47" spans="1:4" x14ac:dyDescent="0.25">
      <c r="A47" s="71">
        <v>22.2</v>
      </c>
      <c r="C47" s="71">
        <f t="shared" si="0"/>
        <v>-27.8</v>
      </c>
      <c r="D47" s="71">
        <f t="shared" si="1"/>
        <v>27.8</v>
      </c>
    </row>
    <row r="48" spans="1:4" x14ac:dyDescent="0.25">
      <c r="A48" s="71">
        <v>52.8</v>
      </c>
      <c r="C48" s="71">
        <f t="shared" si="0"/>
        <v>2.7999999999999972</v>
      </c>
      <c r="D48" s="71">
        <f t="shared" si="1"/>
        <v>2.7999999999999972</v>
      </c>
    </row>
    <row r="49" spans="1:4" x14ac:dyDescent="0.25">
      <c r="A49" s="71">
        <v>41</v>
      </c>
      <c r="C49" s="71">
        <f t="shared" si="0"/>
        <v>-9</v>
      </c>
      <c r="D49" s="71">
        <f t="shared" si="1"/>
        <v>9</v>
      </c>
    </row>
    <row r="50" spans="1:4" x14ac:dyDescent="0.25">
      <c r="A50" s="71">
        <v>33.200000000000003</v>
      </c>
      <c r="C50" s="71">
        <f t="shared" si="0"/>
        <v>-16.799999999999997</v>
      </c>
      <c r="D50" s="71">
        <f t="shared" si="1"/>
        <v>16.799999999999997</v>
      </c>
    </row>
    <row r="51" spans="1:4" x14ac:dyDescent="0.25">
      <c r="A51" s="71">
        <v>54.5</v>
      </c>
      <c r="C51" s="71">
        <f t="shared" si="0"/>
        <v>4.5</v>
      </c>
      <c r="D51" s="71">
        <f t="shared" si="1"/>
        <v>4.5</v>
      </c>
    </row>
    <row r="52" spans="1:4" x14ac:dyDescent="0.25">
      <c r="A52" s="71">
        <v>54.4</v>
      </c>
      <c r="C52" s="71">
        <f t="shared" si="0"/>
        <v>4.3999999999999986</v>
      </c>
      <c r="D52" s="71">
        <f t="shared" si="1"/>
        <v>4.3999999999999986</v>
      </c>
    </row>
    <row r="53" spans="1:4" x14ac:dyDescent="0.25">
      <c r="A53" s="71">
        <v>46</v>
      </c>
      <c r="C53" s="71">
        <f t="shared" si="0"/>
        <v>-4</v>
      </c>
      <c r="D53" s="71">
        <f t="shared" si="1"/>
        <v>4</v>
      </c>
    </row>
    <row r="54" spans="1:4" x14ac:dyDescent="0.25">
      <c r="A54" s="71">
        <v>26.3</v>
      </c>
      <c r="C54" s="71">
        <f t="shared" si="0"/>
        <v>-23.7</v>
      </c>
      <c r="D54" s="71">
        <f t="shared" si="1"/>
        <v>23.7</v>
      </c>
    </row>
    <row r="55" spans="1:4" x14ac:dyDescent="0.25">
      <c r="A55" s="71">
        <v>51.1</v>
      </c>
      <c r="C55" s="71">
        <f t="shared" si="0"/>
        <v>1.1000000000000014</v>
      </c>
      <c r="D55" s="71">
        <f t="shared" si="1"/>
        <v>1.1000000000000014</v>
      </c>
    </row>
    <row r="56" spans="1:4" x14ac:dyDescent="0.25">
      <c r="A56" s="71">
        <v>26.35</v>
      </c>
      <c r="C56" s="71">
        <f t="shared" si="0"/>
        <v>-23.65</v>
      </c>
      <c r="D56" s="71">
        <f t="shared" si="1"/>
        <v>23.65</v>
      </c>
    </row>
    <row r="57" spans="1:4" x14ac:dyDescent="0.25">
      <c r="A57" s="71">
        <v>37.799999999999997</v>
      </c>
      <c r="C57" s="71">
        <f t="shared" si="0"/>
        <v>-12.200000000000003</v>
      </c>
      <c r="D57" s="71">
        <f t="shared" si="1"/>
        <v>12.200000000000003</v>
      </c>
    </row>
    <row r="58" spans="1:4" x14ac:dyDescent="0.25">
      <c r="A58" s="71">
        <v>51.5</v>
      </c>
      <c r="C58" s="71">
        <f t="shared" si="0"/>
        <v>1.5</v>
      </c>
      <c r="D58" s="71">
        <f t="shared" si="1"/>
        <v>1.5</v>
      </c>
    </row>
    <row r="59" spans="1:4" x14ac:dyDescent="0.25">
      <c r="A59" s="71">
        <v>53.1</v>
      </c>
      <c r="C59" s="71">
        <f t="shared" si="0"/>
        <v>3.1000000000000014</v>
      </c>
      <c r="D59" s="71">
        <f t="shared" si="1"/>
        <v>3.1000000000000014</v>
      </c>
    </row>
    <row r="60" spans="1:4" x14ac:dyDescent="0.25">
      <c r="A60" s="71">
        <v>54.5</v>
      </c>
      <c r="C60" s="71">
        <f t="shared" si="0"/>
        <v>4.5</v>
      </c>
      <c r="D60" s="71">
        <f t="shared" si="1"/>
        <v>4.5</v>
      </c>
    </row>
    <row r="61" spans="1:4" x14ac:dyDescent="0.25">
      <c r="A61" s="71">
        <v>48.8</v>
      </c>
      <c r="C61" s="71">
        <f t="shared" si="0"/>
        <v>-1.2000000000000028</v>
      </c>
      <c r="D61" s="71">
        <f t="shared" si="1"/>
        <v>1.2000000000000028</v>
      </c>
    </row>
    <row r="62" spans="1:4" x14ac:dyDescent="0.25">
      <c r="A62" s="71">
        <v>50.3</v>
      </c>
      <c r="C62" s="71">
        <f t="shared" si="0"/>
        <v>0.29999999999999716</v>
      </c>
      <c r="D62" s="71">
        <f t="shared" si="1"/>
        <v>0.29999999999999716</v>
      </c>
    </row>
    <row r="63" spans="1:4" x14ac:dyDescent="0.25">
      <c r="A63" s="71">
        <v>58.1</v>
      </c>
      <c r="C63" s="71">
        <f t="shared" si="0"/>
        <v>8.1000000000000014</v>
      </c>
      <c r="D63" s="71">
        <f t="shared" si="1"/>
        <v>8.1000000000000014</v>
      </c>
    </row>
    <row r="64" spans="1:4" x14ac:dyDescent="0.25">
      <c r="A64" s="71">
        <v>54.3</v>
      </c>
      <c r="C64" s="71">
        <f t="shared" si="0"/>
        <v>4.2999999999999972</v>
      </c>
      <c r="D64" s="71">
        <f t="shared" si="1"/>
        <v>4.2999999999999972</v>
      </c>
    </row>
    <row r="65" spans="1:4" x14ac:dyDescent="0.25">
      <c r="A65" s="71">
        <v>59.2</v>
      </c>
      <c r="C65" s="71">
        <f t="shared" si="0"/>
        <v>9.2000000000000028</v>
      </c>
      <c r="D65" s="71">
        <f t="shared" si="1"/>
        <v>9.2000000000000028</v>
      </c>
    </row>
    <row r="66" spans="1:4" x14ac:dyDescent="0.25">
      <c r="A66" s="71">
        <v>47</v>
      </c>
      <c r="C66" s="71">
        <f t="shared" si="0"/>
        <v>-3</v>
      </c>
      <c r="D66" s="71">
        <f t="shared" si="1"/>
        <v>3</v>
      </c>
    </row>
    <row r="67" spans="1:4" x14ac:dyDescent="0.25">
      <c r="A67" s="71">
        <v>25.95</v>
      </c>
      <c r="C67" s="71">
        <f t="shared" ref="C67:C130" si="2">A67-$B$2</f>
        <v>-24.05</v>
      </c>
      <c r="D67" s="71">
        <f t="shared" ref="D67:D130" si="3">ABS(C67)</f>
        <v>24.05</v>
      </c>
    </row>
    <row r="68" spans="1:4" x14ac:dyDescent="0.25">
      <c r="A68" s="71">
        <v>52.6</v>
      </c>
      <c r="C68" s="71">
        <f t="shared" si="2"/>
        <v>2.6000000000000014</v>
      </c>
      <c r="D68" s="71">
        <f t="shared" si="3"/>
        <v>2.6000000000000014</v>
      </c>
    </row>
    <row r="69" spans="1:4" x14ac:dyDescent="0.25">
      <c r="A69" s="71">
        <v>28.8</v>
      </c>
      <c r="C69" s="71">
        <f t="shared" si="2"/>
        <v>-21.2</v>
      </c>
      <c r="D69" s="71">
        <f t="shared" si="3"/>
        <v>21.2</v>
      </c>
    </row>
    <row r="70" spans="1:4" x14ac:dyDescent="0.25">
      <c r="A70" s="71">
        <v>25.45</v>
      </c>
      <c r="C70" s="71">
        <f t="shared" si="2"/>
        <v>-24.55</v>
      </c>
      <c r="D70" s="71">
        <f t="shared" si="3"/>
        <v>24.55</v>
      </c>
    </row>
    <row r="71" spans="1:4" x14ac:dyDescent="0.25">
      <c r="A71" s="71">
        <v>58.2</v>
      </c>
      <c r="C71" s="71">
        <f t="shared" si="2"/>
        <v>8.2000000000000028</v>
      </c>
      <c r="D71" s="71">
        <f t="shared" si="3"/>
        <v>8.2000000000000028</v>
      </c>
    </row>
    <row r="72" spans="1:4" x14ac:dyDescent="0.25">
      <c r="A72" s="71">
        <v>54.7</v>
      </c>
      <c r="C72" s="71">
        <f t="shared" si="2"/>
        <v>4.7000000000000028</v>
      </c>
      <c r="D72" s="71">
        <f t="shared" si="3"/>
        <v>4.7000000000000028</v>
      </c>
    </row>
    <row r="73" spans="1:4" x14ac:dyDescent="0.25">
      <c r="A73" s="71">
        <v>51.6</v>
      </c>
      <c r="C73" s="71">
        <f t="shared" si="2"/>
        <v>1.6000000000000014</v>
      </c>
      <c r="D73" s="71">
        <f t="shared" si="3"/>
        <v>1.6000000000000014</v>
      </c>
    </row>
    <row r="74" spans="1:4" x14ac:dyDescent="0.25">
      <c r="A74" s="71">
        <v>27.45</v>
      </c>
      <c r="C74" s="71">
        <f t="shared" si="2"/>
        <v>-22.55</v>
      </c>
      <c r="D74" s="71">
        <f t="shared" si="3"/>
        <v>22.55</v>
      </c>
    </row>
    <row r="75" spans="1:4" x14ac:dyDescent="0.25">
      <c r="A75" s="71">
        <v>27.2</v>
      </c>
      <c r="C75" s="71">
        <f t="shared" si="2"/>
        <v>-22.8</v>
      </c>
      <c r="D75" s="71">
        <f t="shared" si="3"/>
        <v>22.8</v>
      </c>
    </row>
    <row r="76" spans="1:4" x14ac:dyDescent="0.25">
      <c r="A76" s="71">
        <v>49.9</v>
      </c>
      <c r="C76" s="71">
        <f t="shared" si="2"/>
        <v>-0.10000000000000142</v>
      </c>
      <c r="D76" s="71">
        <f t="shared" si="3"/>
        <v>0.10000000000000142</v>
      </c>
    </row>
    <row r="77" spans="1:4" x14ac:dyDescent="0.25">
      <c r="A77" s="71">
        <v>47.4</v>
      </c>
      <c r="C77" s="71">
        <f t="shared" si="2"/>
        <v>-2.6000000000000014</v>
      </c>
      <c r="D77" s="71">
        <f t="shared" si="3"/>
        <v>2.6000000000000014</v>
      </c>
    </row>
    <row r="78" spans="1:4" x14ac:dyDescent="0.25">
      <c r="A78" s="71">
        <v>26.3</v>
      </c>
      <c r="C78" s="71">
        <f t="shared" si="2"/>
        <v>-23.7</v>
      </c>
      <c r="D78" s="71">
        <f t="shared" si="3"/>
        <v>23.7</v>
      </c>
    </row>
    <row r="79" spans="1:4" x14ac:dyDescent="0.25">
      <c r="A79" s="71">
        <v>57.5</v>
      </c>
      <c r="C79" s="71">
        <f t="shared" si="2"/>
        <v>7.5</v>
      </c>
      <c r="D79" s="71">
        <f t="shared" si="3"/>
        <v>7.5</v>
      </c>
    </row>
    <row r="80" spans="1:4" x14ac:dyDescent="0.25">
      <c r="A80" s="71">
        <v>38.6</v>
      </c>
      <c r="C80" s="71">
        <f t="shared" si="2"/>
        <v>-11.399999999999999</v>
      </c>
      <c r="D80" s="71">
        <f t="shared" si="3"/>
        <v>11.399999999999999</v>
      </c>
    </row>
    <row r="81" spans="1:4" x14ac:dyDescent="0.25">
      <c r="A81" s="71">
        <v>58.3</v>
      </c>
      <c r="C81" s="71">
        <f t="shared" si="2"/>
        <v>8.2999999999999972</v>
      </c>
      <c r="D81" s="71">
        <f t="shared" si="3"/>
        <v>8.2999999999999972</v>
      </c>
    </row>
    <row r="82" spans="1:4" x14ac:dyDescent="0.25">
      <c r="A82" s="71">
        <v>52.9</v>
      </c>
      <c r="C82" s="71">
        <f t="shared" si="2"/>
        <v>2.8999999999999986</v>
      </c>
      <c r="D82" s="71">
        <f t="shared" si="3"/>
        <v>2.8999999999999986</v>
      </c>
    </row>
    <row r="83" spans="1:4" x14ac:dyDescent="0.25">
      <c r="A83" s="71">
        <v>33.700000000000003</v>
      </c>
      <c r="C83" s="71">
        <f t="shared" si="2"/>
        <v>-16.299999999999997</v>
      </c>
      <c r="D83" s="71">
        <f t="shared" si="3"/>
        <v>16.299999999999997</v>
      </c>
    </row>
    <row r="84" spans="1:4" x14ac:dyDescent="0.25">
      <c r="A84" s="71">
        <v>55.1</v>
      </c>
      <c r="C84" s="71">
        <f t="shared" si="2"/>
        <v>5.1000000000000014</v>
      </c>
      <c r="D84" s="71">
        <f t="shared" si="3"/>
        <v>5.1000000000000014</v>
      </c>
    </row>
    <row r="85" spans="1:4" x14ac:dyDescent="0.25">
      <c r="A85" s="71">
        <v>39.9</v>
      </c>
      <c r="C85" s="71">
        <f t="shared" si="2"/>
        <v>-10.100000000000001</v>
      </c>
      <c r="D85" s="71">
        <f t="shared" si="3"/>
        <v>10.100000000000001</v>
      </c>
    </row>
    <row r="86" spans="1:4" x14ac:dyDescent="0.25">
      <c r="A86" s="71">
        <v>49.2</v>
      </c>
      <c r="C86" s="71">
        <f t="shared" si="2"/>
        <v>-0.79999999999999716</v>
      </c>
      <c r="D86" s="71">
        <f t="shared" si="3"/>
        <v>0.79999999999999716</v>
      </c>
    </row>
    <row r="87" spans="1:4" x14ac:dyDescent="0.25">
      <c r="A87" s="71">
        <v>26.6</v>
      </c>
      <c r="C87" s="71">
        <f t="shared" si="2"/>
        <v>-23.4</v>
      </c>
      <c r="D87" s="71">
        <f t="shared" si="3"/>
        <v>23.4</v>
      </c>
    </row>
    <row r="88" spans="1:4" x14ac:dyDescent="0.25">
      <c r="A88" s="71">
        <v>53.3</v>
      </c>
      <c r="C88" s="71">
        <f t="shared" si="2"/>
        <v>3.2999999999999972</v>
      </c>
      <c r="D88" s="71">
        <f t="shared" si="3"/>
        <v>3.2999999999999972</v>
      </c>
    </row>
    <row r="89" spans="1:4" x14ac:dyDescent="0.25">
      <c r="A89" s="71">
        <v>55.4</v>
      </c>
      <c r="C89" s="71">
        <f t="shared" si="2"/>
        <v>5.3999999999999986</v>
      </c>
      <c r="D89" s="71">
        <f t="shared" si="3"/>
        <v>5.3999999999999986</v>
      </c>
    </row>
    <row r="90" spans="1:4" x14ac:dyDescent="0.25">
      <c r="A90" s="71">
        <v>25.85</v>
      </c>
      <c r="C90" s="71">
        <f t="shared" si="2"/>
        <v>-24.15</v>
      </c>
      <c r="D90" s="71">
        <f t="shared" si="3"/>
        <v>24.15</v>
      </c>
    </row>
    <row r="91" spans="1:4" x14ac:dyDescent="0.25">
      <c r="A91" s="71">
        <v>27</v>
      </c>
      <c r="C91" s="71">
        <f t="shared" si="2"/>
        <v>-23</v>
      </c>
      <c r="D91" s="71">
        <f t="shared" si="3"/>
        <v>23</v>
      </c>
    </row>
    <row r="92" spans="1:4" x14ac:dyDescent="0.25">
      <c r="A92" s="71">
        <v>64.8</v>
      </c>
      <c r="C92" s="71">
        <f t="shared" si="2"/>
        <v>14.799999999999997</v>
      </c>
      <c r="D92" s="71">
        <f t="shared" si="3"/>
        <v>14.799999999999997</v>
      </c>
    </row>
    <row r="93" spans="1:4" x14ac:dyDescent="0.25">
      <c r="A93" s="71">
        <v>33.9</v>
      </c>
      <c r="C93" s="71">
        <f t="shared" si="2"/>
        <v>-16.100000000000001</v>
      </c>
      <c r="D93" s="71">
        <f t="shared" si="3"/>
        <v>16.100000000000001</v>
      </c>
    </row>
    <row r="94" spans="1:4" x14ac:dyDescent="0.25">
      <c r="A94" s="71">
        <v>58.2</v>
      </c>
      <c r="C94" s="71">
        <f t="shared" si="2"/>
        <v>8.2000000000000028</v>
      </c>
      <c r="D94" s="71">
        <f t="shared" si="3"/>
        <v>8.2000000000000028</v>
      </c>
    </row>
    <row r="95" spans="1:4" x14ac:dyDescent="0.25">
      <c r="A95" s="71">
        <v>62.5</v>
      </c>
      <c r="C95" s="71">
        <f t="shared" si="2"/>
        <v>12.5</v>
      </c>
      <c r="D95" s="71">
        <f t="shared" si="3"/>
        <v>12.5</v>
      </c>
    </row>
    <row r="96" spans="1:4" x14ac:dyDescent="0.25">
      <c r="A96" s="71">
        <v>64.7</v>
      </c>
      <c r="C96" s="71">
        <f t="shared" si="2"/>
        <v>14.700000000000003</v>
      </c>
      <c r="D96" s="71">
        <f t="shared" si="3"/>
        <v>14.700000000000003</v>
      </c>
    </row>
    <row r="97" spans="1:4" x14ac:dyDescent="0.25">
      <c r="A97" s="71">
        <v>36.700000000000003</v>
      </c>
      <c r="C97" s="71">
        <f t="shared" si="2"/>
        <v>-13.299999999999997</v>
      </c>
      <c r="D97" s="71">
        <f t="shared" si="3"/>
        <v>13.299999999999997</v>
      </c>
    </row>
    <row r="98" spans="1:4" x14ac:dyDescent="0.25">
      <c r="A98" s="71">
        <v>61.3</v>
      </c>
      <c r="C98" s="71">
        <f t="shared" si="2"/>
        <v>11.299999999999997</v>
      </c>
      <c r="D98" s="71">
        <f t="shared" si="3"/>
        <v>11.299999999999997</v>
      </c>
    </row>
    <row r="99" spans="1:4" x14ac:dyDescent="0.25">
      <c r="A99" s="71">
        <v>64.599999999999994</v>
      </c>
      <c r="C99" s="71">
        <f t="shared" si="2"/>
        <v>14.599999999999994</v>
      </c>
      <c r="D99" s="71">
        <f t="shared" si="3"/>
        <v>14.599999999999994</v>
      </c>
    </row>
    <row r="100" spans="1:4" x14ac:dyDescent="0.25">
      <c r="A100" s="71">
        <v>62.9</v>
      </c>
      <c r="C100" s="71">
        <f t="shared" si="2"/>
        <v>12.899999999999999</v>
      </c>
      <c r="D100" s="71">
        <f t="shared" si="3"/>
        <v>12.899999999999999</v>
      </c>
    </row>
    <row r="101" spans="1:4" x14ac:dyDescent="0.25">
      <c r="A101" s="71">
        <v>60.2</v>
      </c>
      <c r="C101" s="71">
        <f t="shared" si="2"/>
        <v>10.200000000000003</v>
      </c>
      <c r="D101" s="71">
        <f t="shared" si="3"/>
        <v>10.200000000000003</v>
      </c>
    </row>
    <row r="102" spans="1:4" x14ac:dyDescent="0.25">
      <c r="A102" s="71">
        <v>26.15</v>
      </c>
      <c r="C102" s="71">
        <f t="shared" si="2"/>
        <v>-23.85</v>
      </c>
      <c r="D102" s="71">
        <f t="shared" si="3"/>
        <v>23.85</v>
      </c>
    </row>
    <row r="103" spans="1:4" x14ac:dyDescent="0.25">
      <c r="A103" s="71">
        <v>34.4</v>
      </c>
      <c r="C103" s="71">
        <f t="shared" si="2"/>
        <v>-15.600000000000001</v>
      </c>
      <c r="D103" s="71">
        <f t="shared" si="3"/>
        <v>15.600000000000001</v>
      </c>
    </row>
    <row r="104" spans="1:4" x14ac:dyDescent="0.25">
      <c r="A104" s="71">
        <v>55.9</v>
      </c>
      <c r="C104" s="71">
        <f t="shared" si="2"/>
        <v>5.8999999999999986</v>
      </c>
      <c r="D104" s="71">
        <f t="shared" si="3"/>
        <v>5.8999999999999986</v>
      </c>
    </row>
    <row r="105" spans="1:4" x14ac:dyDescent="0.25">
      <c r="A105" s="71">
        <v>61</v>
      </c>
      <c r="C105" s="71">
        <f t="shared" si="2"/>
        <v>11</v>
      </c>
      <c r="D105" s="71">
        <f t="shared" si="3"/>
        <v>11</v>
      </c>
    </row>
    <row r="106" spans="1:4" x14ac:dyDescent="0.25">
      <c r="A106" s="71">
        <v>60.4</v>
      </c>
      <c r="C106" s="71">
        <f t="shared" si="2"/>
        <v>10.399999999999999</v>
      </c>
      <c r="D106" s="71">
        <f t="shared" si="3"/>
        <v>10.399999999999999</v>
      </c>
    </row>
    <row r="107" spans="1:4" x14ac:dyDescent="0.25">
      <c r="A107" s="71">
        <v>33.299999999999997</v>
      </c>
      <c r="C107" s="71">
        <f t="shared" si="2"/>
        <v>-16.700000000000003</v>
      </c>
      <c r="D107" s="71">
        <f t="shared" si="3"/>
        <v>16.700000000000003</v>
      </c>
    </row>
    <row r="108" spans="1:4" x14ac:dyDescent="0.25">
      <c r="A108" s="71">
        <v>61.5</v>
      </c>
      <c r="C108" s="71">
        <f t="shared" si="2"/>
        <v>11.5</v>
      </c>
      <c r="D108" s="71">
        <f t="shared" si="3"/>
        <v>11.5</v>
      </c>
    </row>
    <row r="109" spans="1:4" x14ac:dyDescent="0.25">
      <c r="A109" s="71">
        <v>62.9</v>
      </c>
      <c r="C109" s="71">
        <f t="shared" si="2"/>
        <v>12.899999999999999</v>
      </c>
      <c r="D109" s="71">
        <f t="shared" si="3"/>
        <v>12.899999999999999</v>
      </c>
    </row>
    <row r="110" spans="1:4" x14ac:dyDescent="0.25">
      <c r="A110" s="71">
        <v>50.4</v>
      </c>
      <c r="C110" s="71">
        <f t="shared" si="2"/>
        <v>0.39999999999999858</v>
      </c>
      <c r="D110" s="71">
        <f t="shared" si="3"/>
        <v>0.39999999999999858</v>
      </c>
    </row>
    <row r="111" spans="1:4" x14ac:dyDescent="0.25">
      <c r="A111" s="71">
        <v>46.7</v>
      </c>
      <c r="C111" s="71">
        <f t="shared" si="2"/>
        <v>-3.2999999999999972</v>
      </c>
      <c r="D111" s="71">
        <f t="shared" si="3"/>
        <v>3.2999999999999972</v>
      </c>
    </row>
    <row r="112" spans="1:4" x14ac:dyDescent="0.25">
      <c r="A112" s="71">
        <v>60.5</v>
      </c>
      <c r="C112" s="71">
        <f t="shared" si="2"/>
        <v>10.5</v>
      </c>
      <c r="D112" s="71">
        <f t="shared" si="3"/>
        <v>10.5</v>
      </c>
    </row>
    <row r="113" spans="1:4" x14ac:dyDescent="0.25">
      <c r="A113" s="71">
        <v>61.8</v>
      </c>
      <c r="C113" s="71">
        <f t="shared" si="2"/>
        <v>11.799999999999997</v>
      </c>
      <c r="D113" s="71">
        <f t="shared" si="3"/>
        <v>11.799999999999997</v>
      </c>
    </row>
    <row r="114" spans="1:4" x14ac:dyDescent="0.25">
      <c r="A114" s="71">
        <v>34.1</v>
      </c>
      <c r="C114" s="71">
        <f t="shared" si="2"/>
        <v>-15.899999999999999</v>
      </c>
      <c r="D114" s="71">
        <f t="shared" si="3"/>
        <v>15.899999999999999</v>
      </c>
    </row>
    <row r="115" spans="1:4" x14ac:dyDescent="0.25">
      <c r="A115" s="71">
        <v>60.9</v>
      </c>
      <c r="C115" s="71">
        <f t="shared" si="2"/>
        <v>10.899999999999999</v>
      </c>
      <c r="D115" s="71">
        <f t="shared" si="3"/>
        <v>10.899999999999999</v>
      </c>
    </row>
    <row r="116" spans="1:4" x14ac:dyDescent="0.25">
      <c r="A116" s="71">
        <v>61.1</v>
      </c>
      <c r="C116" s="71">
        <f t="shared" si="2"/>
        <v>11.100000000000001</v>
      </c>
      <c r="D116" s="71">
        <f t="shared" si="3"/>
        <v>11.100000000000001</v>
      </c>
    </row>
    <row r="117" spans="1:4" x14ac:dyDescent="0.25">
      <c r="A117" s="71">
        <v>61.3</v>
      </c>
      <c r="C117" s="71">
        <f t="shared" si="2"/>
        <v>11.299999999999997</v>
      </c>
      <c r="D117" s="71">
        <f t="shared" si="3"/>
        <v>11.299999999999997</v>
      </c>
    </row>
    <row r="118" spans="1:4" x14ac:dyDescent="0.25">
      <c r="A118" s="71">
        <v>36.6</v>
      </c>
      <c r="C118" s="71">
        <f t="shared" si="2"/>
        <v>-13.399999999999999</v>
      </c>
      <c r="D118" s="71">
        <f t="shared" si="3"/>
        <v>13.399999999999999</v>
      </c>
    </row>
    <row r="119" spans="1:4" x14ac:dyDescent="0.25">
      <c r="A119" s="71">
        <v>63.6</v>
      </c>
      <c r="C119" s="71">
        <f t="shared" si="2"/>
        <v>13.600000000000001</v>
      </c>
      <c r="D119" s="71">
        <f t="shared" si="3"/>
        <v>13.600000000000001</v>
      </c>
    </row>
    <row r="120" spans="1:4" x14ac:dyDescent="0.25">
      <c r="A120" s="71">
        <v>54.1</v>
      </c>
      <c r="C120" s="71">
        <f t="shared" si="2"/>
        <v>4.1000000000000014</v>
      </c>
      <c r="D120" s="71">
        <f t="shared" si="3"/>
        <v>4.1000000000000014</v>
      </c>
    </row>
    <row r="121" spans="1:4" x14ac:dyDescent="0.25">
      <c r="A121" s="71">
        <v>44</v>
      </c>
      <c r="C121" s="71">
        <f t="shared" si="2"/>
        <v>-6</v>
      </c>
      <c r="D121" s="71">
        <f t="shared" si="3"/>
        <v>6</v>
      </c>
    </row>
    <row r="122" spans="1:4" x14ac:dyDescent="0.25">
      <c r="A122" s="71">
        <v>63.7</v>
      </c>
      <c r="C122" s="71">
        <f t="shared" si="2"/>
        <v>13.700000000000003</v>
      </c>
      <c r="D122" s="71">
        <f t="shared" si="3"/>
        <v>13.700000000000003</v>
      </c>
    </row>
    <row r="123" spans="1:4" x14ac:dyDescent="0.25">
      <c r="A123" s="71">
        <v>30.7</v>
      </c>
      <c r="C123" s="71">
        <f t="shared" si="2"/>
        <v>-19.3</v>
      </c>
      <c r="D123" s="71">
        <f t="shared" si="3"/>
        <v>19.3</v>
      </c>
    </row>
    <row r="124" spans="1:4" x14ac:dyDescent="0.25">
      <c r="A124" s="71">
        <v>35.5</v>
      </c>
      <c r="C124" s="71">
        <f t="shared" si="2"/>
        <v>-14.5</v>
      </c>
      <c r="D124" s="71">
        <f t="shared" si="3"/>
        <v>14.5</v>
      </c>
    </row>
    <row r="125" spans="1:4" x14ac:dyDescent="0.25">
      <c r="A125" s="71">
        <v>62.6</v>
      </c>
      <c r="C125" s="71">
        <f t="shared" si="2"/>
        <v>12.600000000000001</v>
      </c>
      <c r="D125" s="71">
        <f t="shared" si="3"/>
        <v>12.600000000000001</v>
      </c>
    </row>
    <row r="126" spans="1:4" x14ac:dyDescent="0.25">
      <c r="A126" s="71">
        <v>61</v>
      </c>
      <c r="C126" s="71">
        <f t="shared" si="2"/>
        <v>11</v>
      </c>
      <c r="D126" s="71">
        <f t="shared" si="3"/>
        <v>11</v>
      </c>
    </row>
    <row r="127" spans="1:4" x14ac:dyDescent="0.25">
      <c r="A127" s="71">
        <v>57.9</v>
      </c>
      <c r="C127" s="71">
        <f t="shared" si="2"/>
        <v>7.8999999999999986</v>
      </c>
      <c r="D127" s="71">
        <f t="shared" si="3"/>
        <v>7.8999999999999986</v>
      </c>
    </row>
    <row r="128" spans="1:4" x14ac:dyDescent="0.25">
      <c r="A128" s="71">
        <v>62.4</v>
      </c>
      <c r="C128" s="71">
        <f t="shared" si="2"/>
        <v>12.399999999999999</v>
      </c>
      <c r="D128" s="71">
        <f t="shared" si="3"/>
        <v>12.399999999999999</v>
      </c>
    </row>
    <row r="129" spans="1:4" x14ac:dyDescent="0.25">
      <c r="A129" s="71">
        <v>60.9</v>
      </c>
      <c r="C129" s="71">
        <f t="shared" si="2"/>
        <v>10.899999999999999</v>
      </c>
      <c r="D129" s="71">
        <f t="shared" si="3"/>
        <v>10.899999999999999</v>
      </c>
    </row>
    <row r="130" spans="1:4" x14ac:dyDescent="0.25">
      <c r="A130" s="71">
        <v>62.9</v>
      </c>
      <c r="C130" s="71">
        <f t="shared" si="2"/>
        <v>12.899999999999999</v>
      </c>
      <c r="D130" s="71">
        <f t="shared" si="3"/>
        <v>12.899999999999999</v>
      </c>
    </row>
    <row r="131" spans="1:4" x14ac:dyDescent="0.25">
      <c r="A131" s="71">
        <v>60.9</v>
      </c>
      <c r="C131" s="71">
        <f t="shared" ref="C131:C194" si="4">A131-$B$2</f>
        <v>10.899999999999999</v>
      </c>
      <c r="D131" s="71">
        <f t="shared" ref="D131:D194" si="5">ABS(C131)</f>
        <v>10.899999999999999</v>
      </c>
    </row>
    <row r="132" spans="1:4" x14ac:dyDescent="0.25">
      <c r="A132" s="71">
        <v>48.8</v>
      </c>
      <c r="C132" s="71">
        <f t="shared" si="4"/>
        <v>-1.2000000000000028</v>
      </c>
      <c r="D132" s="71">
        <f t="shared" si="5"/>
        <v>1.2000000000000028</v>
      </c>
    </row>
    <row r="133" spans="1:4" x14ac:dyDescent="0.25">
      <c r="A133" s="71">
        <v>63.2</v>
      </c>
      <c r="C133" s="71">
        <f t="shared" si="4"/>
        <v>13.200000000000003</v>
      </c>
      <c r="D133" s="71">
        <f t="shared" si="5"/>
        <v>13.200000000000003</v>
      </c>
    </row>
    <row r="134" spans="1:4" x14ac:dyDescent="0.25">
      <c r="A134" s="71">
        <v>48.1</v>
      </c>
      <c r="C134" s="71">
        <f t="shared" si="4"/>
        <v>-1.8999999999999986</v>
      </c>
      <c r="D134" s="71">
        <f t="shared" si="5"/>
        <v>1.8999999999999986</v>
      </c>
    </row>
    <row r="135" spans="1:4" x14ac:dyDescent="0.25">
      <c r="A135" s="71">
        <v>62.2</v>
      </c>
      <c r="C135" s="71">
        <f t="shared" si="4"/>
        <v>12.200000000000003</v>
      </c>
      <c r="D135" s="71">
        <f t="shared" si="5"/>
        <v>12.200000000000003</v>
      </c>
    </row>
    <row r="136" spans="1:4" x14ac:dyDescent="0.25">
      <c r="A136" s="71">
        <v>57.9</v>
      </c>
      <c r="C136" s="71">
        <f t="shared" si="4"/>
        <v>7.8999999999999986</v>
      </c>
      <c r="D136" s="71">
        <f t="shared" si="5"/>
        <v>7.8999999999999986</v>
      </c>
    </row>
    <row r="137" spans="1:4" x14ac:dyDescent="0.25">
      <c r="A137" s="71">
        <v>39</v>
      </c>
      <c r="C137" s="71">
        <f t="shared" si="4"/>
        <v>-11</v>
      </c>
      <c r="D137" s="71">
        <f t="shared" si="5"/>
        <v>11</v>
      </c>
    </row>
    <row r="138" spans="1:4" x14ac:dyDescent="0.25">
      <c r="A138" s="71">
        <v>51.8</v>
      </c>
      <c r="C138" s="71">
        <f t="shared" si="4"/>
        <v>1.7999999999999972</v>
      </c>
      <c r="D138" s="71">
        <f t="shared" si="5"/>
        <v>1.7999999999999972</v>
      </c>
    </row>
    <row r="139" spans="1:4" x14ac:dyDescent="0.25">
      <c r="A139" s="71">
        <v>26.25</v>
      </c>
      <c r="C139" s="71">
        <f t="shared" si="4"/>
        <v>-23.75</v>
      </c>
      <c r="D139" s="71">
        <f t="shared" si="5"/>
        <v>23.75</v>
      </c>
    </row>
    <row r="140" spans="1:4" x14ac:dyDescent="0.25">
      <c r="A140" s="71">
        <v>29.6</v>
      </c>
      <c r="C140" s="71">
        <f t="shared" si="4"/>
        <v>-20.399999999999999</v>
      </c>
      <c r="D140" s="71">
        <f t="shared" si="5"/>
        <v>20.399999999999999</v>
      </c>
    </row>
    <row r="141" spans="1:4" x14ac:dyDescent="0.25">
      <c r="A141" s="71">
        <v>20.350000000000001</v>
      </c>
      <c r="C141" s="71">
        <f t="shared" si="4"/>
        <v>-29.65</v>
      </c>
      <c r="D141" s="71">
        <f t="shared" si="5"/>
        <v>29.65</v>
      </c>
    </row>
    <row r="142" spans="1:4" x14ac:dyDescent="0.25">
      <c r="A142" s="71">
        <v>26.75</v>
      </c>
      <c r="C142" s="71">
        <f t="shared" si="4"/>
        <v>-23.25</v>
      </c>
      <c r="D142" s="71">
        <f t="shared" si="5"/>
        <v>23.25</v>
      </c>
    </row>
    <row r="143" spans="1:4" x14ac:dyDescent="0.25">
      <c r="A143" s="71">
        <v>28.95</v>
      </c>
      <c r="C143" s="71">
        <f t="shared" si="4"/>
        <v>-21.05</v>
      </c>
      <c r="D143" s="71">
        <f t="shared" si="5"/>
        <v>21.05</v>
      </c>
    </row>
    <row r="144" spans="1:4" x14ac:dyDescent="0.25">
      <c r="A144" s="71">
        <v>24.9</v>
      </c>
      <c r="C144" s="71">
        <f t="shared" si="4"/>
        <v>-25.1</v>
      </c>
      <c r="D144" s="71">
        <f t="shared" si="5"/>
        <v>25.1</v>
      </c>
    </row>
    <row r="145" spans="1:4" x14ac:dyDescent="0.25">
      <c r="A145" s="71">
        <v>26.85</v>
      </c>
      <c r="C145" s="71">
        <f t="shared" si="4"/>
        <v>-23.15</v>
      </c>
      <c r="D145" s="71">
        <f t="shared" si="5"/>
        <v>23.15</v>
      </c>
    </row>
    <row r="146" spans="1:4" x14ac:dyDescent="0.25">
      <c r="A146" s="71">
        <v>50.4</v>
      </c>
      <c r="C146" s="71">
        <f t="shared" si="4"/>
        <v>0.39999999999999858</v>
      </c>
      <c r="D146" s="71">
        <f t="shared" si="5"/>
        <v>0.39999999999999858</v>
      </c>
    </row>
    <row r="147" spans="1:4" x14ac:dyDescent="0.25">
      <c r="A147" s="71">
        <v>24.4</v>
      </c>
      <c r="C147" s="71">
        <f t="shared" si="4"/>
        <v>-25.6</v>
      </c>
      <c r="D147" s="71">
        <f t="shared" si="5"/>
        <v>25.6</v>
      </c>
    </row>
    <row r="148" spans="1:4" x14ac:dyDescent="0.25">
      <c r="A148" s="71">
        <v>56.7</v>
      </c>
      <c r="C148" s="71">
        <f t="shared" si="4"/>
        <v>6.7000000000000028</v>
      </c>
      <c r="D148" s="71">
        <f t="shared" si="5"/>
        <v>6.7000000000000028</v>
      </c>
    </row>
    <row r="149" spans="1:4" x14ac:dyDescent="0.25">
      <c r="A149" s="71">
        <v>45.7</v>
      </c>
      <c r="C149" s="71">
        <f t="shared" si="4"/>
        <v>-4.2999999999999972</v>
      </c>
      <c r="D149" s="71">
        <f t="shared" si="5"/>
        <v>4.2999999999999972</v>
      </c>
    </row>
    <row r="150" spans="1:4" x14ac:dyDescent="0.25">
      <c r="A150" s="71">
        <v>53.8</v>
      </c>
      <c r="C150" s="71">
        <f t="shared" si="4"/>
        <v>3.7999999999999972</v>
      </c>
      <c r="D150" s="71">
        <f t="shared" si="5"/>
        <v>3.7999999999999972</v>
      </c>
    </row>
    <row r="151" spans="1:4" x14ac:dyDescent="0.25">
      <c r="A151" s="71">
        <v>39.799999999999997</v>
      </c>
      <c r="C151" s="71">
        <f t="shared" si="4"/>
        <v>-10.200000000000003</v>
      </c>
      <c r="D151" s="71">
        <f t="shared" si="5"/>
        <v>10.200000000000003</v>
      </c>
    </row>
    <row r="152" spans="1:4" x14ac:dyDescent="0.25">
      <c r="A152" s="71">
        <v>28.2</v>
      </c>
      <c r="C152" s="71">
        <f t="shared" si="4"/>
        <v>-21.8</v>
      </c>
      <c r="D152" s="71">
        <f t="shared" si="5"/>
        <v>21.8</v>
      </c>
    </row>
    <row r="153" spans="1:4" x14ac:dyDescent="0.25">
      <c r="A153" s="71">
        <v>51.7</v>
      </c>
      <c r="C153" s="71">
        <f t="shared" si="4"/>
        <v>1.7000000000000028</v>
      </c>
      <c r="D153" s="71">
        <f t="shared" si="5"/>
        <v>1.7000000000000028</v>
      </c>
    </row>
    <row r="154" spans="1:4" x14ac:dyDescent="0.25">
      <c r="A154" s="71">
        <v>49</v>
      </c>
      <c r="C154" s="71">
        <f t="shared" si="4"/>
        <v>-1</v>
      </c>
      <c r="D154" s="71">
        <f t="shared" si="5"/>
        <v>1</v>
      </c>
    </row>
    <row r="155" spans="1:4" x14ac:dyDescent="0.25">
      <c r="A155" s="71">
        <v>38.799999999999997</v>
      </c>
      <c r="C155" s="71">
        <f t="shared" si="4"/>
        <v>-11.200000000000003</v>
      </c>
      <c r="D155" s="71">
        <f t="shared" si="5"/>
        <v>11.200000000000003</v>
      </c>
    </row>
    <row r="156" spans="1:4" x14ac:dyDescent="0.25">
      <c r="A156" s="71">
        <v>57.5</v>
      </c>
      <c r="C156" s="71">
        <f t="shared" si="4"/>
        <v>7.5</v>
      </c>
      <c r="D156" s="71">
        <f t="shared" si="5"/>
        <v>7.5</v>
      </c>
    </row>
    <row r="157" spans="1:4" x14ac:dyDescent="0.25">
      <c r="A157" s="71">
        <v>26.6</v>
      </c>
      <c r="C157" s="71">
        <f t="shared" si="4"/>
        <v>-23.4</v>
      </c>
      <c r="D157" s="71">
        <f t="shared" si="5"/>
        <v>23.4</v>
      </c>
    </row>
    <row r="158" spans="1:4" x14ac:dyDescent="0.25">
      <c r="A158" s="71">
        <v>56.6</v>
      </c>
      <c r="C158" s="71">
        <f t="shared" si="4"/>
        <v>6.6000000000000014</v>
      </c>
      <c r="D158" s="71">
        <f t="shared" si="5"/>
        <v>6.6000000000000014</v>
      </c>
    </row>
    <row r="159" spans="1:4" x14ac:dyDescent="0.25">
      <c r="A159" s="71">
        <v>26.45</v>
      </c>
      <c r="C159" s="71">
        <f t="shared" si="4"/>
        <v>-23.55</v>
      </c>
      <c r="D159" s="71">
        <f t="shared" si="5"/>
        <v>23.55</v>
      </c>
    </row>
    <row r="160" spans="1:4" x14ac:dyDescent="0.25">
      <c r="A160" s="71">
        <v>54.7</v>
      </c>
      <c r="C160" s="71">
        <f t="shared" si="4"/>
        <v>4.7000000000000028</v>
      </c>
      <c r="D160" s="71">
        <f t="shared" si="5"/>
        <v>4.7000000000000028</v>
      </c>
    </row>
    <row r="161" spans="1:4" x14ac:dyDescent="0.25">
      <c r="A161" s="71">
        <v>62.7</v>
      </c>
      <c r="C161" s="71">
        <f t="shared" si="4"/>
        <v>12.700000000000003</v>
      </c>
      <c r="D161" s="71">
        <f t="shared" si="5"/>
        <v>12.700000000000003</v>
      </c>
    </row>
    <row r="162" spans="1:4" x14ac:dyDescent="0.25">
      <c r="A162" s="71">
        <v>59.8</v>
      </c>
      <c r="C162" s="71">
        <f t="shared" si="4"/>
        <v>9.7999999999999972</v>
      </c>
      <c r="D162" s="71">
        <f t="shared" si="5"/>
        <v>9.7999999999999972</v>
      </c>
    </row>
    <row r="163" spans="1:4" x14ac:dyDescent="0.25">
      <c r="A163" s="71">
        <v>24.55</v>
      </c>
      <c r="C163" s="71">
        <f t="shared" si="4"/>
        <v>-25.45</v>
      </c>
      <c r="D163" s="71">
        <f t="shared" si="5"/>
        <v>25.45</v>
      </c>
    </row>
    <row r="164" spans="1:4" x14ac:dyDescent="0.25">
      <c r="A164" s="71">
        <v>29.15</v>
      </c>
      <c r="C164" s="71">
        <f t="shared" si="4"/>
        <v>-20.85</v>
      </c>
      <c r="D164" s="71">
        <f t="shared" si="5"/>
        <v>20.85</v>
      </c>
    </row>
    <row r="165" spans="1:4" x14ac:dyDescent="0.25">
      <c r="A165" s="71">
        <v>47.7</v>
      </c>
      <c r="C165" s="71">
        <f t="shared" si="4"/>
        <v>-2.2999999999999972</v>
      </c>
      <c r="D165" s="71">
        <f t="shared" si="5"/>
        <v>2.2999999999999972</v>
      </c>
    </row>
    <row r="166" spans="1:4" x14ac:dyDescent="0.25">
      <c r="A166" s="71">
        <v>56.5</v>
      </c>
      <c r="C166" s="71">
        <f t="shared" si="4"/>
        <v>6.5</v>
      </c>
      <c r="D166" s="71">
        <f t="shared" si="5"/>
        <v>6.5</v>
      </c>
    </row>
    <row r="167" spans="1:4" x14ac:dyDescent="0.25">
      <c r="A167" s="71">
        <v>30.05</v>
      </c>
      <c r="C167" s="71">
        <f t="shared" si="4"/>
        <v>-19.95</v>
      </c>
      <c r="D167" s="71">
        <f t="shared" si="5"/>
        <v>19.95</v>
      </c>
    </row>
    <row r="168" spans="1:4" x14ac:dyDescent="0.25">
      <c r="A168" s="71">
        <v>56.7</v>
      </c>
      <c r="C168" s="71">
        <f t="shared" si="4"/>
        <v>6.7000000000000028</v>
      </c>
      <c r="D168" s="71">
        <f t="shared" si="5"/>
        <v>6.7000000000000028</v>
      </c>
    </row>
    <row r="169" spans="1:4" x14ac:dyDescent="0.25">
      <c r="A169" s="71">
        <v>36.9</v>
      </c>
      <c r="C169" s="71">
        <f t="shared" si="4"/>
        <v>-13.100000000000001</v>
      </c>
      <c r="D169" s="71">
        <f t="shared" si="5"/>
        <v>13.100000000000001</v>
      </c>
    </row>
    <row r="170" spans="1:4" x14ac:dyDescent="0.25">
      <c r="A170" s="71">
        <v>24</v>
      </c>
      <c r="C170" s="71">
        <f t="shared" si="4"/>
        <v>-26</v>
      </c>
      <c r="D170" s="71">
        <f t="shared" si="5"/>
        <v>26</v>
      </c>
    </row>
    <row r="171" spans="1:4" x14ac:dyDescent="0.25">
      <c r="A171" s="71">
        <v>50.2</v>
      </c>
      <c r="C171" s="71">
        <f t="shared" si="4"/>
        <v>0.20000000000000284</v>
      </c>
      <c r="D171" s="71">
        <f t="shared" si="5"/>
        <v>0.20000000000000284</v>
      </c>
    </row>
    <row r="172" spans="1:4" x14ac:dyDescent="0.25">
      <c r="A172" s="71">
        <v>56.6</v>
      </c>
      <c r="C172" s="71">
        <f t="shared" si="4"/>
        <v>6.6000000000000014</v>
      </c>
      <c r="D172" s="71">
        <f t="shared" si="5"/>
        <v>6.6000000000000014</v>
      </c>
    </row>
    <row r="173" spans="1:4" x14ac:dyDescent="0.25">
      <c r="A173" s="71">
        <v>52.8</v>
      </c>
      <c r="C173" s="71">
        <f t="shared" si="4"/>
        <v>2.7999999999999972</v>
      </c>
      <c r="D173" s="71">
        <f t="shared" si="5"/>
        <v>2.7999999999999972</v>
      </c>
    </row>
    <row r="174" spans="1:4" x14ac:dyDescent="0.25">
      <c r="A174" s="71">
        <v>57.2</v>
      </c>
      <c r="C174" s="71">
        <f t="shared" si="4"/>
        <v>7.2000000000000028</v>
      </c>
      <c r="D174" s="71">
        <f t="shared" si="5"/>
        <v>7.2000000000000028</v>
      </c>
    </row>
    <row r="175" spans="1:4" x14ac:dyDescent="0.25">
      <c r="A175" s="71">
        <v>55.6</v>
      </c>
      <c r="C175" s="71">
        <f t="shared" si="4"/>
        <v>5.6000000000000014</v>
      </c>
      <c r="D175" s="71">
        <f t="shared" si="5"/>
        <v>5.6000000000000014</v>
      </c>
    </row>
    <row r="176" spans="1:4" x14ac:dyDescent="0.25">
      <c r="A176" s="71">
        <v>56.8</v>
      </c>
      <c r="C176" s="71">
        <f t="shared" si="4"/>
        <v>6.7999999999999972</v>
      </c>
      <c r="D176" s="71">
        <f t="shared" si="5"/>
        <v>6.7999999999999972</v>
      </c>
    </row>
    <row r="177" spans="1:4" x14ac:dyDescent="0.25">
      <c r="A177" s="71">
        <v>58.4</v>
      </c>
      <c r="C177" s="71">
        <f t="shared" si="4"/>
        <v>8.3999999999999986</v>
      </c>
      <c r="D177" s="71">
        <f t="shared" si="5"/>
        <v>8.3999999999999986</v>
      </c>
    </row>
    <row r="178" spans="1:4" x14ac:dyDescent="0.25">
      <c r="A178" s="71">
        <v>55.5</v>
      </c>
      <c r="C178" s="71">
        <f t="shared" si="4"/>
        <v>5.5</v>
      </c>
      <c r="D178" s="71">
        <f t="shared" si="5"/>
        <v>5.5</v>
      </c>
    </row>
    <row r="179" spans="1:4" x14ac:dyDescent="0.25">
      <c r="A179" s="71">
        <v>26.05</v>
      </c>
      <c r="C179" s="71">
        <f t="shared" si="4"/>
        <v>-23.95</v>
      </c>
      <c r="D179" s="71">
        <f t="shared" si="5"/>
        <v>23.95</v>
      </c>
    </row>
    <row r="180" spans="1:4" x14ac:dyDescent="0.25">
      <c r="A180" s="71">
        <v>50.3</v>
      </c>
      <c r="C180" s="71">
        <f t="shared" si="4"/>
        <v>0.29999999999999716</v>
      </c>
      <c r="D180" s="71">
        <f t="shared" si="5"/>
        <v>0.29999999999999716</v>
      </c>
    </row>
    <row r="181" spans="1:4" x14ac:dyDescent="0.25">
      <c r="A181" s="71">
        <v>26.7</v>
      </c>
      <c r="C181" s="71">
        <f t="shared" si="4"/>
        <v>-23.3</v>
      </c>
      <c r="D181" s="71">
        <f t="shared" si="5"/>
        <v>23.3</v>
      </c>
    </row>
    <row r="182" spans="1:4" x14ac:dyDescent="0.25">
      <c r="A182" s="71">
        <v>53.4</v>
      </c>
      <c r="C182" s="71">
        <f t="shared" si="4"/>
        <v>3.3999999999999986</v>
      </c>
      <c r="D182" s="71">
        <f t="shared" si="5"/>
        <v>3.3999999999999986</v>
      </c>
    </row>
    <row r="183" spans="1:4" x14ac:dyDescent="0.25">
      <c r="A183" s="71">
        <v>26.95</v>
      </c>
      <c r="C183" s="71">
        <f t="shared" si="4"/>
        <v>-23.05</v>
      </c>
      <c r="D183" s="71">
        <f t="shared" si="5"/>
        <v>23.05</v>
      </c>
    </row>
    <row r="184" spans="1:4" x14ac:dyDescent="0.25">
      <c r="A184" s="71">
        <v>49.2</v>
      </c>
      <c r="C184" s="71">
        <f t="shared" si="4"/>
        <v>-0.79999999999999716</v>
      </c>
      <c r="D184" s="71">
        <f t="shared" si="5"/>
        <v>0.79999999999999716</v>
      </c>
    </row>
    <row r="185" spans="1:4" x14ac:dyDescent="0.25">
      <c r="A185" s="71">
        <v>25.55</v>
      </c>
      <c r="C185" s="71">
        <f t="shared" si="4"/>
        <v>-24.45</v>
      </c>
      <c r="D185" s="71">
        <f t="shared" si="5"/>
        <v>24.45</v>
      </c>
    </row>
    <row r="186" spans="1:4" x14ac:dyDescent="0.25">
      <c r="A186" s="71">
        <v>55.3</v>
      </c>
      <c r="C186" s="71">
        <f t="shared" si="4"/>
        <v>5.2999999999999972</v>
      </c>
      <c r="D186" s="71">
        <f t="shared" si="5"/>
        <v>5.2999999999999972</v>
      </c>
    </row>
    <row r="187" spans="1:4" x14ac:dyDescent="0.25">
      <c r="A187" s="71">
        <v>44.2</v>
      </c>
      <c r="C187" s="71">
        <f t="shared" si="4"/>
        <v>-5.7999999999999972</v>
      </c>
      <c r="D187" s="71">
        <f t="shared" si="5"/>
        <v>5.7999999999999972</v>
      </c>
    </row>
    <row r="188" spans="1:4" x14ac:dyDescent="0.25">
      <c r="A188" s="71">
        <v>51.8</v>
      </c>
      <c r="C188" s="71">
        <f t="shared" si="4"/>
        <v>1.7999999999999972</v>
      </c>
      <c r="D188" s="71">
        <f t="shared" si="5"/>
        <v>1.7999999999999972</v>
      </c>
    </row>
    <row r="189" spans="1:4" x14ac:dyDescent="0.25">
      <c r="A189" s="71">
        <v>22.1</v>
      </c>
      <c r="C189" s="71">
        <f t="shared" si="4"/>
        <v>-27.9</v>
      </c>
      <c r="D189" s="71">
        <f t="shared" si="5"/>
        <v>27.9</v>
      </c>
    </row>
    <row r="190" spans="1:4" x14ac:dyDescent="0.25">
      <c r="A190" s="71">
        <v>54.9</v>
      </c>
      <c r="C190" s="71">
        <f t="shared" si="4"/>
        <v>4.8999999999999986</v>
      </c>
      <c r="D190" s="71">
        <f t="shared" si="5"/>
        <v>4.8999999999999986</v>
      </c>
    </row>
    <row r="191" spans="1:4" x14ac:dyDescent="0.25">
      <c r="A191" s="71">
        <v>45.4</v>
      </c>
      <c r="C191" s="71">
        <f t="shared" si="4"/>
        <v>-4.6000000000000014</v>
      </c>
      <c r="D191" s="71">
        <f t="shared" si="5"/>
        <v>4.6000000000000014</v>
      </c>
    </row>
    <row r="192" spans="1:4" x14ac:dyDescent="0.25">
      <c r="A192" s="71">
        <v>40.700000000000003</v>
      </c>
      <c r="C192" s="71">
        <f t="shared" si="4"/>
        <v>-9.2999999999999972</v>
      </c>
      <c r="D192" s="71">
        <f t="shared" si="5"/>
        <v>9.2999999999999972</v>
      </c>
    </row>
    <row r="193" spans="1:4" x14ac:dyDescent="0.25">
      <c r="A193" s="71">
        <v>54.1</v>
      </c>
      <c r="C193" s="71">
        <f t="shared" si="4"/>
        <v>4.1000000000000014</v>
      </c>
      <c r="D193" s="71">
        <f t="shared" si="5"/>
        <v>4.1000000000000014</v>
      </c>
    </row>
    <row r="194" spans="1:4" x14ac:dyDescent="0.25">
      <c r="A194" s="71">
        <v>38.799999999999997</v>
      </c>
      <c r="C194" s="71">
        <f t="shared" si="4"/>
        <v>-11.200000000000003</v>
      </c>
      <c r="D194" s="71">
        <f t="shared" si="5"/>
        <v>11.200000000000003</v>
      </c>
    </row>
    <row r="195" spans="1:4" x14ac:dyDescent="0.25">
      <c r="A195" s="71">
        <v>56.7</v>
      </c>
      <c r="C195" s="71">
        <f t="shared" ref="C195:C258" si="6">A195-$B$2</f>
        <v>6.7000000000000028</v>
      </c>
      <c r="D195" s="71">
        <f t="shared" ref="D195:D258" si="7">ABS(C195)</f>
        <v>6.7000000000000028</v>
      </c>
    </row>
    <row r="196" spans="1:4" x14ac:dyDescent="0.25">
      <c r="A196" s="71">
        <v>57.2</v>
      </c>
      <c r="C196" s="71">
        <f t="shared" si="6"/>
        <v>7.2000000000000028</v>
      </c>
      <c r="D196" s="71">
        <f t="shared" si="7"/>
        <v>7.2000000000000028</v>
      </c>
    </row>
    <row r="197" spans="1:4" x14ac:dyDescent="0.25">
      <c r="A197" s="71">
        <v>42.2</v>
      </c>
      <c r="C197" s="71">
        <f t="shared" si="6"/>
        <v>-7.7999999999999972</v>
      </c>
      <c r="D197" s="71">
        <f t="shared" si="7"/>
        <v>7.7999999999999972</v>
      </c>
    </row>
    <row r="198" spans="1:4" x14ac:dyDescent="0.25">
      <c r="A198" s="71">
        <v>56.6</v>
      </c>
      <c r="C198" s="71">
        <f t="shared" si="6"/>
        <v>6.6000000000000014</v>
      </c>
      <c r="D198" s="71">
        <f t="shared" si="7"/>
        <v>6.6000000000000014</v>
      </c>
    </row>
    <row r="199" spans="1:4" x14ac:dyDescent="0.25">
      <c r="A199" s="71">
        <v>60.3</v>
      </c>
      <c r="C199" s="71">
        <f t="shared" si="6"/>
        <v>10.299999999999997</v>
      </c>
      <c r="D199" s="71">
        <f t="shared" si="7"/>
        <v>10.299999999999997</v>
      </c>
    </row>
    <row r="200" spans="1:4" x14ac:dyDescent="0.25">
      <c r="A200" s="71">
        <v>44.8</v>
      </c>
      <c r="C200" s="71">
        <f t="shared" si="6"/>
        <v>-5.2000000000000028</v>
      </c>
      <c r="D200" s="71">
        <f t="shared" si="7"/>
        <v>5.2000000000000028</v>
      </c>
    </row>
    <row r="201" spans="1:4" x14ac:dyDescent="0.25">
      <c r="A201" s="71">
        <v>21.3</v>
      </c>
      <c r="C201" s="71">
        <f t="shared" si="6"/>
        <v>-28.7</v>
      </c>
      <c r="D201" s="71">
        <f t="shared" si="7"/>
        <v>28.7</v>
      </c>
    </row>
    <row r="202" spans="1:4" x14ac:dyDescent="0.25">
      <c r="A202" s="71">
        <v>52.2</v>
      </c>
      <c r="C202" s="71">
        <f t="shared" si="6"/>
        <v>2.2000000000000028</v>
      </c>
      <c r="D202" s="71">
        <f t="shared" si="7"/>
        <v>2.2000000000000028</v>
      </c>
    </row>
    <row r="203" spans="1:4" x14ac:dyDescent="0.25">
      <c r="A203" s="71">
        <v>25.2</v>
      </c>
      <c r="C203" s="71">
        <f t="shared" si="6"/>
        <v>-24.8</v>
      </c>
      <c r="D203" s="71">
        <f t="shared" si="7"/>
        <v>24.8</v>
      </c>
    </row>
    <row r="204" spans="1:4" x14ac:dyDescent="0.25">
      <c r="A204" s="71">
        <v>51.3</v>
      </c>
      <c r="C204" s="71">
        <f t="shared" si="6"/>
        <v>1.2999999999999972</v>
      </c>
      <c r="D204" s="71">
        <f t="shared" si="7"/>
        <v>1.2999999999999972</v>
      </c>
    </row>
    <row r="205" spans="1:4" x14ac:dyDescent="0.25">
      <c r="A205" s="71">
        <v>21</v>
      </c>
      <c r="C205" s="71">
        <f t="shared" si="6"/>
        <v>-29</v>
      </c>
      <c r="D205" s="71">
        <f t="shared" si="7"/>
        <v>29</v>
      </c>
    </row>
    <row r="206" spans="1:4" x14ac:dyDescent="0.25">
      <c r="A206" s="71">
        <v>52.1</v>
      </c>
      <c r="C206" s="71">
        <f t="shared" si="6"/>
        <v>2.1000000000000014</v>
      </c>
      <c r="D206" s="71">
        <f t="shared" si="7"/>
        <v>2.1000000000000014</v>
      </c>
    </row>
    <row r="207" spans="1:4" x14ac:dyDescent="0.25">
      <c r="A207" s="71">
        <v>42.2</v>
      </c>
      <c r="C207" s="71">
        <f t="shared" si="6"/>
        <v>-7.7999999999999972</v>
      </c>
      <c r="D207" s="71">
        <f t="shared" si="7"/>
        <v>7.7999999999999972</v>
      </c>
    </row>
    <row r="208" spans="1:4" x14ac:dyDescent="0.25">
      <c r="A208" s="71">
        <v>50.2</v>
      </c>
      <c r="C208" s="71">
        <f t="shared" si="6"/>
        <v>0.20000000000000284</v>
      </c>
      <c r="D208" s="71">
        <f t="shared" si="7"/>
        <v>0.20000000000000284</v>
      </c>
    </row>
    <row r="209" spans="1:4" x14ac:dyDescent="0.25">
      <c r="A209" s="71">
        <v>38.6</v>
      </c>
      <c r="C209" s="71">
        <f t="shared" si="6"/>
        <v>-11.399999999999999</v>
      </c>
      <c r="D209" s="71">
        <f t="shared" si="7"/>
        <v>11.399999999999999</v>
      </c>
    </row>
    <row r="210" spans="1:4" x14ac:dyDescent="0.25">
      <c r="A210" s="71">
        <v>25.8</v>
      </c>
      <c r="C210" s="71">
        <f t="shared" si="6"/>
        <v>-24.2</v>
      </c>
      <c r="D210" s="71">
        <f t="shared" si="7"/>
        <v>24.2</v>
      </c>
    </row>
    <row r="211" spans="1:4" x14ac:dyDescent="0.25">
      <c r="A211" s="71">
        <v>47.4</v>
      </c>
      <c r="C211" s="71">
        <f t="shared" si="6"/>
        <v>-2.6000000000000014</v>
      </c>
      <c r="D211" s="71">
        <f t="shared" si="7"/>
        <v>2.6000000000000014</v>
      </c>
    </row>
    <row r="212" spans="1:4" x14ac:dyDescent="0.25">
      <c r="A212" s="71">
        <v>39.799999999999997</v>
      </c>
      <c r="C212" s="71">
        <f t="shared" si="6"/>
        <v>-10.200000000000003</v>
      </c>
      <c r="D212" s="71">
        <f t="shared" si="7"/>
        <v>10.200000000000003</v>
      </c>
    </row>
    <row r="213" spans="1:4" x14ac:dyDescent="0.25">
      <c r="A213" s="71">
        <v>50.9</v>
      </c>
      <c r="C213" s="71">
        <f t="shared" si="6"/>
        <v>0.89999999999999858</v>
      </c>
      <c r="D213" s="71">
        <f t="shared" si="7"/>
        <v>0.89999999999999858</v>
      </c>
    </row>
    <row r="214" spans="1:4" x14ac:dyDescent="0.25">
      <c r="A214" s="71">
        <v>41.5</v>
      </c>
      <c r="C214" s="71">
        <f t="shared" si="6"/>
        <v>-8.5</v>
      </c>
      <c r="D214" s="71">
        <f t="shared" si="7"/>
        <v>8.5</v>
      </c>
    </row>
    <row r="215" spans="1:4" x14ac:dyDescent="0.25">
      <c r="A215" s="71">
        <v>41.6</v>
      </c>
      <c r="C215" s="71">
        <f t="shared" si="6"/>
        <v>-8.3999999999999986</v>
      </c>
      <c r="D215" s="71">
        <f t="shared" si="7"/>
        <v>8.3999999999999986</v>
      </c>
    </row>
    <row r="216" spans="1:4" x14ac:dyDescent="0.25">
      <c r="A216" s="71">
        <v>35.4</v>
      </c>
      <c r="C216" s="71">
        <f t="shared" si="6"/>
        <v>-14.600000000000001</v>
      </c>
      <c r="D216" s="71">
        <f t="shared" si="7"/>
        <v>14.600000000000001</v>
      </c>
    </row>
    <row r="217" spans="1:4" x14ac:dyDescent="0.25">
      <c r="A217" s="71">
        <v>40.9</v>
      </c>
      <c r="C217" s="71">
        <f t="shared" si="6"/>
        <v>-9.1000000000000014</v>
      </c>
      <c r="D217" s="71">
        <f t="shared" si="7"/>
        <v>9.1000000000000014</v>
      </c>
    </row>
    <row r="218" spans="1:4" x14ac:dyDescent="0.25">
      <c r="A218" s="71">
        <v>51.1</v>
      </c>
      <c r="C218" s="71">
        <f t="shared" si="6"/>
        <v>1.1000000000000014</v>
      </c>
      <c r="D218" s="71">
        <f t="shared" si="7"/>
        <v>1.1000000000000014</v>
      </c>
    </row>
    <row r="219" spans="1:4" x14ac:dyDescent="0.25">
      <c r="A219" s="71">
        <v>52.8</v>
      </c>
      <c r="C219" s="71">
        <f t="shared" si="6"/>
        <v>2.7999999999999972</v>
      </c>
      <c r="D219" s="71">
        <f t="shared" si="7"/>
        <v>2.7999999999999972</v>
      </c>
    </row>
    <row r="220" spans="1:4" x14ac:dyDescent="0.25">
      <c r="A220" s="71">
        <v>48.8</v>
      </c>
      <c r="C220" s="71">
        <f t="shared" si="6"/>
        <v>-1.2000000000000028</v>
      </c>
      <c r="D220" s="71">
        <f t="shared" si="7"/>
        <v>1.2000000000000028</v>
      </c>
    </row>
    <row r="221" spans="1:4" x14ac:dyDescent="0.25">
      <c r="A221" s="71">
        <v>50</v>
      </c>
      <c r="C221" s="71">
        <f t="shared" si="6"/>
        <v>0</v>
      </c>
      <c r="D221" s="71">
        <f t="shared" si="7"/>
        <v>0</v>
      </c>
    </row>
    <row r="222" spans="1:4" x14ac:dyDescent="0.25">
      <c r="A222" s="71">
        <v>38</v>
      </c>
      <c r="C222" s="71">
        <f t="shared" si="6"/>
        <v>-12</v>
      </c>
      <c r="D222" s="71">
        <f t="shared" si="7"/>
        <v>12</v>
      </c>
    </row>
    <row r="223" spans="1:4" x14ac:dyDescent="0.25">
      <c r="A223" s="71">
        <v>49.9</v>
      </c>
      <c r="C223" s="71">
        <f t="shared" si="6"/>
        <v>-0.10000000000000142</v>
      </c>
      <c r="D223" s="71">
        <f t="shared" si="7"/>
        <v>0.10000000000000142</v>
      </c>
    </row>
    <row r="224" spans="1:4" x14ac:dyDescent="0.25">
      <c r="A224" s="71">
        <v>45.7</v>
      </c>
      <c r="C224" s="71">
        <f t="shared" si="6"/>
        <v>-4.2999999999999972</v>
      </c>
      <c r="D224" s="71">
        <f t="shared" si="7"/>
        <v>4.2999999999999972</v>
      </c>
    </row>
    <row r="225" spans="1:4" x14ac:dyDescent="0.25">
      <c r="A225" s="71">
        <v>42.6</v>
      </c>
      <c r="C225" s="71">
        <f t="shared" si="6"/>
        <v>-7.3999999999999986</v>
      </c>
      <c r="D225" s="71">
        <f t="shared" si="7"/>
        <v>7.3999999999999986</v>
      </c>
    </row>
    <row r="226" spans="1:4" x14ac:dyDescent="0.25">
      <c r="A226" s="71">
        <v>55</v>
      </c>
      <c r="C226" s="71">
        <f t="shared" si="6"/>
        <v>5</v>
      </c>
      <c r="D226" s="71">
        <f t="shared" si="7"/>
        <v>5</v>
      </c>
    </row>
    <row r="227" spans="1:4" x14ac:dyDescent="0.25">
      <c r="A227" s="71">
        <v>29.7</v>
      </c>
      <c r="C227" s="71">
        <f t="shared" si="6"/>
        <v>-20.3</v>
      </c>
      <c r="D227" s="71">
        <f t="shared" si="7"/>
        <v>20.3</v>
      </c>
    </row>
    <row r="228" spans="1:4" x14ac:dyDescent="0.25">
      <c r="A228" s="71">
        <v>48.5</v>
      </c>
      <c r="C228" s="71">
        <f t="shared" si="6"/>
        <v>-1.5</v>
      </c>
      <c r="D228" s="71">
        <f t="shared" si="7"/>
        <v>1.5</v>
      </c>
    </row>
    <row r="229" spans="1:4" x14ac:dyDescent="0.25">
      <c r="A229" s="71">
        <v>48</v>
      </c>
      <c r="C229" s="71">
        <f t="shared" si="6"/>
        <v>-2</v>
      </c>
      <c r="D229" s="71">
        <f t="shared" si="7"/>
        <v>2</v>
      </c>
    </row>
    <row r="230" spans="1:4" x14ac:dyDescent="0.25">
      <c r="A230" s="71">
        <v>49.7</v>
      </c>
      <c r="C230" s="71">
        <f t="shared" si="6"/>
        <v>-0.29999999999999716</v>
      </c>
      <c r="D230" s="71">
        <f t="shared" si="7"/>
        <v>0.29999999999999716</v>
      </c>
    </row>
    <row r="231" spans="1:4" x14ac:dyDescent="0.25">
      <c r="A231" s="71">
        <v>45.7</v>
      </c>
      <c r="C231" s="71">
        <f t="shared" si="6"/>
        <v>-4.2999999999999972</v>
      </c>
      <c r="D231" s="71">
        <f t="shared" si="7"/>
        <v>4.2999999999999972</v>
      </c>
    </row>
    <row r="232" spans="1:4" x14ac:dyDescent="0.25">
      <c r="A232" s="71">
        <v>47.1</v>
      </c>
      <c r="C232" s="71">
        <f t="shared" si="6"/>
        <v>-2.8999999999999986</v>
      </c>
      <c r="D232" s="71">
        <f t="shared" si="7"/>
        <v>2.8999999999999986</v>
      </c>
    </row>
    <row r="233" spans="1:4" x14ac:dyDescent="0.25">
      <c r="A233" s="71">
        <v>52.4</v>
      </c>
      <c r="C233" s="71">
        <f t="shared" si="6"/>
        <v>2.3999999999999986</v>
      </c>
      <c r="D233" s="71">
        <f t="shared" si="7"/>
        <v>2.3999999999999986</v>
      </c>
    </row>
    <row r="234" spans="1:4" x14ac:dyDescent="0.25">
      <c r="A234" s="71">
        <v>53.3</v>
      </c>
      <c r="C234" s="71">
        <f t="shared" si="6"/>
        <v>3.2999999999999972</v>
      </c>
      <c r="D234" s="71">
        <f t="shared" si="7"/>
        <v>3.2999999999999972</v>
      </c>
    </row>
    <row r="235" spans="1:4" x14ac:dyDescent="0.25">
      <c r="A235" s="71">
        <v>42.1</v>
      </c>
      <c r="C235" s="71">
        <f t="shared" si="6"/>
        <v>-7.8999999999999986</v>
      </c>
      <c r="D235" s="71">
        <f t="shared" si="7"/>
        <v>7.8999999999999986</v>
      </c>
    </row>
    <row r="236" spans="1:4" x14ac:dyDescent="0.25">
      <c r="A236" s="71">
        <v>51.7</v>
      </c>
      <c r="C236" s="71">
        <f t="shared" si="6"/>
        <v>1.7000000000000028</v>
      </c>
      <c r="D236" s="71">
        <f t="shared" si="7"/>
        <v>1.7000000000000028</v>
      </c>
    </row>
    <row r="237" spans="1:4" x14ac:dyDescent="0.25">
      <c r="A237" s="71">
        <v>48.8</v>
      </c>
      <c r="C237" s="71">
        <f t="shared" si="6"/>
        <v>-1.2000000000000028</v>
      </c>
      <c r="D237" s="71">
        <f t="shared" si="7"/>
        <v>1.2000000000000028</v>
      </c>
    </row>
    <row r="238" spans="1:4" x14ac:dyDescent="0.25">
      <c r="A238" s="71">
        <v>46.6</v>
      </c>
      <c r="C238" s="71">
        <f t="shared" si="6"/>
        <v>-3.3999999999999986</v>
      </c>
      <c r="D238" s="71">
        <f t="shared" si="7"/>
        <v>3.3999999999999986</v>
      </c>
    </row>
    <row r="239" spans="1:4" x14ac:dyDescent="0.25">
      <c r="A239" s="71">
        <v>53.6</v>
      </c>
      <c r="C239" s="71">
        <f t="shared" si="6"/>
        <v>3.6000000000000014</v>
      </c>
      <c r="D239" s="71">
        <f t="shared" si="7"/>
        <v>3.6000000000000014</v>
      </c>
    </row>
    <row r="240" spans="1:4" x14ac:dyDescent="0.25">
      <c r="A240" s="71">
        <v>53.4</v>
      </c>
      <c r="C240" s="71">
        <f t="shared" si="6"/>
        <v>3.3999999999999986</v>
      </c>
      <c r="D240" s="71">
        <f t="shared" si="7"/>
        <v>3.3999999999999986</v>
      </c>
    </row>
    <row r="241" spans="1:4" x14ac:dyDescent="0.25">
      <c r="A241" s="71">
        <v>43.7</v>
      </c>
      <c r="C241" s="71">
        <f t="shared" si="6"/>
        <v>-6.2999999999999972</v>
      </c>
      <c r="D241" s="71">
        <f t="shared" si="7"/>
        <v>6.2999999999999972</v>
      </c>
    </row>
    <row r="242" spans="1:4" x14ac:dyDescent="0.25">
      <c r="A242" s="71">
        <v>47.7</v>
      </c>
      <c r="C242" s="71">
        <f t="shared" si="6"/>
        <v>-2.2999999999999972</v>
      </c>
      <c r="D242" s="71">
        <f t="shared" si="7"/>
        <v>2.2999999999999972</v>
      </c>
    </row>
    <row r="243" spans="1:4" x14ac:dyDescent="0.25">
      <c r="A243" s="71">
        <v>41.3</v>
      </c>
      <c r="C243" s="71">
        <f t="shared" si="6"/>
        <v>-8.7000000000000028</v>
      </c>
      <c r="D243" s="71">
        <f t="shared" si="7"/>
        <v>8.7000000000000028</v>
      </c>
    </row>
    <row r="244" spans="1:4" x14ac:dyDescent="0.25">
      <c r="A244" s="71">
        <v>56.2</v>
      </c>
      <c r="C244" s="71">
        <f t="shared" si="6"/>
        <v>6.2000000000000028</v>
      </c>
      <c r="D244" s="71">
        <f t="shared" si="7"/>
        <v>6.2000000000000028</v>
      </c>
    </row>
    <row r="245" spans="1:4" x14ac:dyDescent="0.25">
      <c r="A245" s="71">
        <v>47.1</v>
      </c>
      <c r="C245" s="71">
        <f t="shared" si="6"/>
        <v>-2.8999999999999986</v>
      </c>
      <c r="D245" s="71">
        <f t="shared" si="7"/>
        <v>2.8999999999999986</v>
      </c>
    </row>
    <row r="246" spans="1:4" x14ac:dyDescent="0.25">
      <c r="A246" s="71">
        <v>53.6</v>
      </c>
      <c r="C246" s="71">
        <f t="shared" si="6"/>
        <v>3.6000000000000014</v>
      </c>
      <c r="D246" s="71">
        <f t="shared" si="7"/>
        <v>3.6000000000000014</v>
      </c>
    </row>
    <row r="247" spans="1:4" x14ac:dyDescent="0.25">
      <c r="A247" s="71">
        <v>38.799999999999997</v>
      </c>
      <c r="C247" s="71">
        <f t="shared" si="6"/>
        <v>-11.200000000000003</v>
      </c>
      <c r="D247" s="71">
        <f t="shared" si="7"/>
        <v>11.200000000000003</v>
      </c>
    </row>
    <row r="248" spans="1:4" x14ac:dyDescent="0.25">
      <c r="A248" s="71">
        <v>50.9</v>
      </c>
      <c r="C248" s="71">
        <f t="shared" si="6"/>
        <v>0.89999999999999858</v>
      </c>
      <c r="D248" s="71">
        <f t="shared" si="7"/>
        <v>0.89999999999999858</v>
      </c>
    </row>
    <row r="249" spans="1:4" x14ac:dyDescent="0.25">
      <c r="A249" s="71">
        <v>50.4</v>
      </c>
      <c r="C249" s="71">
        <f t="shared" si="6"/>
        <v>0.39999999999999858</v>
      </c>
      <c r="D249" s="71">
        <f t="shared" si="7"/>
        <v>0.39999999999999858</v>
      </c>
    </row>
    <row r="250" spans="1:4" x14ac:dyDescent="0.25">
      <c r="A250" s="71">
        <v>23.2</v>
      </c>
      <c r="C250" s="71">
        <f t="shared" si="6"/>
        <v>-26.8</v>
      </c>
      <c r="D250" s="71">
        <f t="shared" si="7"/>
        <v>26.8</v>
      </c>
    </row>
    <row r="251" spans="1:4" x14ac:dyDescent="0.25">
      <c r="A251" s="71">
        <v>46.3</v>
      </c>
      <c r="C251" s="71">
        <f t="shared" si="6"/>
        <v>-3.7000000000000028</v>
      </c>
      <c r="D251" s="71">
        <f t="shared" si="7"/>
        <v>3.7000000000000028</v>
      </c>
    </row>
    <row r="252" spans="1:4" x14ac:dyDescent="0.25">
      <c r="A252" s="71">
        <v>49.8</v>
      </c>
      <c r="C252" s="71">
        <f t="shared" si="6"/>
        <v>-0.20000000000000284</v>
      </c>
      <c r="D252" s="71">
        <f t="shared" si="7"/>
        <v>0.20000000000000284</v>
      </c>
    </row>
    <row r="253" spans="1:4" x14ac:dyDescent="0.25">
      <c r="A253" s="71">
        <v>21.6</v>
      </c>
      <c r="C253" s="71">
        <f t="shared" si="6"/>
        <v>-28.4</v>
      </c>
      <c r="D253" s="71">
        <f t="shared" si="7"/>
        <v>28.4</v>
      </c>
    </row>
    <row r="254" spans="1:4" x14ac:dyDescent="0.25">
      <c r="A254" s="71">
        <v>29.1</v>
      </c>
      <c r="C254" s="71">
        <f t="shared" si="6"/>
        <v>-20.9</v>
      </c>
      <c r="D254" s="71">
        <f t="shared" si="7"/>
        <v>20.9</v>
      </c>
    </row>
    <row r="255" spans="1:4" x14ac:dyDescent="0.25">
      <c r="A255" s="71">
        <v>48.2</v>
      </c>
      <c r="C255" s="71">
        <f t="shared" si="6"/>
        <v>-1.7999999999999972</v>
      </c>
      <c r="D255" s="71">
        <f t="shared" si="7"/>
        <v>1.7999999999999972</v>
      </c>
    </row>
    <row r="256" spans="1:4" x14ac:dyDescent="0.25">
      <c r="A256" s="71">
        <v>30.4</v>
      </c>
      <c r="C256" s="71">
        <f t="shared" si="6"/>
        <v>-19.600000000000001</v>
      </c>
      <c r="D256" s="71">
        <f t="shared" si="7"/>
        <v>19.600000000000001</v>
      </c>
    </row>
    <row r="257" spans="1:4" x14ac:dyDescent="0.25">
      <c r="A257" s="71">
        <v>49.1</v>
      </c>
      <c r="C257" s="71">
        <f t="shared" si="6"/>
        <v>-0.89999999999999858</v>
      </c>
      <c r="D257" s="71">
        <f t="shared" si="7"/>
        <v>0.89999999999999858</v>
      </c>
    </row>
    <row r="258" spans="1:4" x14ac:dyDescent="0.25">
      <c r="A258" s="71">
        <v>51.3</v>
      </c>
      <c r="C258" s="71">
        <f t="shared" si="6"/>
        <v>1.2999999999999972</v>
      </c>
      <c r="D258" s="71">
        <f t="shared" si="7"/>
        <v>1.2999999999999972</v>
      </c>
    </row>
    <row r="259" spans="1:4" x14ac:dyDescent="0.25">
      <c r="A259" s="71">
        <v>48.1</v>
      </c>
      <c r="C259" s="71">
        <f t="shared" ref="C259:C322" si="8">A259-$B$2</f>
        <v>-1.8999999999999986</v>
      </c>
      <c r="D259" s="71">
        <f t="shared" ref="D259:D322" si="9">ABS(C259)</f>
        <v>1.8999999999999986</v>
      </c>
    </row>
    <row r="260" spans="1:4" x14ac:dyDescent="0.25">
      <c r="A260" s="71">
        <v>30.9</v>
      </c>
      <c r="C260" s="71">
        <f t="shared" si="8"/>
        <v>-19.100000000000001</v>
      </c>
      <c r="D260" s="71">
        <f t="shared" si="9"/>
        <v>19.100000000000001</v>
      </c>
    </row>
    <row r="261" spans="1:4" x14ac:dyDescent="0.25">
      <c r="A261" s="71">
        <v>38.5</v>
      </c>
      <c r="C261" s="71">
        <f t="shared" si="8"/>
        <v>-11.5</v>
      </c>
      <c r="D261" s="71">
        <f t="shared" si="9"/>
        <v>11.5</v>
      </c>
    </row>
    <row r="262" spans="1:4" x14ac:dyDescent="0.25">
      <c r="A262" s="71">
        <v>32.700000000000003</v>
      </c>
      <c r="C262" s="71">
        <f t="shared" si="8"/>
        <v>-17.299999999999997</v>
      </c>
      <c r="D262" s="71">
        <f t="shared" si="9"/>
        <v>17.299999999999997</v>
      </c>
    </row>
    <row r="263" spans="1:4" x14ac:dyDescent="0.25">
      <c r="A263" s="71">
        <v>45.5</v>
      </c>
      <c r="C263" s="71">
        <f t="shared" si="8"/>
        <v>-4.5</v>
      </c>
      <c r="D263" s="71">
        <f t="shared" si="9"/>
        <v>4.5</v>
      </c>
    </row>
    <row r="264" spans="1:4" x14ac:dyDescent="0.25">
      <c r="A264" s="71">
        <v>47.9</v>
      </c>
      <c r="C264" s="71">
        <f t="shared" si="8"/>
        <v>-2.1000000000000014</v>
      </c>
      <c r="D264" s="71">
        <f t="shared" si="9"/>
        <v>2.1000000000000014</v>
      </c>
    </row>
    <row r="265" spans="1:4" x14ac:dyDescent="0.25">
      <c r="A265" s="71">
        <v>53.1</v>
      </c>
      <c r="C265" s="71">
        <f t="shared" si="8"/>
        <v>3.1000000000000014</v>
      </c>
      <c r="D265" s="71">
        <f t="shared" si="9"/>
        <v>3.1000000000000014</v>
      </c>
    </row>
    <row r="266" spans="1:4" x14ac:dyDescent="0.25">
      <c r="A266" s="71">
        <v>47.3</v>
      </c>
      <c r="C266" s="71">
        <f t="shared" si="8"/>
        <v>-2.7000000000000028</v>
      </c>
      <c r="D266" s="71">
        <f t="shared" si="9"/>
        <v>2.7000000000000028</v>
      </c>
    </row>
    <row r="267" spans="1:4" x14ac:dyDescent="0.25">
      <c r="A267" s="71">
        <v>35.799999999999997</v>
      </c>
      <c r="C267" s="71">
        <f t="shared" si="8"/>
        <v>-14.200000000000003</v>
      </c>
      <c r="D267" s="71">
        <f t="shared" si="9"/>
        <v>14.200000000000003</v>
      </c>
    </row>
    <row r="268" spans="1:4" x14ac:dyDescent="0.25">
      <c r="A268" s="71">
        <v>21.7</v>
      </c>
      <c r="C268" s="71">
        <f t="shared" si="8"/>
        <v>-28.3</v>
      </c>
      <c r="D268" s="71">
        <f t="shared" si="9"/>
        <v>28.3</v>
      </c>
    </row>
    <row r="269" spans="1:4" x14ac:dyDescent="0.25">
      <c r="A269" s="71">
        <v>45.5</v>
      </c>
      <c r="C269" s="71">
        <f t="shared" si="8"/>
        <v>-4.5</v>
      </c>
      <c r="D269" s="71">
        <f t="shared" si="9"/>
        <v>4.5</v>
      </c>
    </row>
    <row r="270" spans="1:4" x14ac:dyDescent="0.25">
      <c r="A270" s="71">
        <v>49.4</v>
      </c>
      <c r="C270" s="71">
        <f t="shared" si="8"/>
        <v>-0.60000000000000142</v>
      </c>
      <c r="D270" s="71">
        <f t="shared" si="9"/>
        <v>0.60000000000000142</v>
      </c>
    </row>
    <row r="271" spans="1:4" x14ac:dyDescent="0.25">
      <c r="A271" s="71">
        <v>46.8</v>
      </c>
      <c r="C271" s="71">
        <f t="shared" si="8"/>
        <v>-3.2000000000000028</v>
      </c>
      <c r="D271" s="71">
        <f t="shared" si="9"/>
        <v>3.2000000000000028</v>
      </c>
    </row>
    <row r="272" spans="1:4" x14ac:dyDescent="0.25">
      <c r="A272" s="71">
        <v>50.3</v>
      </c>
      <c r="C272" s="71">
        <f t="shared" si="8"/>
        <v>0.29999999999999716</v>
      </c>
      <c r="D272" s="71">
        <f t="shared" si="9"/>
        <v>0.29999999999999716</v>
      </c>
    </row>
    <row r="273" spans="1:4" x14ac:dyDescent="0.25">
      <c r="A273" s="71">
        <v>51.2</v>
      </c>
      <c r="C273" s="71">
        <f t="shared" si="8"/>
        <v>1.2000000000000028</v>
      </c>
      <c r="D273" s="71">
        <f t="shared" si="9"/>
        <v>1.2000000000000028</v>
      </c>
    </row>
    <row r="274" spans="1:4" x14ac:dyDescent="0.25">
      <c r="A274" s="71">
        <v>35.6</v>
      </c>
      <c r="C274" s="71">
        <f t="shared" si="8"/>
        <v>-14.399999999999999</v>
      </c>
      <c r="D274" s="71">
        <f t="shared" si="9"/>
        <v>14.399999999999999</v>
      </c>
    </row>
    <row r="275" spans="1:4" x14ac:dyDescent="0.25">
      <c r="A275" s="71">
        <v>32</v>
      </c>
      <c r="C275" s="71">
        <f t="shared" si="8"/>
        <v>-18</v>
      </c>
      <c r="D275" s="71">
        <f t="shared" si="9"/>
        <v>18</v>
      </c>
    </row>
    <row r="276" spans="1:4" x14ac:dyDescent="0.25">
      <c r="A276" s="71">
        <v>43.9</v>
      </c>
      <c r="C276" s="71">
        <f t="shared" si="8"/>
        <v>-6.1000000000000014</v>
      </c>
      <c r="D276" s="71">
        <f t="shared" si="9"/>
        <v>6.1000000000000014</v>
      </c>
    </row>
    <row r="277" spans="1:4" x14ac:dyDescent="0.25">
      <c r="A277" s="71">
        <v>38.5</v>
      </c>
      <c r="C277" s="71">
        <f t="shared" si="8"/>
        <v>-11.5</v>
      </c>
      <c r="D277" s="71">
        <f t="shared" si="9"/>
        <v>11.5</v>
      </c>
    </row>
    <row r="278" spans="1:4" x14ac:dyDescent="0.25">
      <c r="A278" s="71">
        <v>47.6</v>
      </c>
      <c r="C278" s="71">
        <f t="shared" si="8"/>
        <v>-2.3999999999999986</v>
      </c>
      <c r="D278" s="71">
        <f t="shared" si="9"/>
        <v>2.3999999999999986</v>
      </c>
    </row>
    <row r="279" spans="1:4" x14ac:dyDescent="0.25">
      <c r="A279" s="71">
        <v>27.9</v>
      </c>
      <c r="C279" s="71">
        <f t="shared" si="8"/>
        <v>-22.1</v>
      </c>
      <c r="D279" s="71">
        <f t="shared" si="9"/>
        <v>22.1</v>
      </c>
    </row>
    <row r="280" spans="1:4" x14ac:dyDescent="0.25">
      <c r="A280" s="71">
        <v>45.2</v>
      </c>
      <c r="C280" s="71">
        <f t="shared" si="8"/>
        <v>-4.7999999999999972</v>
      </c>
      <c r="D280" s="71">
        <f t="shared" si="9"/>
        <v>4.7999999999999972</v>
      </c>
    </row>
    <row r="281" spans="1:4" x14ac:dyDescent="0.25">
      <c r="A281" s="71">
        <v>39.5</v>
      </c>
      <c r="C281" s="71">
        <f t="shared" si="8"/>
        <v>-10.5</v>
      </c>
      <c r="D281" s="71">
        <f t="shared" si="9"/>
        <v>10.5</v>
      </c>
    </row>
    <row r="282" spans="1:4" x14ac:dyDescent="0.25">
      <c r="A282" s="71">
        <v>38.700000000000003</v>
      </c>
      <c r="C282" s="71">
        <f t="shared" si="8"/>
        <v>-11.299999999999997</v>
      </c>
      <c r="D282" s="71">
        <f t="shared" si="9"/>
        <v>11.299999999999997</v>
      </c>
    </row>
    <row r="283" spans="1:4" x14ac:dyDescent="0.25">
      <c r="A283" s="71">
        <v>38.5</v>
      </c>
      <c r="C283" s="71">
        <f t="shared" si="8"/>
        <v>-11.5</v>
      </c>
      <c r="D283" s="71">
        <f t="shared" si="9"/>
        <v>11.5</v>
      </c>
    </row>
    <row r="284" spans="1:4" x14ac:dyDescent="0.25">
      <c r="A284" s="71">
        <v>37.1</v>
      </c>
      <c r="C284" s="71">
        <f t="shared" si="8"/>
        <v>-12.899999999999999</v>
      </c>
      <c r="D284" s="71">
        <f t="shared" si="9"/>
        <v>12.899999999999999</v>
      </c>
    </row>
    <row r="285" spans="1:4" x14ac:dyDescent="0.25">
      <c r="A285" s="71">
        <v>40.700000000000003</v>
      </c>
      <c r="C285" s="71">
        <f t="shared" si="8"/>
        <v>-9.2999999999999972</v>
      </c>
      <c r="D285" s="71">
        <f t="shared" si="9"/>
        <v>9.2999999999999972</v>
      </c>
    </row>
    <row r="286" spans="1:4" x14ac:dyDescent="0.25">
      <c r="A286" s="71">
        <v>43.3</v>
      </c>
      <c r="C286" s="71">
        <f t="shared" si="8"/>
        <v>-6.7000000000000028</v>
      </c>
      <c r="D286" s="71">
        <f t="shared" si="9"/>
        <v>6.7000000000000028</v>
      </c>
    </row>
    <row r="287" spans="1:4" x14ac:dyDescent="0.25">
      <c r="A287" s="71">
        <v>46.2</v>
      </c>
      <c r="C287" s="71">
        <f t="shared" si="8"/>
        <v>-3.7999999999999972</v>
      </c>
      <c r="D287" s="71">
        <f t="shared" si="9"/>
        <v>3.7999999999999972</v>
      </c>
    </row>
    <row r="288" spans="1:4" x14ac:dyDescent="0.25">
      <c r="A288" s="71">
        <v>44</v>
      </c>
      <c r="C288" s="71">
        <f t="shared" si="8"/>
        <v>-6</v>
      </c>
      <c r="D288" s="71">
        <f t="shared" si="9"/>
        <v>6</v>
      </c>
    </row>
    <row r="289" spans="1:4" x14ac:dyDescent="0.25">
      <c r="A289" s="71">
        <v>47.2</v>
      </c>
      <c r="C289" s="71">
        <f t="shared" si="8"/>
        <v>-2.7999999999999972</v>
      </c>
      <c r="D289" s="71">
        <f t="shared" si="9"/>
        <v>2.7999999999999972</v>
      </c>
    </row>
    <row r="290" spans="1:4" x14ac:dyDescent="0.25">
      <c r="A290" s="71">
        <v>47.2</v>
      </c>
      <c r="C290" s="71">
        <f t="shared" si="8"/>
        <v>-2.7999999999999972</v>
      </c>
      <c r="D290" s="71">
        <f t="shared" si="9"/>
        <v>2.7999999999999972</v>
      </c>
    </row>
    <row r="291" spans="1:4" x14ac:dyDescent="0.25">
      <c r="A291" s="71">
        <v>40.299999999999997</v>
      </c>
      <c r="C291" s="71">
        <f t="shared" si="8"/>
        <v>-9.7000000000000028</v>
      </c>
      <c r="D291" s="71">
        <f t="shared" si="9"/>
        <v>9.7000000000000028</v>
      </c>
    </row>
    <row r="292" spans="1:4" x14ac:dyDescent="0.25">
      <c r="A292" s="71">
        <v>21.8</v>
      </c>
      <c r="C292" s="71">
        <f t="shared" si="8"/>
        <v>-28.2</v>
      </c>
      <c r="D292" s="71">
        <f t="shared" si="9"/>
        <v>28.2</v>
      </c>
    </row>
    <row r="293" spans="1:4" x14ac:dyDescent="0.25">
      <c r="A293" s="71">
        <v>48.7</v>
      </c>
      <c r="C293" s="71">
        <f t="shared" si="8"/>
        <v>-1.2999999999999972</v>
      </c>
      <c r="D293" s="71">
        <f t="shared" si="9"/>
        <v>1.2999999999999972</v>
      </c>
    </row>
    <row r="294" spans="1:4" x14ac:dyDescent="0.25">
      <c r="A294" s="71">
        <v>22.2</v>
      </c>
      <c r="C294" s="71">
        <f t="shared" si="8"/>
        <v>-27.8</v>
      </c>
      <c r="D294" s="71">
        <f t="shared" si="9"/>
        <v>27.8</v>
      </c>
    </row>
    <row r="295" spans="1:4" x14ac:dyDescent="0.25">
      <c r="A295" s="71">
        <v>52.1</v>
      </c>
      <c r="C295" s="71">
        <f t="shared" si="8"/>
        <v>2.1000000000000014</v>
      </c>
      <c r="D295" s="71">
        <f t="shared" si="9"/>
        <v>2.1000000000000014</v>
      </c>
    </row>
    <row r="296" spans="1:4" x14ac:dyDescent="0.25">
      <c r="A296" s="71">
        <v>34.9</v>
      </c>
      <c r="C296" s="71">
        <f t="shared" si="8"/>
        <v>-15.100000000000001</v>
      </c>
      <c r="D296" s="71">
        <f t="shared" si="9"/>
        <v>15.100000000000001</v>
      </c>
    </row>
    <row r="297" spans="1:4" x14ac:dyDescent="0.25">
      <c r="A297" s="71">
        <v>43.7</v>
      </c>
      <c r="C297" s="71">
        <f t="shared" si="8"/>
        <v>-6.2999999999999972</v>
      </c>
      <c r="D297" s="71">
        <f t="shared" si="9"/>
        <v>6.2999999999999972</v>
      </c>
    </row>
    <row r="298" spans="1:4" x14ac:dyDescent="0.25">
      <c r="A298" s="71">
        <v>42.4</v>
      </c>
      <c r="C298" s="71">
        <f t="shared" si="8"/>
        <v>-7.6000000000000014</v>
      </c>
      <c r="D298" s="71">
        <f t="shared" si="9"/>
        <v>7.6000000000000014</v>
      </c>
    </row>
    <row r="299" spans="1:4" x14ac:dyDescent="0.25">
      <c r="A299" s="71">
        <v>22.5</v>
      </c>
      <c r="C299" s="71">
        <f t="shared" si="8"/>
        <v>-27.5</v>
      </c>
      <c r="D299" s="71">
        <f t="shared" si="9"/>
        <v>27.5</v>
      </c>
    </row>
    <row r="300" spans="1:4" x14ac:dyDescent="0.25">
      <c r="A300" s="71">
        <v>20.399999999999999</v>
      </c>
      <c r="C300" s="71">
        <f t="shared" si="8"/>
        <v>-29.6</v>
      </c>
      <c r="D300" s="71">
        <f t="shared" si="9"/>
        <v>29.6</v>
      </c>
    </row>
    <row r="301" spans="1:4" x14ac:dyDescent="0.25">
      <c r="A301" s="71">
        <v>53.4</v>
      </c>
      <c r="C301" s="71">
        <f t="shared" si="8"/>
        <v>3.3999999999999986</v>
      </c>
      <c r="D301" s="71">
        <f t="shared" si="9"/>
        <v>3.3999999999999986</v>
      </c>
    </row>
    <row r="302" spans="1:4" x14ac:dyDescent="0.25">
      <c r="A302" s="71">
        <v>31.5</v>
      </c>
      <c r="C302" s="71">
        <f t="shared" si="8"/>
        <v>-18.5</v>
      </c>
      <c r="D302" s="71">
        <f t="shared" si="9"/>
        <v>18.5</v>
      </c>
    </row>
    <row r="303" spans="1:4" x14ac:dyDescent="0.25">
      <c r="A303" s="71">
        <v>21.9</v>
      </c>
      <c r="C303" s="71">
        <f t="shared" si="8"/>
        <v>-28.1</v>
      </c>
      <c r="D303" s="71">
        <f t="shared" si="9"/>
        <v>28.1</v>
      </c>
    </row>
    <row r="304" spans="1:4" x14ac:dyDescent="0.25">
      <c r="A304" s="71">
        <v>38.299999999999997</v>
      </c>
      <c r="C304" s="71">
        <f t="shared" si="8"/>
        <v>-11.700000000000003</v>
      </c>
      <c r="D304" s="71">
        <f t="shared" si="9"/>
        <v>11.700000000000003</v>
      </c>
    </row>
    <row r="305" spans="1:4" x14ac:dyDescent="0.25">
      <c r="A305" s="71">
        <v>35.799999999999997</v>
      </c>
      <c r="C305" s="71">
        <f t="shared" si="8"/>
        <v>-14.200000000000003</v>
      </c>
      <c r="D305" s="71">
        <f t="shared" si="9"/>
        <v>14.200000000000003</v>
      </c>
    </row>
    <row r="306" spans="1:4" x14ac:dyDescent="0.25">
      <c r="A306" s="71">
        <v>60.5</v>
      </c>
      <c r="C306" s="71">
        <f t="shared" si="8"/>
        <v>10.5</v>
      </c>
      <c r="D306" s="71">
        <f t="shared" si="9"/>
        <v>10.5</v>
      </c>
    </row>
    <row r="307" spans="1:4" x14ac:dyDescent="0.25">
      <c r="A307" s="71">
        <v>56.9</v>
      </c>
      <c r="C307" s="71">
        <f t="shared" si="8"/>
        <v>6.8999999999999986</v>
      </c>
      <c r="D307" s="71">
        <f t="shared" si="9"/>
        <v>6.8999999999999986</v>
      </c>
    </row>
    <row r="308" spans="1:4" x14ac:dyDescent="0.25">
      <c r="A308" s="71">
        <v>59.3</v>
      </c>
      <c r="C308" s="71">
        <f t="shared" si="8"/>
        <v>9.2999999999999972</v>
      </c>
      <c r="D308" s="71">
        <f t="shared" si="9"/>
        <v>9.2999999999999972</v>
      </c>
    </row>
    <row r="309" spans="1:4" x14ac:dyDescent="0.25">
      <c r="A309" s="71">
        <v>39.1</v>
      </c>
      <c r="C309" s="71">
        <f t="shared" si="8"/>
        <v>-10.899999999999999</v>
      </c>
      <c r="D309" s="71">
        <f t="shared" si="9"/>
        <v>10.899999999999999</v>
      </c>
    </row>
    <row r="310" spans="1:4" x14ac:dyDescent="0.25">
      <c r="A310" s="71">
        <v>58.2</v>
      </c>
      <c r="C310" s="71">
        <f t="shared" si="8"/>
        <v>8.2000000000000028</v>
      </c>
      <c r="D310" s="71">
        <f t="shared" si="9"/>
        <v>8.2000000000000028</v>
      </c>
    </row>
    <row r="311" spans="1:4" x14ac:dyDescent="0.25">
      <c r="A311" s="71">
        <v>51.7</v>
      </c>
      <c r="C311" s="71">
        <f t="shared" si="8"/>
        <v>1.7000000000000028</v>
      </c>
      <c r="D311" s="71">
        <f t="shared" si="9"/>
        <v>1.7000000000000028</v>
      </c>
    </row>
    <row r="312" spans="1:4" x14ac:dyDescent="0.25">
      <c r="A312" s="71">
        <v>56.9</v>
      </c>
      <c r="C312" s="71">
        <f t="shared" si="8"/>
        <v>6.8999999999999986</v>
      </c>
      <c r="D312" s="71">
        <f t="shared" si="9"/>
        <v>6.8999999999999986</v>
      </c>
    </row>
    <row r="313" spans="1:4" x14ac:dyDescent="0.25">
      <c r="A313" s="71">
        <v>59.3</v>
      </c>
      <c r="C313" s="71">
        <f t="shared" si="8"/>
        <v>9.2999999999999972</v>
      </c>
      <c r="D313" s="71">
        <f t="shared" si="9"/>
        <v>9.2999999999999972</v>
      </c>
    </row>
    <row r="314" spans="1:4" x14ac:dyDescent="0.25">
      <c r="A314" s="71">
        <v>54.2</v>
      </c>
      <c r="C314" s="71">
        <f t="shared" si="8"/>
        <v>4.2000000000000028</v>
      </c>
      <c r="D314" s="71">
        <f t="shared" si="9"/>
        <v>4.2000000000000028</v>
      </c>
    </row>
    <row r="315" spans="1:4" x14ac:dyDescent="0.25">
      <c r="A315" s="71">
        <v>51</v>
      </c>
      <c r="C315" s="71">
        <f t="shared" si="8"/>
        <v>1</v>
      </c>
      <c r="D315" s="71">
        <f t="shared" si="9"/>
        <v>1</v>
      </c>
    </row>
    <row r="316" spans="1:4" x14ac:dyDescent="0.25">
      <c r="A316" s="71">
        <v>60.1</v>
      </c>
      <c r="C316" s="71">
        <f t="shared" si="8"/>
        <v>10.100000000000001</v>
      </c>
      <c r="D316" s="71">
        <f t="shared" si="9"/>
        <v>10.100000000000001</v>
      </c>
    </row>
    <row r="317" spans="1:4" x14ac:dyDescent="0.25">
      <c r="A317" s="71">
        <v>54.7</v>
      </c>
      <c r="C317" s="71">
        <f t="shared" si="8"/>
        <v>4.7000000000000028</v>
      </c>
      <c r="D317" s="71">
        <f t="shared" si="9"/>
        <v>4.7000000000000028</v>
      </c>
    </row>
    <row r="318" spans="1:4" x14ac:dyDescent="0.25">
      <c r="A318" s="71">
        <v>56.2</v>
      </c>
      <c r="C318" s="71">
        <f t="shared" si="8"/>
        <v>6.2000000000000028</v>
      </c>
      <c r="D318" s="71">
        <f t="shared" si="9"/>
        <v>6.2000000000000028</v>
      </c>
    </row>
    <row r="319" spans="1:4" x14ac:dyDescent="0.25">
      <c r="A319" s="71">
        <v>58</v>
      </c>
      <c r="C319" s="71">
        <f t="shared" si="8"/>
        <v>8</v>
      </c>
      <c r="D319" s="71">
        <f t="shared" si="9"/>
        <v>8</v>
      </c>
    </row>
    <row r="320" spans="1:4" x14ac:dyDescent="0.25">
      <c r="A320" s="71">
        <v>44.6</v>
      </c>
      <c r="C320" s="71">
        <f t="shared" si="8"/>
        <v>-5.3999999999999986</v>
      </c>
      <c r="D320" s="71">
        <f t="shared" si="9"/>
        <v>5.3999999999999986</v>
      </c>
    </row>
    <row r="321" spans="1:4" x14ac:dyDescent="0.25">
      <c r="A321" s="71">
        <v>40.700000000000003</v>
      </c>
      <c r="C321" s="71">
        <f t="shared" si="8"/>
        <v>-9.2999999999999972</v>
      </c>
      <c r="D321" s="71">
        <f t="shared" si="9"/>
        <v>9.2999999999999972</v>
      </c>
    </row>
    <row r="322" spans="1:4" x14ac:dyDescent="0.25">
      <c r="A322" s="71">
        <v>55.3</v>
      </c>
      <c r="C322" s="71">
        <f t="shared" si="8"/>
        <v>5.2999999999999972</v>
      </c>
      <c r="D322" s="71">
        <f t="shared" si="9"/>
        <v>5.2999999999999972</v>
      </c>
    </row>
    <row r="323" spans="1:4" x14ac:dyDescent="0.25">
      <c r="A323" s="71">
        <v>56.7</v>
      </c>
      <c r="C323" s="71">
        <f t="shared" ref="C323:C386" si="10">A323-$B$2</f>
        <v>6.7000000000000028</v>
      </c>
      <c r="D323" s="71">
        <f t="shared" ref="D323:D386" si="11">ABS(C323)</f>
        <v>6.7000000000000028</v>
      </c>
    </row>
    <row r="324" spans="1:4" x14ac:dyDescent="0.25">
      <c r="A324" s="71">
        <v>55.2</v>
      </c>
      <c r="C324" s="71">
        <f t="shared" si="10"/>
        <v>5.2000000000000028</v>
      </c>
      <c r="D324" s="71">
        <f t="shared" si="11"/>
        <v>5.2000000000000028</v>
      </c>
    </row>
    <row r="325" spans="1:4" x14ac:dyDescent="0.25">
      <c r="A325" s="71">
        <v>49.1</v>
      </c>
      <c r="C325" s="71">
        <f t="shared" si="10"/>
        <v>-0.89999999999999858</v>
      </c>
      <c r="D325" s="71">
        <f t="shared" si="11"/>
        <v>0.89999999999999858</v>
      </c>
    </row>
    <row r="326" spans="1:4" x14ac:dyDescent="0.25">
      <c r="A326" s="71">
        <v>60.4</v>
      </c>
      <c r="C326" s="71">
        <f t="shared" si="10"/>
        <v>10.399999999999999</v>
      </c>
      <c r="D326" s="71">
        <f t="shared" si="11"/>
        <v>10.399999999999999</v>
      </c>
    </row>
    <row r="327" spans="1:4" x14ac:dyDescent="0.25">
      <c r="A327" s="71">
        <v>41.9</v>
      </c>
      <c r="C327" s="71">
        <f t="shared" si="10"/>
        <v>-8.1000000000000014</v>
      </c>
      <c r="D327" s="71">
        <f t="shared" si="11"/>
        <v>8.1000000000000014</v>
      </c>
    </row>
    <row r="328" spans="1:4" x14ac:dyDescent="0.25">
      <c r="A328" s="71">
        <v>58.9</v>
      </c>
      <c r="C328" s="71">
        <f t="shared" si="10"/>
        <v>8.8999999999999986</v>
      </c>
      <c r="D328" s="71">
        <f t="shared" si="11"/>
        <v>8.8999999999999986</v>
      </c>
    </row>
    <row r="329" spans="1:4" x14ac:dyDescent="0.25">
      <c r="A329" s="71">
        <v>53.8</v>
      </c>
      <c r="C329" s="71">
        <f t="shared" si="10"/>
        <v>3.7999999999999972</v>
      </c>
      <c r="D329" s="71">
        <f t="shared" si="11"/>
        <v>3.7999999999999972</v>
      </c>
    </row>
    <row r="330" spans="1:4" x14ac:dyDescent="0.25">
      <c r="A330" s="71">
        <v>47.3</v>
      </c>
      <c r="C330" s="71">
        <f t="shared" si="10"/>
        <v>-2.7000000000000028</v>
      </c>
      <c r="D330" s="71">
        <f t="shared" si="11"/>
        <v>2.7000000000000028</v>
      </c>
    </row>
    <row r="331" spans="1:4" x14ac:dyDescent="0.25">
      <c r="A331" s="71">
        <v>59.4</v>
      </c>
      <c r="C331" s="71">
        <f t="shared" si="10"/>
        <v>9.3999999999999986</v>
      </c>
      <c r="D331" s="71">
        <f t="shared" si="11"/>
        <v>9.3999999999999986</v>
      </c>
    </row>
    <row r="332" spans="1:4" x14ac:dyDescent="0.25">
      <c r="A332" s="71">
        <v>58.2</v>
      </c>
      <c r="C332" s="71">
        <f t="shared" si="10"/>
        <v>8.2000000000000028</v>
      </c>
      <c r="D332" s="71">
        <f t="shared" si="11"/>
        <v>8.2000000000000028</v>
      </c>
    </row>
    <row r="333" spans="1:4" x14ac:dyDescent="0.25">
      <c r="A333" s="71">
        <v>51.3</v>
      </c>
      <c r="C333" s="71">
        <f t="shared" si="10"/>
        <v>1.2999999999999972</v>
      </c>
      <c r="D333" s="71">
        <f t="shared" si="11"/>
        <v>1.2999999999999972</v>
      </c>
    </row>
    <row r="334" spans="1:4" x14ac:dyDescent="0.25">
      <c r="A334" s="71">
        <v>59.1</v>
      </c>
      <c r="C334" s="71">
        <f t="shared" si="10"/>
        <v>9.1000000000000014</v>
      </c>
      <c r="D334" s="71">
        <f t="shared" si="11"/>
        <v>9.1000000000000014</v>
      </c>
    </row>
    <row r="335" spans="1:4" x14ac:dyDescent="0.25">
      <c r="A335" s="71">
        <v>19.399999999999999</v>
      </c>
      <c r="C335" s="71">
        <f t="shared" si="10"/>
        <v>-30.6</v>
      </c>
      <c r="D335" s="71">
        <f t="shared" si="11"/>
        <v>30.6</v>
      </c>
    </row>
    <row r="336" spans="1:4" x14ac:dyDescent="0.25">
      <c r="A336" s="71">
        <v>47.3</v>
      </c>
      <c r="C336" s="71">
        <f t="shared" si="10"/>
        <v>-2.7000000000000028</v>
      </c>
      <c r="D336" s="71">
        <f t="shared" si="11"/>
        <v>2.7000000000000028</v>
      </c>
    </row>
    <row r="337" spans="1:4" x14ac:dyDescent="0.25">
      <c r="A337" s="71">
        <v>33.799999999999997</v>
      </c>
      <c r="C337" s="71">
        <f t="shared" si="10"/>
        <v>-16.200000000000003</v>
      </c>
      <c r="D337" s="71">
        <f t="shared" si="11"/>
        <v>16.200000000000003</v>
      </c>
    </row>
    <row r="338" spans="1:4" x14ac:dyDescent="0.25">
      <c r="A338" s="71">
        <v>51.3</v>
      </c>
      <c r="C338" s="71">
        <f t="shared" si="10"/>
        <v>1.2999999999999972</v>
      </c>
      <c r="D338" s="71">
        <f t="shared" si="11"/>
        <v>1.2999999999999972</v>
      </c>
    </row>
    <row r="339" spans="1:4" x14ac:dyDescent="0.25">
      <c r="A339" s="71">
        <v>58.1</v>
      </c>
      <c r="C339" s="71">
        <f t="shared" si="10"/>
        <v>8.1000000000000014</v>
      </c>
      <c r="D339" s="71">
        <f t="shared" si="11"/>
        <v>8.1000000000000014</v>
      </c>
    </row>
    <row r="340" spans="1:4" x14ac:dyDescent="0.25">
      <c r="A340" s="71">
        <v>59.9</v>
      </c>
      <c r="C340" s="71">
        <f t="shared" si="10"/>
        <v>9.8999999999999986</v>
      </c>
      <c r="D340" s="71">
        <f t="shared" si="11"/>
        <v>9.8999999999999986</v>
      </c>
    </row>
    <row r="341" spans="1:4" x14ac:dyDescent="0.25">
      <c r="A341" s="71">
        <v>60.1</v>
      </c>
      <c r="C341" s="71">
        <f t="shared" si="10"/>
        <v>10.100000000000001</v>
      </c>
      <c r="D341" s="71">
        <f t="shared" si="11"/>
        <v>10.100000000000001</v>
      </c>
    </row>
    <row r="342" spans="1:4" x14ac:dyDescent="0.25">
      <c r="A342" s="71">
        <v>57.6</v>
      </c>
      <c r="C342" s="71">
        <f t="shared" si="10"/>
        <v>7.6000000000000014</v>
      </c>
      <c r="D342" s="71">
        <f t="shared" si="11"/>
        <v>7.6000000000000014</v>
      </c>
    </row>
    <row r="343" spans="1:4" x14ac:dyDescent="0.25">
      <c r="A343" s="71">
        <v>38.700000000000003</v>
      </c>
      <c r="C343" s="71">
        <f t="shared" si="10"/>
        <v>-11.299999999999997</v>
      </c>
      <c r="D343" s="71">
        <f t="shared" si="11"/>
        <v>11.299999999999997</v>
      </c>
    </row>
    <row r="344" spans="1:4" x14ac:dyDescent="0.25">
      <c r="A344" s="71">
        <v>57</v>
      </c>
      <c r="C344" s="71">
        <f t="shared" si="10"/>
        <v>7</v>
      </c>
      <c r="D344" s="71">
        <f t="shared" si="11"/>
        <v>7</v>
      </c>
    </row>
    <row r="345" spans="1:4" x14ac:dyDescent="0.25">
      <c r="A345" s="71">
        <v>53.7</v>
      </c>
      <c r="C345" s="71">
        <f t="shared" si="10"/>
        <v>3.7000000000000028</v>
      </c>
      <c r="D345" s="71">
        <f t="shared" si="11"/>
        <v>3.7000000000000028</v>
      </c>
    </row>
    <row r="346" spans="1:4" x14ac:dyDescent="0.25">
      <c r="A346" s="71">
        <v>46</v>
      </c>
      <c r="C346" s="71">
        <f t="shared" si="10"/>
        <v>-4</v>
      </c>
      <c r="D346" s="71">
        <f t="shared" si="11"/>
        <v>4</v>
      </c>
    </row>
    <row r="347" spans="1:4" x14ac:dyDescent="0.25">
      <c r="A347" s="71">
        <v>42.4</v>
      </c>
      <c r="C347" s="71">
        <f t="shared" si="10"/>
        <v>-7.6000000000000014</v>
      </c>
      <c r="D347" s="71">
        <f t="shared" si="11"/>
        <v>7.6000000000000014</v>
      </c>
    </row>
    <row r="348" spans="1:4" x14ac:dyDescent="0.25">
      <c r="A348" s="71">
        <v>45</v>
      </c>
      <c r="C348" s="71">
        <f t="shared" si="10"/>
        <v>-5</v>
      </c>
      <c r="D348" s="71">
        <f t="shared" si="11"/>
        <v>5</v>
      </c>
    </row>
    <row r="349" spans="1:4" x14ac:dyDescent="0.25">
      <c r="A349" s="71">
        <v>35</v>
      </c>
      <c r="C349" s="71">
        <f t="shared" si="10"/>
        <v>-15</v>
      </c>
      <c r="D349" s="71">
        <f t="shared" si="11"/>
        <v>15</v>
      </c>
    </row>
    <row r="350" spans="1:4" x14ac:dyDescent="0.25">
      <c r="A350" s="71">
        <v>50.1</v>
      </c>
      <c r="C350" s="71">
        <f t="shared" si="10"/>
        <v>0.10000000000000142</v>
      </c>
      <c r="D350" s="71">
        <f t="shared" si="11"/>
        <v>0.10000000000000142</v>
      </c>
    </row>
    <row r="351" spans="1:4" x14ac:dyDescent="0.25">
      <c r="A351" s="71">
        <v>26.7</v>
      </c>
      <c r="C351" s="71">
        <f t="shared" si="10"/>
        <v>-23.3</v>
      </c>
      <c r="D351" s="71">
        <f t="shared" si="11"/>
        <v>23.3</v>
      </c>
    </row>
    <row r="352" spans="1:4" x14ac:dyDescent="0.25">
      <c r="A352" s="71">
        <v>48.8</v>
      </c>
      <c r="C352" s="71">
        <f t="shared" si="10"/>
        <v>-1.2000000000000028</v>
      </c>
      <c r="D352" s="71">
        <f t="shared" si="11"/>
        <v>1.2000000000000028</v>
      </c>
    </row>
    <row r="353" spans="1:4" x14ac:dyDescent="0.25">
      <c r="A353" s="71">
        <v>46.8</v>
      </c>
      <c r="C353" s="71">
        <f t="shared" si="10"/>
        <v>-3.2000000000000028</v>
      </c>
      <c r="D353" s="71">
        <f t="shared" si="11"/>
        <v>3.2000000000000028</v>
      </c>
    </row>
    <row r="354" spans="1:4" x14ac:dyDescent="0.25">
      <c r="A354" s="71">
        <v>35.799999999999997</v>
      </c>
      <c r="C354" s="71">
        <f t="shared" si="10"/>
        <v>-14.200000000000003</v>
      </c>
      <c r="D354" s="71">
        <f t="shared" si="11"/>
        <v>14.200000000000003</v>
      </c>
    </row>
    <row r="355" spans="1:4" x14ac:dyDescent="0.25">
      <c r="A355" s="71">
        <v>30</v>
      </c>
      <c r="C355" s="71">
        <f t="shared" si="10"/>
        <v>-20</v>
      </c>
      <c r="D355" s="71">
        <f t="shared" si="11"/>
        <v>20</v>
      </c>
    </row>
    <row r="356" spans="1:4" x14ac:dyDescent="0.25">
      <c r="A356" s="71">
        <v>42.9</v>
      </c>
      <c r="C356" s="71">
        <f t="shared" si="10"/>
        <v>-7.1000000000000014</v>
      </c>
      <c r="D356" s="71">
        <f t="shared" si="11"/>
        <v>7.1000000000000014</v>
      </c>
    </row>
    <row r="357" spans="1:4" x14ac:dyDescent="0.25">
      <c r="A357" s="71">
        <v>38.1</v>
      </c>
      <c r="C357" s="71">
        <f t="shared" si="10"/>
        <v>-11.899999999999999</v>
      </c>
      <c r="D357" s="71">
        <f t="shared" si="11"/>
        <v>11.899999999999999</v>
      </c>
    </row>
    <row r="358" spans="1:4" x14ac:dyDescent="0.25">
      <c r="A358" s="71">
        <v>24.1</v>
      </c>
      <c r="C358" s="71">
        <f t="shared" si="10"/>
        <v>-25.9</v>
      </c>
      <c r="D358" s="71">
        <f t="shared" si="11"/>
        <v>25.9</v>
      </c>
    </row>
    <row r="359" spans="1:4" x14ac:dyDescent="0.25">
      <c r="A359" s="71">
        <v>32.9</v>
      </c>
      <c r="C359" s="71">
        <f t="shared" si="10"/>
        <v>-17.100000000000001</v>
      </c>
      <c r="D359" s="71">
        <f t="shared" si="11"/>
        <v>17.100000000000001</v>
      </c>
    </row>
    <row r="360" spans="1:4" x14ac:dyDescent="0.25">
      <c r="A360" s="71">
        <v>45</v>
      </c>
      <c r="C360" s="71">
        <f t="shared" si="10"/>
        <v>-5</v>
      </c>
      <c r="D360" s="71">
        <f t="shared" si="11"/>
        <v>5</v>
      </c>
    </row>
    <row r="361" spans="1:4" x14ac:dyDescent="0.25">
      <c r="A361" s="71">
        <v>22.9</v>
      </c>
      <c r="C361" s="71">
        <f t="shared" si="10"/>
        <v>-27.1</v>
      </c>
      <c r="D361" s="71">
        <f t="shared" si="11"/>
        <v>27.1</v>
      </c>
    </row>
    <row r="362" spans="1:4" x14ac:dyDescent="0.25">
      <c r="A362" s="71">
        <v>23.1</v>
      </c>
      <c r="C362" s="71">
        <f t="shared" si="10"/>
        <v>-26.9</v>
      </c>
      <c r="D362" s="71">
        <f t="shared" si="11"/>
        <v>26.9</v>
      </c>
    </row>
    <row r="363" spans="1:4" x14ac:dyDescent="0.25">
      <c r="A363" s="71">
        <v>30.2</v>
      </c>
      <c r="C363" s="71">
        <f t="shared" si="10"/>
        <v>-19.8</v>
      </c>
      <c r="D363" s="71">
        <f t="shared" si="11"/>
        <v>19.8</v>
      </c>
    </row>
    <row r="364" spans="1:4" x14ac:dyDescent="0.25">
      <c r="A364" s="71">
        <v>49.8</v>
      </c>
      <c r="C364" s="71">
        <f t="shared" si="10"/>
        <v>-0.20000000000000284</v>
      </c>
      <c r="D364" s="71">
        <f t="shared" si="11"/>
        <v>0.20000000000000284</v>
      </c>
    </row>
    <row r="365" spans="1:4" x14ac:dyDescent="0.25">
      <c r="A365" s="71">
        <v>49.2</v>
      </c>
      <c r="C365" s="71">
        <f t="shared" si="10"/>
        <v>-0.79999999999999716</v>
      </c>
      <c r="D365" s="71">
        <f t="shared" si="11"/>
        <v>0.79999999999999716</v>
      </c>
    </row>
    <row r="366" spans="1:4" x14ac:dyDescent="0.25">
      <c r="A366" s="71">
        <v>51.3</v>
      </c>
      <c r="C366" s="71">
        <f t="shared" si="10"/>
        <v>1.2999999999999972</v>
      </c>
      <c r="D366" s="71">
        <f t="shared" si="11"/>
        <v>1.2999999999999972</v>
      </c>
    </row>
    <row r="367" spans="1:4" x14ac:dyDescent="0.25">
      <c r="A367" s="71">
        <v>35.200000000000003</v>
      </c>
      <c r="C367" s="71">
        <f t="shared" si="10"/>
        <v>-14.799999999999997</v>
      </c>
      <c r="D367" s="71">
        <f t="shared" si="11"/>
        <v>14.799999999999997</v>
      </c>
    </row>
    <row r="368" spans="1:4" x14ac:dyDescent="0.25">
      <c r="A368" s="71">
        <v>51.2</v>
      </c>
      <c r="C368" s="71">
        <f t="shared" si="10"/>
        <v>1.2000000000000028</v>
      </c>
      <c r="D368" s="71">
        <f t="shared" si="11"/>
        <v>1.2000000000000028</v>
      </c>
    </row>
    <row r="369" spans="1:4" x14ac:dyDescent="0.25">
      <c r="A369" s="71">
        <v>30.5</v>
      </c>
      <c r="C369" s="71">
        <f t="shared" si="10"/>
        <v>-19.5</v>
      </c>
      <c r="D369" s="71">
        <f t="shared" si="11"/>
        <v>19.5</v>
      </c>
    </row>
    <row r="370" spans="1:4" x14ac:dyDescent="0.25">
      <c r="A370" s="71">
        <v>30.1</v>
      </c>
      <c r="C370" s="71">
        <f t="shared" si="10"/>
        <v>-19.899999999999999</v>
      </c>
      <c r="D370" s="71">
        <f t="shared" si="11"/>
        <v>19.899999999999999</v>
      </c>
    </row>
    <row r="371" spans="1:4" x14ac:dyDescent="0.25">
      <c r="A371" s="71">
        <v>38.200000000000003</v>
      </c>
      <c r="C371" s="71">
        <f t="shared" si="10"/>
        <v>-11.799999999999997</v>
      </c>
      <c r="D371" s="71">
        <f t="shared" si="11"/>
        <v>11.799999999999997</v>
      </c>
    </row>
    <row r="372" spans="1:4" x14ac:dyDescent="0.25">
      <c r="A372" s="71">
        <v>57.8</v>
      </c>
      <c r="C372" s="71">
        <f t="shared" si="10"/>
        <v>7.7999999999999972</v>
      </c>
      <c r="D372" s="71">
        <f t="shared" si="11"/>
        <v>7.7999999999999972</v>
      </c>
    </row>
    <row r="373" spans="1:4" x14ac:dyDescent="0.25">
      <c r="A373" s="71">
        <v>55.5</v>
      </c>
      <c r="C373" s="71">
        <f t="shared" si="10"/>
        <v>5.5</v>
      </c>
      <c r="D373" s="71">
        <f t="shared" si="11"/>
        <v>5.5</v>
      </c>
    </row>
    <row r="374" spans="1:4" x14ac:dyDescent="0.25">
      <c r="A374" s="71">
        <v>58.7</v>
      </c>
      <c r="C374" s="71">
        <f t="shared" si="10"/>
        <v>8.7000000000000028</v>
      </c>
      <c r="D374" s="71">
        <f t="shared" si="11"/>
        <v>8.7000000000000028</v>
      </c>
    </row>
    <row r="375" spans="1:4" x14ac:dyDescent="0.25">
      <c r="A375" s="71">
        <v>63.8</v>
      </c>
      <c r="C375" s="71">
        <f t="shared" si="10"/>
        <v>13.799999999999997</v>
      </c>
      <c r="D375" s="71">
        <f t="shared" si="11"/>
        <v>13.799999999999997</v>
      </c>
    </row>
    <row r="376" spans="1:4" x14ac:dyDescent="0.25">
      <c r="A376" s="71">
        <v>59.5</v>
      </c>
      <c r="C376" s="71">
        <f t="shared" si="10"/>
        <v>9.5</v>
      </c>
      <c r="D376" s="71">
        <f t="shared" si="11"/>
        <v>9.5</v>
      </c>
    </row>
    <row r="377" spans="1:4" x14ac:dyDescent="0.25">
      <c r="A377" s="71">
        <v>52.7</v>
      </c>
      <c r="C377" s="71">
        <f t="shared" si="10"/>
        <v>2.7000000000000028</v>
      </c>
      <c r="D377" s="71">
        <f t="shared" si="11"/>
        <v>2.7000000000000028</v>
      </c>
    </row>
    <row r="378" spans="1:4" x14ac:dyDescent="0.25">
      <c r="A378" s="71">
        <v>57.4</v>
      </c>
      <c r="C378" s="71">
        <f t="shared" si="10"/>
        <v>7.3999999999999986</v>
      </c>
      <c r="D378" s="71">
        <f t="shared" si="11"/>
        <v>7.3999999999999986</v>
      </c>
    </row>
    <row r="379" spans="1:4" x14ac:dyDescent="0.25">
      <c r="A379" s="71">
        <v>54.5</v>
      </c>
      <c r="C379" s="71">
        <f t="shared" si="10"/>
        <v>4.5</v>
      </c>
      <c r="D379" s="71">
        <f t="shared" si="11"/>
        <v>4.5</v>
      </c>
    </row>
    <row r="380" spans="1:4" x14ac:dyDescent="0.25">
      <c r="A380" s="71">
        <v>57.8</v>
      </c>
      <c r="C380" s="71">
        <f t="shared" si="10"/>
        <v>7.7999999999999972</v>
      </c>
      <c r="D380" s="71">
        <f t="shared" si="11"/>
        <v>7.7999999999999972</v>
      </c>
    </row>
    <row r="381" spans="1:4" x14ac:dyDescent="0.25">
      <c r="A381" s="71">
        <v>37.5</v>
      </c>
      <c r="C381" s="71">
        <f t="shared" si="10"/>
        <v>-12.5</v>
      </c>
      <c r="D381" s="71">
        <f t="shared" si="11"/>
        <v>12.5</v>
      </c>
    </row>
    <row r="382" spans="1:4" x14ac:dyDescent="0.25">
      <c r="A382" s="71">
        <v>61.9</v>
      </c>
      <c r="C382" s="71">
        <f t="shared" si="10"/>
        <v>11.899999999999999</v>
      </c>
      <c r="D382" s="71">
        <f t="shared" si="11"/>
        <v>11.899999999999999</v>
      </c>
    </row>
    <row r="383" spans="1:4" x14ac:dyDescent="0.25">
      <c r="A383" s="71">
        <v>53.4</v>
      </c>
      <c r="C383" s="71">
        <f t="shared" si="10"/>
        <v>3.3999999999999986</v>
      </c>
      <c r="D383" s="71">
        <f t="shared" si="11"/>
        <v>3.3999999999999986</v>
      </c>
    </row>
    <row r="384" spans="1:4" x14ac:dyDescent="0.25">
      <c r="A384" s="71">
        <v>49.9</v>
      </c>
      <c r="C384" s="71">
        <f t="shared" si="10"/>
        <v>-0.10000000000000142</v>
      </c>
      <c r="D384" s="71">
        <f t="shared" si="11"/>
        <v>0.10000000000000142</v>
      </c>
    </row>
    <row r="385" spans="1:4" x14ac:dyDescent="0.25">
      <c r="A385" s="71">
        <v>59.4</v>
      </c>
      <c r="C385" s="71">
        <f t="shared" si="10"/>
        <v>9.3999999999999986</v>
      </c>
      <c r="D385" s="71">
        <f t="shared" si="11"/>
        <v>9.3999999999999986</v>
      </c>
    </row>
    <row r="386" spans="1:4" x14ac:dyDescent="0.25">
      <c r="A386" s="71">
        <v>57.2</v>
      </c>
      <c r="C386" s="71">
        <f t="shared" si="10"/>
        <v>7.2000000000000028</v>
      </c>
      <c r="D386" s="71">
        <f t="shared" si="11"/>
        <v>7.2000000000000028</v>
      </c>
    </row>
    <row r="387" spans="1:4" x14ac:dyDescent="0.25">
      <c r="A387" s="71">
        <v>48.5</v>
      </c>
      <c r="C387" s="71">
        <f t="shared" ref="C387:C450" si="12">A387-$B$2</f>
        <v>-1.5</v>
      </c>
      <c r="D387" s="71">
        <f t="shared" ref="D387:D450" si="13">ABS(C387)</f>
        <v>1.5</v>
      </c>
    </row>
    <row r="388" spans="1:4" x14ac:dyDescent="0.25">
      <c r="A388" s="71">
        <v>43.1</v>
      </c>
      <c r="C388" s="71">
        <f t="shared" si="12"/>
        <v>-6.8999999999999986</v>
      </c>
      <c r="D388" s="71">
        <f t="shared" si="13"/>
        <v>6.8999999999999986</v>
      </c>
    </row>
    <row r="389" spans="1:4" x14ac:dyDescent="0.25">
      <c r="A389" s="71">
        <v>59.6</v>
      </c>
      <c r="C389" s="71">
        <f t="shared" si="12"/>
        <v>9.6000000000000014</v>
      </c>
      <c r="D389" s="71">
        <f t="shared" si="13"/>
        <v>9.6000000000000014</v>
      </c>
    </row>
    <row r="390" spans="1:4" x14ac:dyDescent="0.25">
      <c r="A390" s="71">
        <v>57.5</v>
      </c>
      <c r="C390" s="71">
        <f t="shared" si="12"/>
        <v>7.5</v>
      </c>
      <c r="D390" s="71">
        <f t="shared" si="13"/>
        <v>7.5</v>
      </c>
    </row>
    <row r="391" spans="1:4" x14ac:dyDescent="0.25">
      <c r="A391" s="71">
        <v>55.8</v>
      </c>
      <c r="C391" s="71">
        <f t="shared" si="12"/>
        <v>5.7999999999999972</v>
      </c>
      <c r="D391" s="71">
        <f t="shared" si="13"/>
        <v>5.7999999999999972</v>
      </c>
    </row>
    <row r="392" spans="1:4" x14ac:dyDescent="0.25">
      <c r="A392" s="71">
        <v>59.9</v>
      </c>
      <c r="C392" s="71">
        <f t="shared" si="12"/>
        <v>9.8999999999999986</v>
      </c>
      <c r="D392" s="71">
        <f t="shared" si="13"/>
        <v>9.8999999999999986</v>
      </c>
    </row>
    <row r="393" spans="1:4" x14ac:dyDescent="0.25">
      <c r="A393" s="71">
        <v>42.7</v>
      </c>
      <c r="C393" s="71">
        <f t="shared" si="12"/>
        <v>-7.2999999999999972</v>
      </c>
      <c r="D393" s="71">
        <f t="shared" si="13"/>
        <v>7.2999999999999972</v>
      </c>
    </row>
    <row r="394" spans="1:4" x14ac:dyDescent="0.25">
      <c r="A394" s="71">
        <v>58.8</v>
      </c>
      <c r="C394" s="71">
        <f t="shared" si="12"/>
        <v>8.7999999999999972</v>
      </c>
      <c r="D394" s="71">
        <f t="shared" si="13"/>
        <v>8.7999999999999972</v>
      </c>
    </row>
    <row r="395" spans="1:4" x14ac:dyDescent="0.25">
      <c r="A395" s="71">
        <v>35.5</v>
      </c>
      <c r="C395" s="71">
        <f t="shared" si="12"/>
        <v>-14.5</v>
      </c>
      <c r="D395" s="71">
        <f t="shared" si="13"/>
        <v>14.5</v>
      </c>
    </row>
    <row r="396" spans="1:4" x14ac:dyDescent="0.25">
      <c r="A396" s="71">
        <v>55.4</v>
      </c>
      <c r="C396" s="71">
        <f t="shared" si="12"/>
        <v>5.3999999999999986</v>
      </c>
      <c r="D396" s="71">
        <f t="shared" si="13"/>
        <v>5.3999999999999986</v>
      </c>
    </row>
    <row r="397" spans="1:4" x14ac:dyDescent="0.25">
      <c r="A397" s="71">
        <v>38.1</v>
      </c>
      <c r="C397" s="71">
        <f t="shared" si="12"/>
        <v>-11.899999999999999</v>
      </c>
      <c r="D397" s="71">
        <f t="shared" si="13"/>
        <v>11.899999999999999</v>
      </c>
    </row>
    <row r="398" spans="1:4" x14ac:dyDescent="0.25">
      <c r="A398" s="71">
        <v>57.9</v>
      </c>
      <c r="C398" s="71">
        <f t="shared" si="12"/>
        <v>7.8999999999999986</v>
      </c>
      <c r="D398" s="71">
        <f t="shared" si="13"/>
        <v>7.8999999999999986</v>
      </c>
    </row>
    <row r="399" spans="1:4" x14ac:dyDescent="0.25">
      <c r="A399" s="71">
        <v>58.8</v>
      </c>
      <c r="C399" s="71">
        <f t="shared" si="12"/>
        <v>8.7999999999999972</v>
      </c>
      <c r="D399" s="71">
        <f t="shared" si="13"/>
        <v>8.7999999999999972</v>
      </c>
    </row>
    <row r="400" spans="1:4" x14ac:dyDescent="0.25">
      <c r="A400" s="71">
        <v>55.6</v>
      </c>
      <c r="C400" s="71">
        <f t="shared" si="12"/>
        <v>5.6000000000000014</v>
      </c>
      <c r="D400" s="71">
        <f t="shared" si="13"/>
        <v>5.6000000000000014</v>
      </c>
    </row>
    <row r="401" spans="1:4" x14ac:dyDescent="0.25">
      <c r="A401" s="71">
        <v>60.7</v>
      </c>
      <c r="C401" s="71">
        <f t="shared" si="12"/>
        <v>10.700000000000003</v>
      </c>
      <c r="D401" s="71">
        <f t="shared" si="13"/>
        <v>10.700000000000003</v>
      </c>
    </row>
    <row r="402" spans="1:4" x14ac:dyDescent="0.25">
      <c r="A402" s="71">
        <v>45.4</v>
      </c>
      <c r="C402" s="71">
        <f t="shared" si="12"/>
        <v>-4.6000000000000014</v>
      </c>
      <c r="D402" s="71">
        <f t="shared" si="13"/>
        <v>4.6000000000000014</v>
      </c>
    </row>
    <row r="403" spans="1:4" x14ac:dyDescent="0.25">
      <c r="A403" s="71">
        <v>55.9</v>
      </c>
      <c r="C403" s="71">
        <f t="shared" si="12"/>
        <v>5.8999999999999986</v>
      </c>
      <c r="D403" s="71">
        <f t="shared" si="13"/>
        <v>5.8999999999999986</v>
      </c>
    </row>
    <row r="404" spans="1:4" x14ac:dyDescent="0.25">
      <c r="A404" s="71">
        <v>58.5</v>
      </c>
      <c r="C404" s="71">
        <f t="shared" si="12"/>
        <v>8.5</v>
      </c>
      <c r="D404" s="71">
        <f t="shared" si="13"/>
        <v>8.5</v>
      </c>
    </row>
    <row r="405" spans="1:4" x14ac:dyDescent="0.25">
      <c r="A405" s="71">
        <v>40.1</v>
      </c>
      <c r="C405" s="71">
        <f t="shared" si="12"/>
        <v>-9.8999999999999986</v>
      </c>
      <c r="D405" s="71">
        <f t="shared" si="13"/>
        <v>9.8999999999999986</v>
      </c>
    </row>
    <row r="406" spans="1:4" x14ac:dyDescent="0.25">
      <c r="A406" s="71">
        <v>55.3</v>
      </c>
      <c r="C406" s="71">
        <f t="shared" si="12"/>
        <v>5.2999999999999972</v>
      </c>
      <c r="D406" s="71">
        <f t="shared" si="13"/>
        <v>5.2999999999999972</v>
      </c>
    </row>
    <row r="407" spans="1:4" x14ac:dyDescent="0.25">
      <c r="A407" s="71">
        <v>60.8</v>
      </c>
      <c r="C407" s="71">
        <f t="shared" si="12"/>
        <v>10.799999999999997</v>
      </c>
      <c r="D407" s="71">
        <f t="shared" si="13"/>
        <v>10.799999999999997</v>
      </c>
    </row>
    <row r="408" spans="1:4" x14ac:dyDescent="0.25">
      <c r="A408" s="71">
        <v>54.4</v>
      </c>
      <c r="C408" s="71">
        <f t="shared" si="12"/>
        <v>4.3999999999999986</v>
      </c>
      <c r="D408" s="71">
        <f t="shared" si="13"/>
        <v>4.3999999999999986</v>
      </c>
    </row>
    <row r="409" spans="1:4" x14ac:dyDescent="0.25">
      <c r="A409" s="71">
        <v>58.3</v>
      </c>
      <c r="C409" s="71">
        <f t="shared" si="12"/>
        <v>8.2999999999999972</v>
      </c>
      <c r="D409" s="71">
        <f t="shared" si="13"/>
        <v>8.2999999999999972</v>
      </c>
    </row>
    <row r="410" spans="1:4" x14ac:dyDescent="0.25">
      <c r="A410" s="71">
        <v>38.799999999999997</v>
      </c>
      <c r="C410" s="71">
        <f t="shared" si="12"/>
        <v>-11.200000000000003</v>
      </c>
      <c r="D410" s="71">
        <f t="shared" si="13"/>
        <v>11.200000000000003</v>
      </c>
    </row>
    <row r="411" spans="1:4" x14ac:dyDescent="0.25">
      <c r="A411" s="71">
        <v>59.5</v>
      </c>
      <c r="C411" s="71">
        <f t="shared" si="12"/>
        <v>9.5</v>
      </c>
      <c r="D411" s="71">
        <f t="shared" si="13"/>
        <v>9.5</v>
      </c>
    </row>
    <row r="412" spans="1:4" x14ac:dyDescent="0.25">
      <c r="A412" s="71">
        <v>53.8</v>
      </c>
      <c r="C412" s="71">
        <f t="shared" si="12"/>
        <v>3.7999999999999972</v>
      </c>
      <c r="D412" s="71">
        <f t="shared" si="13"/>
        <v>3.7999999999999972</v>
      </c>
    </row>
    <row r="413" spans="1:4" x14ac:dyDescent="0.25">
      <c r="A413" s="71">
        <v>60.2</v>
      </c>
      <c r="C413" s="71">
        <f t="shared" si="12"/>
        <v>10.200000000000003</v>
      </c>
      <c r="D413" s="71">
        <f t="shared" si="13"/>
        <v>10.200000000000003</v>
      </c>
    </row>
    <row r="414" spans="1:4" x14ac:dyDescent="0.25">
      <c r="A414" s="71">
        <v>60.7</v>
      </c>
      <c r="C414" s="71">
        <f t="shared" si="12"/>
        <v>10.700000000000003</v>
      </c>
      <c r="D414" s="71">
        <f t="shared" si="13"/>
        <v>10.700000000000003</v>
      </c>
    </row>
    <row r="415" spans="1:4" x14ac:dyDescent="0.25">
      <c r="A415" s="71">
        <v>57.7</v>
      </c>
      <c r="C415" s="71">
        <f t="shared" si="12"/>
        <v>7.7000000000000028</v>
      </c>
      <c r="D415" s="71">
        <f t="shared" si="13"/>
        <v>7.7000000000000028</v>
      </c>
    </row>
    <row r="416" spans="1:4" x14ac:dyDescent="0.25">
      <c r="A416" s="71">
        <v>60.2</v>
      </c>
      <c r="C416" s="71">
        <f t="shared" si="12"/>
        <v>10.200000000000003</v>
      </c>
      <c r="D416" s="71">
        <f t="shared" si="13"/>
        <v>10.200000000000003</v>
      </c>
    </row>
    <row r="417" spans="1:4" x14ac:dyDescent="0.25">
      <c r="A417" s="71">
        <v>33.799999999999997</v>
      </c>
      <c r="C417" s="71">
        <f t="shared" si="12"/>
        <v>-16.200000000000003</v>
      </c>
      <c r="D417" s="71">
        <f t="shared" si="13"/>
        <v>16.200000000000003</v>
      </c>
    </row>
    <row r="418" spans="1:4" x14ac:dyDescent="0.25">
      <c r="A418" s="71">
        <v>55.3</v>
      </c>
      <c r="C418" s="71">
        <f t="shared" si="12"/>
        <v>5.2999999999999972</v>
      </c>
      <c r="D418" s="71">
        <f t="shared" si="13"/>
        <v>5.2999999999999972</v>
      </c>
    </row>
    <row r="419" spans="1:4" x14ac:dyDescent="0.25">
      <c r="A419" s="71">
        <v>58.2</v>
      </c>
      <c r="C419" s="71">
        <f t="shared" si="12"/>
        <v>8.2000000000000028</v>
      </c>
      <c r="D419" s="71">
        <f t="shared" si="13"/>
        <v>8.2000000000000028</v>
      </c>
    </row>
    <row r="420" spans="1:4" x14ac:dyDescent="0.25">
      <c r="A420" s="71">
        <v>58</v>
      </c>
      <c r="C420" s="71">
        <f t="shared" si="12"/>
        <v>8</v>
      </c>
      <c r="D420" s="71">
        <f t="shared" si="13"/>
        <v>8</v>
      </c>
    </row>
    <row r="421" spans="1:4" x14ac:dyDescent="0.25">
      <c r="A421" s="71">
        <v>59.3</v>
      </c>
      <c r="C421" s="71">
        <f t="shared" si="12"/>
        <v>9.2999999999999972</v>
      </c>
      <c r="D421" s="71">
        <f t="shared" si="13"/>
        <v>9.2999999999999972</v>
      </c>
    </row>
    <row r="422" spans="1:4" x14ac:dyDescent="0.25">
      <c r="A422" s="71">
        <v>57.4</v>
      </c>
      <c r="C422" s="71">
        <f t="shared" si="12"/>
        <v>7.3999999999999986</v>
      </c>
      <c r="D422" s="71">
        <f t="shared" si="13"/>
        <v>7.3999999999999986</v>
      </c>
    </row>
    <row r="423" spans="1:4" x14ac:dyDescent="0.25">
      <c r="A423" s="71">
        <v>41.9</v>
      </c>
      <c r="C423" s="71">
        <f t="shared" si="12"/>
        <v>-8.1000000000000014</v>
      </c>
      <c r="D423" s="71">
        <f t="shared" si="13"/>
        <v>8.1000000000000014</v>
      </c>
    </row>
    <row r="424" spans="1:4" x14ac:dyDescent="0.25">
      <c r="A424" s="71">
        <v>56.4</v>
      </c>
      <c r="C424" s="71">
        <f t="shared" si="12"/>
        <v>6.3999999999999986</v>
      </c>
      <c r="D424" s="71">
        <f t="shared" si="13"/>
        <v>6.3999999999999986</v>
      </c>
    </row>
    <row r="425" spans="1:4" x14ac:dyDescent="0.25">
      <c r="A425" s="71">
        <v>48.4</v>
      </c>
      <c r="C425" s="71">
        <f t="shared" si="12"/>
        <v>-1.6000000000000014</v>
      </c>
      <c r="D425" s="71">
        <f t="shared" si="13"/>
        <v>1.6000000000000014</v>
      </c>
    </row>
    <row r="426" spans="1:4" x14ac:dyDescent="0.25">
      <c r="A426" s="71">
        <v>61.2</v>
      </c>
      <c r="C426" s="71">
        <f t="shared" si="12"/>
        <v>11.200000000000003</v>
      </c>
      <c r="D426" s="71">
        <f t="shared" si="13"/>
        <v>11.200000000000003</v>
      </c>
    </row>
    <row r="427" spans="1:4" x14ac:dyDescent="0.25">
      <c r="A427" s="71">
        <v>52.8</v>
      </c>
      <c r="C427" s="71">
        <f t="shared" si="12"/>
        <v>2.7999999999999972</v>
      </c>
      <c r="D427" s="71">
        <f t="shared" si="13"/>
        <v>2.7999999999999972</v>
      </c>
    </row>
    <row r="428" spans="1:4" x14ac:dyDescent="0.25">
      <c r="A428" s="71">
        <v>26.7</v>
      </c>
      <c r="C428" s="71">
        <f t="shared" si="12"/>
        <v>-23.3</v>
      </c>
      <c r="D428" s="71">
        <f t="shared" si="13"/>
        <v>23.3</v>
      </c>
    </row>
    <row r="429" spans="1:4" x14ac:dyDescent="0.25">
      <c r="A429" s="71">
        <v>37.5</v>
      </c>
      <c r="C429" s="71">
        <f t="shared" si="12"/>
        <v>-12.5</v>
      </c>
      <c r="D429" s="71">
        <f t="shared" si="13"/>
        <v>12.5</v>
      </c>
    </row>
    <row r="430" spans="1:4" x14ac:dyDescent="0.25">
      <c r="A430" s="71">
        <v>26.3</v>
      </c>
      <c r="C430" s="71">
        <f t="shared" si="12"/>
        <v>-23.7</v>
      </c>
      <c r="D430" s="71">
        <f t="shared" si="13"/>
        <v>23.7</v>
      </c>
    </row>
    <row r="431" spans="1:4" x14ac:dyDescent="0.25">
      <c r="A431" s="71">
        <v>51.6</v>
      </c>
      <c r="C431" s="71">
        <f t="shared" si="12"/>
        <v>1.6000000000000014</v>
      </c>
      <c r="D431" s="71">
        <f t="shared" si="13"/>
        <v>1.6000000000000014</v>
      </c>
    </row>
    <row r="432" spans="1:4" x14ac:dyDescent="0.25">
      <c r="A432" s="71">
        <v>57.3</v>
      </c>
      <c r="C432" s="71">
        <f t="shared" si="12"/>
        <v>7.2999999999999972</v>
      </c>
      <c r="D432" s="71">
        <f t="shared" si="13"/>
        <v>7.2999999999999972</v>
      </c>
    </row>
    <row r="433" spans="1:4" x14ac:dyDescent="0.25">
      <c r="A433" s="71">
        <v>59</v>
      </c>
      <c r="C433" s="71">
        <f t="shared" si="12"/>
        <v>9</v>
      </c>
      <c r="D433" s="71">
        <f t="shared" si="13"/>
        <v>9</v>
      </c>
    </row>
    <row r="434" spans="1:4" x14ac:dyDescent="0.25">
      <c r="A434" s="71">
        <v>55.8</v>
      </c>
      <c r="C434" s="71">
        <f t="shared" si="12"/>
        <v>5.7999999999999972</v>
      </c>
      <c r="D434" s="71">
        <f t="shared" si="13"/>
        <v>5.7999999999999972</v>
      </c>
    </row>
    <row r="435" spans="1:4" x14ac:dyDescent="0.25">
      <c r="A435" s="71">
        <v>56</v>
      </c>
      <c r="C435" s="71">
        <f t="shared" si="12"/>
        <v>6</v>
      </c>
      <c r="D435" s="71">
        <f t="shared" si="13"/>
        <v>6</v>
      </c>
    </row>
    <row r="436" spans="1:4" x14ac:dyDescent="0.25">
      <c r="A436" s="71">
        <v>51.7</v>
      </c>
      <c r="C436" s="71">
        <f t="shared" si="12"/>
        <v>1.7000000000000028</v>
      </c>
      <c r="D436" s="71">
        <f t="shared" si="13"/>
        <v>1.7000000000000028</v>
      </c>
    </row>
    <row r="437" spans="1:4" x14ac:dyDescent="0.25">
      <c r="A437" s="71">
        <v>50</v>
      </c>
      <c r="C437" s="71">
        <f t="shared" si="12"/>
        <v>0</v>
      </c>
      <c r="D437" s="71">
        <f t="shared" si="13"/>
        <v>0</v>
      </c>
    </row>
    <row r="438" spans="1:4" x14ac:dyDescent="0.25">
      <c r="A438" s="71">
        <v>37.299999999999997</v>
      </c>
      <c r="C438" s="71">
        <f t="shared" si="12"/>
        <v>-12.700000000000003</v>
      </c>
      <c r="D438" s="71">
        <f t="shared" si="13"/>
        <v>12.700000000000003</v>
      </c>
    </row>
    <row r="439" spans="1:4" x14ac:dyDescent="0.25">
      <c r="A439" s="71">
        <v>38.700000000000003</v>
      </c>
      <c r="C439" s="71">
        <f t="shared" si="12"/>
        <v>-11.299999999999997</v>
      </c>
      <c r="D439" s="71">
        <f t="shared" si="13"/>
        <v>11.299999999999997</v>
      </c>
    </row>
    <row r="440" spans="1:4" x14ac:dyDescent="0.25">
      <c r="A440" s="71">
        <v>41.1</v>
      </c>
      <c r="C440" s="71">
        <f t="shared" si="12"/>
        <v>-8.8999999999999986</v>
      </c>
      <c r="D440" s="71">
        <f t="shared" si="13"/>
        <v>8.8999999999999986</v>
      </c>
    </row>
    <row r="441" spans="1:4" x14ac:dyDescent="0.25">
      <c r="A441" s="71">
        <v>59.1</v>
      </c>
      <c r="C441" s="71">
        <f t="shared" si="12"/>
        <v>9.1000000000000014</v>
      </c>
      <c r="D441" s="71">
        <f t="shared" si="13"/>
        <v>9.1000000000000014</v>
      </c>
    </row>
    <row r="442" spans="1:4" x14ac:dyDescent="0.25">
      <c r="A442" s="71">
        <v>54.3</v>
      </c>
      <c r="C442" s="71">
        <f t="shared" si="12"/>
        <v>4.2999999999999972</v>
      </c>
      <c r="D442" s="71">
        <f t="shared" si="13"/>
        <v>4.2999999999999972</v>
      </c>
    </row>
    <row r="443" spans="1:4" x14ac:dyDescent="0.25">
      <c r="A443" s="71">
        <v>59.4</v>
      </c>
      <c r="C443" s="71">
        <f t="shared" si="12"/>
        <v>9.3999999999999986</v>
      </c>
      <c r="D443" s="71">
        <f t="shared" si="13"/>
        <v>9.3999999999999986</v>
      </c>
    </row>
    <row r="444" spans="1:4" x14ac:dyDescent="0.25">
      <c r="A444" s="71">
        <v>41.6</v>
      </c>
      <c r="C444" s="71">
        <f t="shared" si="12"/>
        <v>-8.3999999999999986</v>
      </c>
      <c r="D444" s="71">
        <f t="shared" si="13"/>
        <v>8.3999999999999986</v>
      </c>
    </row>
    <row r="445" spans="1:4" x14ac:dyDescent="0.25">
      <c r="A445" s="71">
        <v>52.8</v>
      </c>
      <c r="C445" s="71">
        <f t="shared" si="12"/>
        <v>2.7999999999999972</v>
      </c>
      <c r="D445" s="71">
        <f t="shared" si="13"/>
        <v>2.7999999999999972</v>
      </c>
    </row>
    <row r="446" spans="1:4" x14ac:dyDescent="0.25">
      <c r="A446" s="71">
        <v>56.4</v>
      </c>
      <c r="C446" s="71">
        <f t="shared" si="12"/>
        <v>6.3999999999999986</v>
      </c>
      <c r="D446" s="71">
        <f t="shared" si="13"/>
        <v>6.3999999999999986</v>
      </c>
    </row>
    <row r="447" spans="1:4" x14ac:dyDescent="0.25">
      <c r="A447" s="71">
        <v>57.6</v>
      </c>
      <c r="C447" s="71">
        <f t="shared" si="12"/>
        <v>7.6000000000000014</v>
      </c>
      <c r="D447" s="71">
        <f t="shared" si="13"/>
        <v>7.6000000000000014</v>
      </c>
    </row>
    <row r="448" spans="1:4" x14ac:dyDescent="0.25">
      <c r="A448" s="71">
        <v>53.9</v>
      </c>
      <c r="C448" s="71">
        <f t="shared" si="12"/>
        <v>3.8999999999999986</v>
      </c>
      <c r="D448" s="71">
        <f t="shared" si="13"/>
        <v>3.8999999999999986</v>
      </c>
    </row>
    <row r="449" spans="1:4" x14ac:dyDescent="0.25">
      <c r="A449" s="71">
        <v>55.3</v>
      </c>
      <c r="C449" s="71">
        <f t="shared" si="12"/>
        <v>5.2999999999999972</v>
      </c>
      <c r="D449" s="71">
        <f t="shared" si="13"/>
        <v>5.2999999999999972</v>
      </c>
    </row>
    <row r="450" spans="1:4" x14ac:dyDescent="0.25">
      <c r="A450" s="71">
        <v>58.4</v>
      </c>
      <c r="C450" s="71">
        <f t="shared" si="12"/>
        <v>8.3999999999999986</v>
      </c>
      <c r="D450" s="71">
        <f t="shared" si="13"/>
        <v>8.3999999999999986</v>
      </c>
    </row>
    <row r="451" spans="1:4" x14ac:dyDescent="0.25">
      <c r="A451" s="71">
        <v>52.2</v>
      </c>
      <c r="C451" s="71">
        <f t="shared" ref="C451:C514" si="14">A451-$B$2</f>
        <v>2.2000000000000028</v>
      </c>
      <c r="D451" s="71">
        <f t="shared" ref="D451:D514" si="15">ABS(C451)</f>
        <v>2.2000000000000028</v>
      </c>
    </row>
    <row r="452" spans="1:4" x14ac:dyDescent="0.25">
      <c r="A452" s="71">
        <v>56.3</v>
      </c>
      <c r="C452" s="71">
        <f t="shared" si="14"/>
        <v>6.2999999999999972</v>
      </c>
      <c r="D452" s="71">
        <f t="shared" si="15"/>
        <v>6.2999999999999972</v>
      </c>
    </row>
    <row r="453" spans="1:4" x14ac:dyDescent="0.25">
      <c r="A453" s="71">
        <v>59.7</v>
      </c>
      <c r="C453" s="71">
        <f t="shared" si="14"/>
        <v>9.7000000000000028</v>
      </c>
      <c r="D453" s="71">
        <f t="shared" si="15"/>
        <v>9.7000000000000028</v>
      </c>
    </row>
    <row r="454" spans="1:4" x14ac:dyDescent="0.25">
      <c r="A454" s="71">
        <v>54.1</v>
      </c>
      <c r="C454" s="71">
        <f t="shared" si="14"/>
        <v>4.1000000000000014</v>
      </c>
      <c r="D454" s="71">
        <f t="shared" si="15"/>
        <v>4.1000000000000014</v>
      </c>
    </row>
    <row r="455" spans="1:4" x14ac:dyDescent="0.25">
      <c r="A455" s="71">
        <v>52.9</v>
      </c>
      <c r="C455" s="71">
        <f t="shared" si="14"/>
        <v>2.8999999999999986</v>
      </c>
      <c r="D455" s="71">
        <f t="shared" si="15"/>
        <v>2.8999999999999986</v>
      </c>
    </row>
    <row r="456" spans="1:4" x14ac:dyDescent="0.25">
      <c r="A456" s="71">
        <v>33</v>
      </c>
      <c r="C456" s="71">
        <f t="shared" si="14"/>
        <v>-17</v>
      </c>
      <c r="D456" s="71">
        <f t="shared" si="15"/>
        <v>17</v>
      </c>
    </row>
    <row r="457" spans="1:4" x14ac:dyDescent="0.25">
      <c r="A457" s="71">
        <v>45.5</v>
      </c>
      <c r="C457" s="71">
        <f t="shared" si="14"/>
        <v>-4.5</v>
      </c>
      <c r="D457" s="71">
        <f t="shared" si="15"/>
        <v>4.5</v>
      </c>
    </row>
    <row r="458" spans="1:4" x14ac:dyDescent="0.25">
      <c r="A458" s="71">
        <v>60.5</v>
      </c>
      <c r="C458" s="71">
        <f t="shared" si="14"/>
        <v>10.5</v>
      </c>
      <c r="D458" s="71">
        <f t="shared" si="15"/>
        <v>10.5</v>
      </c>
    </row>
    <row r="459" spans="1:4" x14ac:dyDescent="0.25">
      <c r="A459" s="71">
        <v>56.7</v>
      </c>
      <c r="C459" s="71">
        <f t="shared" si="14"/>
        <v>6.7000000000000028</v>
      </c>
      <c r="D459" s="71">
        <f t="shared" si="15"/>
        <v>6.7000000000000028</v>
      </c>
    </row>
    <row r="460" spans="1:4" x14ac:dyDescent="0.25">
      <c r="A460" s="71">
        <v>57.3</v>
      </c>
      <c r="C460" s="71">
        <f t="shared" si="14"/>
        <v>7.2999999999999972</v>
      </c>
      <c r="D460" s="71">
        <f t="shared" si="15"/>
        <v>7.2999999999999972</v>
      </c>
    </row>
    <row r="461" spans="1:4" x14ac:dyDescent="0.25">
      <c r="A461" s="71">
        <v>47</v>
      </c>
      <c r="C461" s="71">
        <f t="shared" si="14"/>
        <v>-3</v>
      </c>
      <c r="D461" s="71">
        <f t="shared" si="15"/>
        <v>3</v>
      </c>
    </row>
    <row r="462" spans="1:4" x14ac:dyDescent="0.25">
      <c r="A462" s="71">
        <v>54.9</v>
      </c>
      <c r="C462" s="71">
        <f t="shared" si="14"/>
        <v>4.8999999999999986</v>
      </c>
      <c r="D462" s="71">
        <f t="shared" si="15"/>
        <v>4.8999999999999986</v>
      </c>
    </row>
    <row r="463" spans="1:4" x14ac:dyDescent="0.25">
      <c r="A463" s="71">
        <v>61.1</v>
      </c>
      <c r="C463" s="71">
        <f t="shared" si="14"/>
        <v>11.100000000000001</v>
      </c>
      <c r="D463" s="71">
        <f t="shared" si="15"/>
        <v>11.100000000000001</v>
      </c>
    </row>
    <row r="464" spans="1:4" x14ac:dyDescent="0.25">
      <c r="A464" s="71">
        <v>59.4</v>
      </c>
      <c r="C464" s="71">
        <f t="shared" si="14"/>
        <v>9.3999999999999986</v>
      </c>
      <c r="D464" s="71">
        <f t="shared" si="15"/>
        <v>9.3999999999999986</v>
      </c>
    </row>
    <row r="465" spans="1:4" x14ac:dyDescent="0.25">
      <c r="A465" s="71">
        <v>56.8</v>
      </c>
      <c r="C465" s="71">
        <f t="shared" si="14"/>
        <v>6.7999999999999972</v>
      </c>
      <c r="D465" s="71">
        <f t="shared" si="15"/>
        <v>6.7999999999999972</v>
      </c>
    </row>
    <row r="466" spans="1:4" x14ac:dyDescent="0.25">
      <c r="A466" s="71">
        <v>43.4</v>
      </c>
      <c r="C466" s="71">
        <f t="shared" si="14"/>
        <v>-6.6000000000000014</v>
      </c>
      <c r="D466" s="71">
        <f t="shared" si="15"/>
        <v>6.6000000000000014</v>
      </c>
    </row>
    <row r="467" spans="1:4" x14ac:dyDescent="0.25">
      <c r="A467" s="71">
        <v>54.5</v>
      </c>
      <c r="C467" s="71">
        <f t="shared" si="14"/>
        <v>4.5</v>
      </c>
      <c r="D467" s="71">
        <f t="shared" si="15"/>
        <v>4.5</v>
      </c>
    </row>
    <row r="468" spans="1:4" x14ac:dyDescent="0.25">
      <c r="A468" s="71">
        <v>55.3</v>
      </c>
      <c r="C468" s="71">
        <f t="shared" si="14"/>
        <v>5.2999999999999972</v>
      </c>
      <c r="D468" s="71">
        <f t="shared" si="15"/>
        <v>5.2999999999999972</v>
      </c>
    </row>
    <row r="469" spans="1:4" x14ac:dyDescent="0.25">
      <c r="A469" s="71">
        <v>55.8</v>
      </c>
      <c r="C469" s="71">
        <f t="shared" si="14"/>
        <v>5.7999999999999972</v>
      </c>
      <c r="D469" s="71">
        <f t="shared" si="15"/>
        <v>5.7999999999999972</v>
      </c>
    </row>
    <row r="470" spans="1:4" x14ac:dyDescent="0.25">
      <c r="A470" s="71">
        <v>53.1</v>
      </c>
      <c r="C470" s="71">
        <f t="shared" si="14"/>
        <v>3.1000000000000014</v>
      </c>
      <c r="D470" s="71">
        <f t="shared" si="15"/>
        <v>3.1000000000000014</v>
      </c>
    </row>
    <row r="471" spans="1:4" x14ac:dyDescent="0.25">
      <c r="A471" s="71">
        <v>33</v>
      </c>
      <c r="C471" s="71">
        <f t="shared" si="14"/>
        <v>-17</v>
      </c>
      <c r="D471" s="71">
        <f t="shared" si="15"/>
        <v>17</v>
      </c>
    </row>
    <row r="472" spans="1:4" x14ac:dyDescent="0.25">
      <c r="A472" s="71">
        <v>44.5</v>
      </c>
      <c r="C472" s="71">
        <f t="shared" si="14"/>
        <v>-5.5</v>
      </c>
      <c r="D472" s="71">
        <f t="shared" si="15"/>
        <v>5.5</v>
      </c>
    </row>
    <row r="473" spans="1:4" x14ac:dyDescent="0.25">
      <c r="A473" s="71">
        <v>44.7</v>
      </c>
      <c r="C473" s="71">
        <f t="shared" si="14"/>
        <v>-5.2999999999999972</v>
      </c>
      <c r="D473" s="71">
        <f t="shared" si="15"/>
        <v>5.2999999999999972</v>
      </c>
    </row>
    <row r="474" spans="1:4" x14ac:dyDescent="0.25">
      <c r="A474" s="71">
        <v>58.9</v>
      </c>
      <c r="C474" s="71">
        <f t="shared" si="14"/>
        <v>8.8999999999999986</v>
      </c>
      <c r="D474" s="71">
        <f t="shared" si="15"/>
        <v>8.8999999999999986</v>
      </c>
    </row>
    <row r="475" spans="1:4" x14ac:dyDescent="0.25">
      <c r="A475" s="71">
        <v>56.8</v>
      </c>
      <c r="C475" s="71">
        <f t="shared" si="14"/>
        <v>6.7999999999999972</v>
      </c>
      <c r="D475" s="71">
        <f t="shared" si="15"/>
        <v>6.7999999999999972</v>
      </c>
    </row>
    <row r="476" spans="1:4" x14ac:dyDescent="0.25">
      <c r="A476" s="71">
        <v>38.200000000000003</v>
      </c>
      <c r="C476" s="71">
        <f t="shared" si="14"/>
        <v>-11.799999999999997</v>
      </c>
      <c r="D476" s="71">
        <f t="shared" si="15"/>
        <v>11.799999999999997</v>
      </c>
    </row>
    <row r="477" spans="1:4" x14ac:dyDescent="0.25">
      <c r="A477" s="71">
        <v>58.9</v>
      </c>
      <c r="C477" s="71">
        <f t="shared" si="14"/>
        <v>8.8999999999999986</v>
      </c>
      <c r="D477" s="71">
        <f t="shared" si="15"/>
        <v>8.8999999999999986</v>
      </c>
    </row>
    <row r="478" spans="1:4" x14ac:dyDescent="0.25">
      <c r="A478" s="71">
        <v>53.6</v>
      </c>
      <c r="C478" s="71">
        <f t="shared" si="14"/>
        <v>3.6000000000000014</v>
      </c>
      <c r="D478" s="71">
        <f t="shared" si="15"/>
        <v>3.6000000000000014</v>
      </c>
    </row>
    <row r="479" spans="1:4" x14ac:dyDescent="0.25">
      <c r="A479" s="71">
        <v>53</v>
      </c>
      <c r="C479" s="71">
        <f t="shared" si="14"/>
        <v>3</v>
      </c>
      <c r="D479" s="71">
        <f t="shared" si="15"/>
        <v>3</v>
      </c>
    </row>
    <row r="480" spans="1:4" x14ac:dyDescent="0.25">
      <c r="A480" s="71">
        <v>37.299999999999997</v>
      </c>
      <c r="C480" s="71">
        <f t="shared" si="14"/>
        <v>-12.700000000000003</v>
      </c>
      <c r="D480" s="71">
        <f t="shared" si="15"/>
        <v>12.700000000000003</v>
      </c>
    </row>
    <row r="481" spans="1:4" x14ac:dyDescent="0.25">
      <c r="A481" s="71">
        <v>58.8</v>
      </c>
      <c r="C481" s="71">
        <f t="shared" si="14"/>
        <v>8.7999999999999972</v>
      </c>
      <c r="D481" s="71">
        <f t="shared" si="15"/>
        <v>8.7999999999999972</v>
      </c>
    </row>
    <row r="482" spans="1:4" x14ac:dyDescent="0.25">
      <c r="A482" s="71">
        <v>48.7</v>
      </c>
      <c r="C482" s="71">
        <f t="shared" si="14"/>
        <v>-1.2999999999999972</v>
      </c>
      <c r="D482" s="71">
        <f t="shared" si="15"/>
        <v>1.2999999999999972</v>
      </c>
    </row>
    <row r="483" spans="1:4" x14ac:dyDescent="0.25">
      <c r="A483" s="71">
        <v>55.7</v>
      </c>
      <c r="C483" s="71">
        <f t="shared" si="14"/>
        <v>5.7000000000000028</v>
      </c>
      <c r="D483" s="71">
        <f t="shared" si="15"/>
        <v>5.7000000000000028</v>
      </c>
    </row>
    <row r="484" spans="1:4" x14ac:dyDescent="0.25">
      <c r="A484" s="71">
        <v>53.8</v>
      </c>
      <c r="C484" s="71">
        <f t="shared" si="14"/>
        <v>3.7999999999999972</v>
      </c>
      <c r="D484" s="71">
        <f t="shared" si="15"/>
        <v>3.7999999999999972</v>
      </c>
    </row>
    <row r="485" spans="1:4" x14ac:dyDescent="0.25">
      <c r="A485" s="71">
        <v>50.6</v>
      </c>
      <c r="C485" s="71">
        <f t="shared" si="14"/>
        <v>0.60000000000000142</v>
      </c>
      <c r="D485" s="71">
        <f t="shared" si="15"/>
        <v>0.60000000000000142</v>
      </c>
    </row>
    <row r="486" spans="1:4" x14ac:dyDescent="0.25">
      <c r="A486" s="71">
        <v>56.4</v>
      </c>
      <c r="C486" s="71">
        <f t="shared" si="14"/>
        <v>6.3999999999999986</v>
      </c>
      <c r="D486" s="71">
        <f t="shared" si="15"/>
        <v>6.3999999999999986</v>
      </c>
    </row>
    <row r="487" spans="1:4" x14ac:dyDescent="0.25">
      <c r="A487" s="71">
        <v>33.799999999999997</v>
      </c>
      <c r="C487" s="71">
        <f t="shared" si="14"/>
        <v>-16.200000000000003</v>
      </c>
      <c r="D487" s="71">
        <f t="shared" si="15"/>
        <v>16.200000000000003</v>
      </c>
    </row>
    <row r="488" spans="1:4" x14ac:dyDescent="0.25">
      <c r="A488" s="71">
        <v>46.1</v>
      </c>
      <c r="C488" s="71">
        <f t="shared" si="14"/>
        <v>-3.8999999999999986</v>
      </c>
      <c r="D488" s="71">
        <f t="shared" si="15"/>
        <v>3.8999999999999986</v>
      </c>
    </row>
    <row r="489" spans="1:4" x14ac:dyDescent="0.25">
      <c r="A489" s="71">
        <v>53.9</v>
      </c>
      <c r="C489" s="71">
        <f t="shared" si="14"/>
        <v>3.8999999999999986</v>
      </c>
      <c r="D489" s="71">
        <f t="shared" si="15"/>
        <v>3.8999999999999986</v>
      </c>
    </row>
    <row r="490" spans="1:4" x14ac:dyDescent="0.25">
      <c r="A490" s="71">
        <v>42.6</v>
      </c>
      <c r="C490" s="71">
        <f t="shared" si="14"/>
        <v>-7.3999999999999986</v>
      </c>
      <c r="D490" s="71">
        <f t="shared" si="15"/>
        <v>7.3999999999999986</v>
      </c>
    </row>
    <row r="491" spans="1:4" x14ac:dyDescent="0.25">
      <c r="A491" s="71">
        <v>29.7</v>
      </c>
      <c r="C491" s="71">
        <f t="shared" si="14"/>
        <v>-20.3</v>
      </c>
      <c r="D491" s="71">
        <f t="shared" si="15"/>
        <v>20.3</v>
      </c>
    </row>
    <row r="492" spans="1:4" x14ac:dyDescent="0.25">
      <c r="A492" s="71">
        <v>46.1</v>
      </c>
      <c r="C492" s="71">
        <f t="shared" si="14"/>
        <v>-3.8999999999999986</v>
      </c>
      <c r="D492" s="71">
        <f t="shared" si="15"/>
        <v>3.8999999999999986</v>
      </c>
    </row>
    <row r="493" spans="1:4" x14ac:dyDescent="0.25">
      <c r="A493" s="71">
        <v>57.8</v>
      </c>
      <c r="C493" s="71">
        <f t="shared" si="14"/>
        <v>7.7999999999999972</v>
      </c>
      <c r="D493" s="71">
        <f t="shared" si="15"/>
        <v>7.7999999999999972</v>
      </c>
    </row>
    <row r="494" spans="1:4" x14ac:dyDescent="0.25">
      <c r="A494" s="71">
        <v>59.4</v>
      </c>
      <c r="C494" s="71">
        <f t="shared" si="14"/>
        <v>9.3999999999999986</v>
      </c>
      <c r="D494" s="71">
        <f t="shared" si="15"/>
        <v>9.3999999999999986</v>
      </c>
    </row>
    <row r="495" spans="1:4" x14ac:dyDescent="0.25">
      <c r="A495" s="71">
        <v>37</v>
      </c>
      <c r="C495" s="71">
        <f t="shared" si="14"/>
        <v>-13</v>
      </c>
      <c r="D495" s="71">
        <f t="shared" si="15"/>
        <v>13</v>
      </c>
    </row>
    <row r="496" spans="1:4" x14ac:dyDescent="0.25">
      <c r="A496" s="71">
        <v>50.9</v>
      </c>
      <c r="C496" s="71">
        <f t="shared" si="14"/>
        <v>0.89999999999999858</v>
      </c>
      <c r="D496" s="71">
        <f t="shared" si="15"/>
        <v>0.89999999999999858</v>
      </c>
    </row>
    <row r="497" spans="1:4" x14ac:dyDescent="0.25">
      <c r="A497" s="71">
        <v>53.3</v>
      </c>
      <c r="C497" s="71">
        <f t="shared" si="14"/>
        <v>3.2999999999999972</v>
      </c>
      <c r="D497" s="71">
        <f t="shared" si="15"/>
        <v>3.2999999999999972</v>
      </c>
    </row>
    <row r="498" spans="1:4" x14ac:dyDescent="0.25">
      <c r="A498" s="71">
        <v>53.4</v>
      </c>
      <c r="C498" s="71">
        <f t="shared" si="14"/>
        <v>3.3999999999999986</v>
      </c>
      <c r="D498" s="71">
        <f t="shared" si="15"/>
        <v>3.3999999999999986</v>
      </c>
    </row>
    <row r="499" spans="1:4" x14ac:dyDescent="0.25">
      <c r="A499" s="71">
        <v>51.3</v>
      </c>
      <c r="C499" s="71">
        <f t="shared" si="14"/>
        <v>1.2999999999999972</v>
      </c>
      <c r="D499" s="71">
        <f t="shared" si="15"/>
        <v>1.2999999999999972</v>
      </c>
    </row>
    <row r="500" spans="1:4" x14ac:dyDescent="0.25">
      <c r="A500" s="71">
        <v>41.1</v>
      </c>
      <c r="C500" s="71">
        <f t="shared" si="14"/>
        <v>-8.8999999999999986</v>
      </c>
      <c r="D500" s="71">
        <f t="shared" si="15"/>
        <v>8.8999999999999986</v>
      </c>
    </row>
    <row r="501" spans="1:4" x14ac:dyDescent="0.25">
      <c r="A501" s="71">
        <v>43.9</v>
      </c>
      <c r="C501" s="71">
        <f t="shared" si="14"/>
        <v>-6.1000000000000014</v>
      </c>
      <c r="D501" s="71">
        <f t="shared" si="15"/>
        <v>6.1000000000000014</v>
      </c>
    </row>
    <row r="502" spans="1:4" x14ac:dyDescent="0.25">
      <c r="A502" s="71">
        <v>54.1</v>
      </c>
      <c r="C502" s="71">
        <f t="shared" si="14"/>
        <v>4.1000000000000014</v>
      </c>
      <c r="D502" s="71">
        <f t="shared" si="15"/>
        <v>4.1000000000000014</v>
      </c>
    </row>
    <row r="503" spans="1:4" x14ac:dyDescent="0.25">
      <c r="A503" s="71">
        <v>41.1</v>
      </c>
      <c r="C503" s="71">
        <f t="shared" si="14"/>
        <v>-8.8999999999999986</v>
      </c>
      <c r="D503" s="71">
        <f t="shared" si="15"/>
        <v>8.8999999999999986</v>
      </c>
    </row>
    <row r="504" spans="1:4" x14ac:dyDescent="0.25">
      <c r="A504" s="71">
        <v>48.5</v>
      </c>
      <c r="C504" s="71">
        <f t="shared" si="14"/>
        <v>-1.5</v>
      </c>
      <c r="D504" s="71">
        <f t="shared" si="15"/>
        <v>1.5</v>
      </c>
    </row>
    <row r="505" spans="1:4" x14ac:dyDescent="0.25">
      <c r="A505" s="71">
        <v>42.2</v>
      </c>
      <c r="C505" s="71">
        <f t="shared" si="14"/>
        <v>-7.7999999999999972</v>
      </c>
      <c r="D505" s="71">
        <f t="shared" si="15"/>
        <v>7.7999999999999972</v>
      </c>
    </row>
    <row r="506" spans="1:4" x14ac:dyDescent="0.25">
      <c r="A506" s="71">
        <v>53.4</v>
      </c>
      <c r="C506" s="71">
        <f t="shared" si="14"/>
        <v>3.3999999999999986</v>
      </c>
      <c r="D506" s="71">
        <f t="shared" si="15"/>
        <v>3.3999999999999986</v>
      </c>
    </row>
    <row r="507" spans="1:4" x14ac:dyDescent="0.25">
      <c r="A507" s="71">
        <v>48.8</v>
      </c>
      <c r="C507" s="71">
        <f t="shared" si="14"/>
        <v>-1.2000000000000028</v>
      </c>
      <c r="D507" s="71">
        <f t="shared" si="15"/>
        <v>1.2000000000000028</v>
      </c>
    </row>
    <row r="508" spans="1:4" x14ac:dyDescent="0.25">
      <c r="A508" s="71">
        <v>50.1</v>
      </c>
      <c r="C508" s="71">
        <f t="shared" si="14"/>
        <v>0.10000000000000142</v>
      </c>
      <c r="D508" s="71">
        <f t="shared" si="15"/>
        <v>0.10000000000000142</v>
      </c>
    </row>
    <row r="509" spans="1:4" x14ac:dyDescent="0.25">
      <c r="A509" s="71">
        <v>50.2</v>
      </c>
      <c r="C509" s="71">
        <f t="shared" si="14"/>
        <v>0.20000000000000284</v>
      </c>
      <c r="D509" s="71">
        <f t="shared" si="15"/>
        <v>0.20000000000000284</v>
      </c>
    </row>
    <row r="510" spans="1:4" x14ac:dyDescent="0.25">
      <c r="A510" s="71">
        <v>41.4</v>
      </c>
      <c r="C510" s="71">
        <f t="shared" si="14"/>
        <v>-8.6000000000000014</v>
      </c>
      <c r="D510" s="71">
        <f t="shared" si="15"/>
        <v>8.6000000000000014</v>
      </c>
    </row>
    <row r="511" spans="1:4" x14ac:dyDescent="0.25">
      <c r="A511" s="71">
        <v>54.4</v>
      </c>
      <c r="C511" s="71">
        <f t="shared" si="14"/>
        <v>4.3999999999999986</v>
      </c>
      <c r="D511" s="71">
        <f t="shared" si="15"/>
        <v>4.3999999999999986</v>
      </c>
    </row>
    <row r="512" spans="1:4" x14ac:dyDescent="0.25">
      <c r="A512" s="71">
        <v>54</v>
      </c>
      <c r="C512" s="71">
        <f t="shared" si="14"/>
        <v>4</v>
      </c>
      <c r="D512" s="71">
        <f t="shared" si="15"/>
        <v>4</v>
      </c>
    </row>
    <row r="513" spans="1:4" x14ac:dyDescent="0.25">
      <c r="A513" s="71">
        <v>58.3</v>
      </c>
      <c r="C513" s="71">
        <f t="shared" si="14"/>
        <v>8.2999999999999972</v>
      </c>
      <c r="D513" s="71">
        <f t="shared" si="15"/>
        <v>8.2999999999999972</v>
      </c>
    </row>
    <row r="514" spans="1:4" x14ac:dyDescent="0.25">
      <c r="A514" s="71">
        <v>55.6</v>
      </c>
      <c r="C514" s="71">
        <f t="shared" si="14"/>
        <v>5.6000000000000014</v>
      </c>
      <c r="D514" s="71">
        <f t="shared" si="15"/>
        <v>5.6000000000000014</v>
      </c>
    </row>
    <row r="515" spans="1:4" x14ac:dyDescent="0.25">
      <c r="A515" s="71">
        <v>61.1</v>
      </c>
      <c r="C515" s="71">
        <f t="shared" ref="C515:C578" si="16">A515-$B$2</f>
        <v>11.100000000000001</v>
      </c>
      <c r="D515" s="71">
        <f t="shared" ref="D515:D578" si="17">ABS(C515)</f>
        <v>11.100000000000001</v>
      </c>
    </row>
    <row r="516" spans="1:4" x14ac:dyDescent="0.25">
      <c r="A516" s="71">
        <v>54.4</v>
      </c>
      <c r="C516" s="71">
        <f t="shared" si="16"/>
        <v>4.3999999999999986</v>
      </c>
      <c r="D516" s="71">
        <f t="shared" si="17"/>
        <v>4.3999999999999986</v>
      </c>
    </row>
    <row r="517" spans="1:4" x14ac:dyDescent="0.25">
      <c r="A517" s="71">
        <v>47.2</v>
      </c>
      <c r="C517" s="71">
        <f t="shared" si="16"/>
        <v>-2.7999999999999972</v>
      </c>
      <c r="D517" s="71">
        <f t="shared" si="17"/>
        <v>2.7999999999999972</v>
      </c>
    </row>
    <row r="518" spans="1:4" x14ac:dyDescent="0.25">
      <c r="A518" s="71">
        <v>41.3</v>
      </c>
      <c r="C518" s="71">
        <f t="shared" si="16"/>
        <v>-8.7000000000000028</v>
      </c>
      <c r="D518" s="71">
        <f t="shared" si="17"/>
        <v>8.7000000000000028</v>
      </c>
    </row>
    <row r="519" spans="1:4" x14ac:dyDescent="0.25">
      <c r="A519" s="71">
        <v>46.4</v>
      </c>
      <c r="C519" s="71">
        <f t="shared" si="16"/>
        <v>-3.6000000000000014</v>
      </c>
      <c r="D519" s="71">
        <f t="shared" si="17"/>
        <v>3.6000000000000014</v>
      </c>
    </row>
    <row r="520" spans="1:4" x14ac:dyDescent="0.25">
      <c r="A520" s="71">
        <v>51.9</v>
      </c>
      <c r="C520" s="71">
        <f t="shared" si="16"/>
        <v>1.8999999999999986</v>
      </c>
      <c r="D520" s="71">
        <f t="shared" si="17"/>
        <v>1.8999999999999986</v>
      </c>
    </row>
    <row r="521" spans="1:4" x14ac:dyDescent="0.25">
      <c r="A521" s="71">
        <v>49.5</v>
      </c>
      <c r="C521" s="71">
        <f t="shared" si="16"/>
        <v>-0.5</v>
      </c>
      <c r="D521" s="71">
        <f t="shared" si="17"/>
        <v>0.5</v>
      </c>
    </row>
    <row r="522" spans="1:4" x14ac:dyDescent="0.25">
      <c r="A522" s="71">
        <v>35.200000000000003</v>
      </c>
      <c r="C522" s="71">
        <f t="shared" si="16"/>
        <v>-14.799999999999997</v>
      </c>
      <c r="D522" s="71">
        <f t="shared" si="17"/>
        <v>14.799999999999997</v>
      </c>
    </row>
    <row r="523" spans="1:4" x14ac:dyDescent="0.25">
      <c r="A523" s="71">
        <v>49.4</v>
      </c>
      <c r="C523" s="71">
        <f t="shared" si="16"/>
        <v>-0.60000000000000142</v>
      </c>
      <c r="D523" s="71">
        <f t="shared" si="17"/>
        <v>0.60000000000000142</v>
      </c>
    </row>
    <row r="524" spans="1:4" x14ac:dyDescent="0.25">
      <c r="A524" s="71">
        <v>27.4</v>
      </c>
      <c r="C524" s="71">
        <f t="shared" si="16"/>
        <v>-22.6</v>
      </c>
      <c r="D524" s="71">
        <f t="shared" si="17"/>
        <v>22.6</v>
      </c>
    </row>
    <row r="525" spans="1:4" x14ac:dyDescent="0.25">
      <c r="A525" s="71">
        <v>51.8</v>
      </c>
      <c r="C525" s="71">
        <f t="shared" si="16"/>
        <v>1.7999999999999972</v>
      </c>
      <c r="D525" s="71">
        <f t="shared" si="17"/>
        <v>1.7999999999999972</v>
      </c>
    </row>
    <row r="526" spans="1:4" x14ac:dyDescent="0.25">
      <c r="A526" s="71">
        <v>54.5</v>
      </c>
      <c r="C526" s="71">
        <f t="shared" si="16"/>
        <v>4.5</v>
      </c>
      <c r="D526" s="71">
        <f t="shared" si="17"/>
        <v>4.5</v>
      </c>
    </row>
    <row r="527" spans="1:4" x14ac:dyDescent="0.25">
      <c r="A527" s="71">
        <v>38.4</v>
      </c>
      <c r="C527" s="71">
        <f t="shared" si="16"/>
        <v>-11.600000000000001</v>
      </c>
      <c r="D527" s="71">
        <f t="shared" si="17"/>
        <v>11.600000000000001</v>
      </c>
    </row>
    <row r="528" spans="1:4" x14ac:dyDescent="0.25">
      <c r="A528" s="71">
        <v>41.2</v>
      </c>
      <c r="C528" s="71">
        <f t="shared" si="16"/>
        <v>-8.7999999999999972</v>
      </c>
      <c r="D528" s="71">
        <f t="shared" si="17"/>
        <v>8.7999999999999972</v>
      </c>
    </row>
    <row r="529" spans="1:4" x14ac:dyDescent="0.25">
      <c r="A529" s="71">
        <v>53.7</v>
      </c>
      <c r="C529" s="71">
        <f t="shared" si="16"/>
        <v>3.7000000000000028</v>
      </c>
      <c r="D529" s="71">
        <f t="shared" si="17"/>
        <v>3.7000000000000028</v>
      </c>
    </row>
    <row r="530" spans="1:4" x14ac:dyDescent="0.25">
      <c r="A530" s="71">
        <v>44.3</v>
      </c>
      <c r="C530" s="71">
        <f t="shared" si="16"/>
        <v>-5.7000000000000028</v>
      </c>
      <c r="D530" s="71">
        <f t="shared" si="17"/>
        <v>5.7000000000000028</v>
      </c>
    </row>
    <row r="531" spans="1:4" x14ac:dyDescent="0.25">
      <c r="A531" s="71">
        <v>49.6</v>
      </c>
      <c r="C531" s="71">
        <f t="shared" si="16"/>
        <v>-0.39999999999999858</v>
      </c>
      <c r="D531" s="71">
        <f t="shared" si="17"/>
        <v>0.39999999999999858</v>
      </c>
    </row>
    <row r="532" spans="1:4" x14ac:dyDescent="0.25">
      <c r="A532" s="71">
        <v>53.2</v>
      </c>
      <c r="C532" s="71">
        <f t="shared" si="16"/>
        <v>3.2000000000000028</v>
      </c>
      <c r="D532" s="71">
        <f t="shared" si="17"/>
        <v>3.2000000000000028</v>
      </c>
    </row>
    <row r="533" spans="1:4" x14ac:dyDescent="0.25">
      <c r="A533" s="71">
        <v>47</v>
      </c>
      <c r="C533" s="71">
        <f t="shared" si="16"/>
        <v>-3</v>
      </c>
      <c r="D533" s="71">
        <f t="shared" si="17"/>
        <v>3</v>
      </c>
    </row>
    <row r="534" spans="1:4" x14ac:dyDescent="0.25">
      <c r="A534" s="71">
        <v>57.5</v>
      </c>
      <c r="C534" s="71">
        <f t="shared" si="16"/>
        <v>7.5</v>
      </c>
      <c r="D534" s="71">
        <f t="shared" si="17"/>
        <v>7.5</v>
      </c>
    </row>
    <row r="535" spans="1:4" x14ac:dyDescent="0.25">
      <c r="A535" s="71">
        <v>53</v>
      </c>
      <c r="C535" s="71">
        <f t="shared" si="16"/>
        <v>3</v>
      </c>
      <c r="D535" s="71">
        <f t="shared" si="17"/>
        <v>3</v>
      </c>
    </row>
    <row r="536" spans="1:4" x14ac:dyDescent="0.25">
      <c r="A536" s="71">
        <v>44.7</v>
      </c>
      <c r="C536" s="71">
        <f t="shared" si="16"/>
        <v>-5.2999999999999972</v>
      </c>
      <c r="D536" s="71">
        <f t="shared" si="17"/>
        <v>5.2999999999999972</v>
      </c>
    </row>
    <row r="537" spans="1:4" x14ac:dyDescent="0.25">
      <c r="A537" s="71">
        <v>44.5</v>
      </c>
      <c r="C537" s="71">
        <f t="shared" si="16"/>
        <v>-5.5</v>
      </c>
      <c r="D537" s="71">
        <f t="shared" si="17"/>
        <v>5.5</v>
      </c>
    </row>
    <row r="538" spans="1:4" x14ac:dyDescent="0.25">
      <c r="A538" s="71">
        <v>42.5</v>
      </c>
      <c r="C538" s="71">
        <f t="shared" si="16"/>
        <v>-7.5</v>
      </c>
      <c r="D538" s="71">
        <f t="shared" si="17"/>
        <v>7.5</v>
      </c>
    </row>
    <row r="539" spans="1:4" x14ac:dyDescent="0.25">
      <c r="A539" s="71">
        <v>52.4</v>
      </c>
      <c r="C539" s="71">
        <f t="shared" si="16"/>
        <v>2.3999999999999986</v>
      </c>
      <c r="D539" s="71">
        <f t="shared" si="17"/>
        <v>2.3999999999999986</v>
      </c>
    </row>
    <row r="540" spans="1:4" x14ac:dyDescent="0.25">
      <c r="A540" s="71">
        <v>37</v>
      </c>
      <c r="C540" s="71">
        <f t="shared" si="16"/>
        <v>-13</v>
      </c>
      <c r="D540" s="71">
        <f t="shared" si="17"/>
        <v>13</v>
      </c>
    </row>
    <row r="541" spans="1:4" x14ac:dyDescent="0.25">
      <c r="A541" s="71">
        <v>49.7</v>
      </c>
      <c r="C541" s="71">
        <f t="shared" si="16"/>
        <v>-0.29999999999999716</v>
      </c>
      <c r="D541" s="71">
        <f t="shared" si="17"/>
        <v>0.29999999999999716</v>
      </c>
    </row>
    <row r="542" spans="1:4" x14ac:dyDescent="0.25">
      <c r="A542" s="71">
        <v>49.6</v>
      </c>
      <c r="C542" s="71">
        <f t="shared" si="16"/>
        <v>-0.39999999999999858</v>
      </c>
      <c r="D542" s="71">
        <f t="shared" si="17"/>
        <v>0.39999999999999858</v>
      </c>
    </row>
    <row r="543" spans="1:4" x14ac:dyDescent="0.25">
      <c r="A543" s="71">
        <v>49.5</v>
      </c>
      <c r="C543" s="71">
        <f t="shared" si="16"/>
        <v>-0.5</v>
      </c>
      <c r="D543" s="71">
        <f t="shared" si="17"/>
        <v>0.5</v>
      </c>
    </row>
    <row r="544" spans="1:4" x14ac:dyDescent="0.25">
      <c r="A544" s="71">
        <v>48.2</v>
      </c>
      <c r="C544" s="71">
        <f t="shared" si="16"/>
        <v>-1.7999999999999972</v>
      </c>
      <c r="D544" s="71">
        <f t="shared" si="17"/>
        <v>1.7999999999999972</v>
      </c>
    </row>
    <row r="545" spans="1:4" x14ac:dyDescent="0.25">
      <c r="A545" s="71">
        <v>51.3</v>
      </c>
      <c r="C545" s="71">
        <f t="shared" si="16"/>
        <v>1.2999999999999972</v>
      </c>
      <c r="D545" s="71">
        <f t="shared" si="17"/>
        <v>1.2999999999999972</v>
      </c>
    </row>
    <row r="546" spans="1:4" x14ac:dyDescent="0.25">
      <c r="A546" s="71">
        <v>42.7</v>
      </c>
      <c r="C546" s="71">
        <f t="shared" si="16"/>
        <v>-7.2999999999999972</v>
      </c>
      <c r="D546" s="71">
        <f t="shared" si="17"/>
        <v>7.2999999999999972</v>
      </c>
    </row>
    <row r="547" spans="1:4" x14ac:dyDescent="0.25">
      <c r="A547" s="71">
        <v>36.299999999999997</v>
      </c>
      <c r="C547" s="71">
        <f t="shared" si="16"/>
        <v>-13.700000000000003</v>
      </c>
      <c r="D547" s="71">
        <f t="shared" si="17"/>
        <v>13.700000000000003</v>
      </c>
    </row>
    <row r="548" spans="1:4" x14ac:dyDescent="0.25">
      <c r="A548" s="71">
        <v>54.1</v>
      </c>
      <c r="C548" s="71">
        <f t="shared" si="16"/>
        <v>4.1000000000000014</v>
      </c>
      <c r="D548" s="71">
        <f t="shared" si="17"/>
        <v>4.1000000000000014</v>
      </c>
    </row>
    <row r="549" spans="1:4" x14ac:dyDescent="0.25">
      <c r="A549" s="71">
        <v>55.2</v>
      </c>
      <c r="C549" s="71">
        <f t="shared" si="16"/>
        <v>5.2000000000000028</v>
      </c>
      <c r="D549" s="71">
        <f t="shared" si="17"/>
        <v>5.2000000000000028</v>
      </c>
    </row>
    <row r="550" spans="1:4" x14ac:dyDescent="0.25">
      <c r="A550" s="71">
        <v>50</v>
      </c>
      <c r="C550" s="71">
        <f t="shared" si="16"/>
        <v>0</v>
      </c>
      <c r="D550" s="71">
        <f t="shared" si="17"/>
        <v>0</v>
      </c>
    </row>
    <row r="551" spans="1:4" x14ac:dyDescent="0.25">
      <c r="A551" s="71">
        <v>45.6</v>
      </c>
      <c r="C551" s="71">
        <f t="shared" si="16"/>
        <v>-4.3999999999999986</v>
      </c>
      <c r="D551" s="71">
        <f t="shared" si="17"/>
        <v>4.3999999999999986</v>
      </c>
    </row>
    <row r="552" spans="1:4" x14ac:dyDescent="0.25">
      <c r="A552" s="71">
        <v>50.9</v>
      </c>
      <c r="C552" s="71">
        <f t="shared" si="16"/>
        <v>0.89999999999999858</v>
      </c>
      <c r="D552" s="71">
        <f t="shared" si="17"/>
        <v>0.89999999999999858</v>
      </c>
    </row>
    <row r="553" spans="1:4" x14ac:dyDescent="0.25">
      <c r="A553" s="71">
        <v>47.5</v>
      </c>
      <c r="C553" s="71">
        <f t="shared" si="16"/>
        <v>-2.5</v>
      </c>
      <c r="D553" s="71">
        <f t="shared" si="17"/>
        <v>2.5</v>
      </c>
    </row>
    <row r="554" spans="1:4" x14ac:dyDescent="0.25">
      <c r="A554" s="71">
        <v>50.2</v>
      </c>
      <c r="C554" s="71">
        <f t="shared" si="16"/>
        <v>0.20000000000000284</v>
      </c>
      <c r="D554" s="71">
        <f t="shared" si="17"/>
        <v>0.20000000000000284</v>
      </c>
    </row>
    <row r="555" spans="1:4" x14ac:dyDescent="0.25">
      <c r="A555" s="71">
        <v>46.8</v>
      </c>
      <c r="C555" s="71">
        <f t="shared" si="16"/>
        <v>-3.2000000000000028</v>
      </c>
      <c r="D555" s="71">
        <f t="shared" si="17"/>
        <v>3.2000000000000028</v>
      </c>
    </row>
    <row r="556" spans="1:4" x14ac:dyDescent="0.25">
      <c r="A556" s="71">
        <v>49.9</v>
      </c>
      <c r="C556" s="71">
        <f t="shared" si="16"/>
        <v>-0.10000000000000142</v>
      </c>
      <c r="D556" s="71">
        <f t="shared" si="17"/>
        <v>0.10000000000000142</v>
      </c>
    </row>
    <row r="557" spans="1:4" x14ac:dyDescent="0.25">
      <c r="A557" s="71">
        <v>55.8</v>
      </c>
      <c r="C557" s="71">
        <f t="shared" si="16"/>
        <v>5.7999999999999972</v>
      </c>
      <c r="D557" s="71">
        <f t="shared" si="17"/>
        <v>5.7999999999999972</v>
      </c>
    </row>
    <row r="558" spans="1:4" x14ac:dyDescent="0.25">
      <c r="A558" s="71">
        <v>39.200000000000003</v>
      </c>
      <c r="C558" s="71">
        <f t="shared" si="16"/>
        <v>-10.799999999999997</v>
      </c>
      <c r="D558" s="71">
        <f t="shared" si="17"/>
        <v>10.799999999999997</v>
      </c>
    </row>
    <row r="559" spans="1:4" x14ac:dyDescent="0.25">
      <c r="A559" s="71">
        <v>49.2</v>
      </c>
      <c r="C559" s="71">
        <f t="shared" si="16"/>
        <v>-0.79999999999999716</v>
      </c>
      <c r="D559" s="71">
        <f t="shared" si="17"/>
        <v>0.79999999999999716</v>
      </c>
    </row>
    <row r="560" spans="1:4" x14ac:dyDescent="0.25">
      <c r="A560" s="71">
        <v>29.5</v>
      </c>
      <c r="C560" s="71">
        <f t="shared" si="16"/>
        <v>-20.5</v>
      </c>
      <c r="D560" s="71">
        <f t="shared" si="17"/>
        <v>20.5</v>
      </c>
    </row>
    <row r="561" spans="1:4" x14ac:dyDescent="0.25">
      <c r="A561" s="71">
        <v>42.4</v>
      </c>
      <c r="C561" s="71">
        <f t="shared" si="16"/>
        <v>-7.6000000000000014</v>
      </c>
      <c r="D561" s="71">
        <f t="shared" si="17"/>
        <v>7.6000000000000014</v>
      </c>
    </row>
    <row r="562" spans="1:4" x14ac:dyDescent="0.25">
      <c r="A562" s="71">
        <v>47.3</v>
      </c>
      <c r="C562" s="71">
        <f t="shared" si="16"/>
        <v>-2.7000000000000028</v>
      </c>
      <c r="D562" s="71">
        <f t="shared" si="17"/>
        <v>2.7000000000000028</v>
      </c>
    </row>
    <row r="563" spans="1:4" x14ac:dyDescent="0.25">
      <c r="A563" s="71">
        <v>51.3</v>
      </c>
      <c r="C563" s="71">
        <f t="shared" si="16"/>
        <v>1.2999999999999972</v>
      </c>
      <c r="D563" s="71">
        <f t="shared" si="17"/>
        <v>1.2999999999999972</v>
      </c>
    </row>
    <row r="564" spans="1:4" x14ac:dyDescent="0.25">
      <c r="A564" s="71">
        <v>49.5</v>
      </c>
      <c r="C564" s="71">
        <f t="shared" si="16"/>
        <v>-0.5</v>
      </c>
      <c r="D564" s="71">
        <f t="shared" si="17"/>
        <v>0.5</v>
      </c>
    </row>
    <row r="565" spans="1:4" x14ac:dyDescent="0.25">
      <c r="A565" s="71">
        <v>57.9</v>
      </c>
      <c r="C565" s="71">
        <f t="shared" si="16"/>
        <v>7.8999999999999986</v>
      </c>
      <c r="D565" s="71">
        <f t="shared" si="17"/>
        <v>7.8999999999999986</v>
      </c>
    </row>
    <row r="566" spans="1:4" x14ac:dyDescent="0.25">
      <c r="A566" s="71">
        <v>33.299999999999997</v>
      </c>
      <c r="C566" s="71">
        <f t="shared" si="16"/>
        <v>-16.700000000000003</v>
      </c>
      <c r="D566" s="71">
        <f t="shared" si="17"/>
        <v>16.700000000000003</v>
      </c>
    </row>
    <row r="567" spans="1:4" x14ac:dyDescent="0.25">
      <c r="A567" s="71">
        <v>47.8</v>
      </c>
      <c r="C567" s="71">
        <f t="shared" si="16"/>
        <v>-2.2000000000000028</v>
      </c>
      <c r="D567" s="71">
        <f t="shared" si="17"/>
        <v>2.2000000000000028</v>
      </c>
    </row>
    <row r="568" spans="1:4" x14ac:dyDescent="0.25">
      <c r="A568" s="71">
        <v>60.5</v>
      </c>
      <c r="C568" s="71">
        <f t="shared" si="16"/>
        <v>10.5</v>
      </c>
      <c r="D568" s="71">
        <f t="shared" si="17"/>
        <v>10.5</v>
      </c>
    </row>
    <row r="569" spans="1:4" x14ac:dyDescent="0.25">
      <c r="A569" s="71">
        <v>59.6</v>
      </c>
      <c r="C569" s="71">
        <f t="shared" si="16"/>
        <v>9.6000000000000014</v>
      </c>
      <c r="D569" s="71">
        <f t="shared" si="17"/>
        <v>9.6000000000000014</v>
      </c>
    </row>
    <row r="570" spans="1:4" x14ac:dyDescent="0.25">
      <c r="A570" s="71">
        <v>56.8</v>
      </c>
      <c r="C570" s="71">
        <f t="shared" si="16"/>
        <v>6.7999999999999972</v>
      </c>
      <c r="D570" s="71">
        <f t="shared" si="17"/>
        <v>6.7999999999999972</v>
      </c>
    </row>
    <row r="571" spans="1:4" x14ac:dyDescent="0.25">
      <c r="A571" s="71">
        <v>47.5</v>
      </c>
      <c r="C571" s="71">
        <f t="shared" si="16"/>
        <v>-2.5</v>
      </c>
      <c r="D571" s="71">
        <f t="shared" si="17"/>
        <v>2.5</v>
      </c>
    </row>
    <row r="572" spans="1:4" x14ac:dyDescent="0.25">
      <c r="A572" s="71">
        <v>53.4</v>
      </c>
      <c r="C572" s="71">
        <f t="shared" si="16"/>
        <v>3.3999999999999986</v>
      </c>
      <c r="D572" s="71">
        <f t="shared" si="17"/>
        <v>3.3999999999999986</v>
      </c>
    </row>
    <row r="573" spans="1:4" x14ac:dyDescent="0.25">
      <c r="A573" s="71">
        <v>47.4</v>
      </c>
      <c r="C573" s="71">
        <f t="shared" si="16"/>
        <v>-2.6000000000000014</v>
      </c>
      <c r="D573" s="71">
        <f t="shared" si="17"/>
        <v>2.6000000000000014</v>
      </c>
    </row>
    <row r="574" spans="1:4" x14ac:dyDescent="0.25">
      <c r="A574" s="71">
        <v>58.8</v>
      </c>
      <c r="C574" s="71">
        <f t="shared" si="16"/>
        <v>8.7999999999999972</v>
      </c>
      <c r="D574" s="71">
        <f t="shared" si="17"/>
        <v>8.7999999999999972</v>
      </c>
    </row>
    <row r="575" spans="1:4" x14ac:dyDescent="0.25">
      <c r="A575" s="71">
        <v>56.8</v>
      </c>
      <c r="C575" s="71">
        <f t="shared" si="16"/>
        <v>6.7999999999999972</v>
      </c>
      <c r="D575" s="71">
        <f t="shared" si="17"/>
        <v>6.7999999999999972</v>
      </c>
    </row>
    <row r="576" spans="1:4" x14ac:dyDescent="0.25">
      <c r="A576" s="71">
        <v>27.8</v>
      </c>
      <c r="C576" s="71">
        <f t="shared" si="16"/>
        <v>-22.2</v>
      </c>
      <c r="D576" s="71">
        <f t="shared" si="17"/>
        <v>22.2</v>
      </c>
    </row>
    <row r="577" spans="1:4" x14ac:dyDescent="0.25">
      <c r="A577" s="71">
        <v>54.9</v>
      </c>
      <c r="C577" s="71">
        <f t="shared" si="16"/>
        <v>4.8999999999999986</v>
      </c>
      <c r="D577" s="71">
        <f t="shared" si="17"/>
        <v>4.8999999999999986</v>
      </c>
    </row>
    <row r="578" spans="1:4" x14ac:dyDescent="0.25">
      <c r="A578" s="71">
        <v>48.1</v>
      </c>
      <c r="C578" s="71">
        <f t="shared" si="16"/>
        <v>-1.8999999999999986</v>
      </c>
      <c r="D578" s="71">
        <f t="shared" si="17"/>
        <v>1.8999999999999986</v>
      </c>
    </row>
    <row r="579" spans="1:4" x14ac:dyDescent="0.25">
      <c r="A579" s="71">
        <v>59.3</v>
      </c>
      <c r="C579" s="71">
        <f t="shared" ref="C579:C642" si="18">A579-$B$2</f>
        <v>9.2999999999999972</v>
      </c>
      <c r="D579" s="71">
        <f t="shared" ref="D579:D642" si="19">ABS(C579)</f>
        <v>9.2999999999999972</v>
      </c>
    </row>
    <row r="580" spans="1:4" x14ac:dyDescent="0.25">
      <c r="A580" s="71">
        <v>36.4</v>
      </c>
      <c r="C580" s="71">
        <f t="shared" si="18"/>
        <v>-13.600000000000001</v>
      </c>
      <c r="D580" s="71">
        <f t="shared" si="19"/>
        <v>13.600000000000001</v>
      </c>
    </row>
    <row r="581" spans="1:4" x14ac:dyDescent="0.25">
      <c r="A581" s="71">
        <v>53.4</v>
      </c>
      <c r="C581" s="71">
        <f t="shared" si="18"/>
        <v>3.3999999999999986</v>
      </c>
      <c r="D581" s="71">
        <f t="shared" si="19"/>
        <v>3.3999999999999986</v>
      </c>
    </row>
    <row r="582" spans="1:4" x14ac:dyDescent="0.25">
      <c r="A582" s="71">
        <v>48.2</v>
      </c>
      <c r="C582" s="71">
        <f t="shared" si="18"/>
        <v>-1.7999999999999972</v>
      </c>
      <c r="D582" s="71">
        <f t="shared" si="19"/>
        <v>1.7999999999999972</v>
      </c>
    </row>
    <row r="583" spans="1:4" x14ac:dyDescent="0.25">
      <c r="A583" s="71">
        <v>29.9</v>
      </c>
      <c r="C583" s="71">
        <f t="shared" si="18"/>
        <v>-20.100000000000001</v>
      </c>
      <c r="D583" s="71">
        <f t="shared" si="19"/>
        <v>20.100000000000001</v>
      </c>
    </row>
    <row r="584" spans="1:4" x14ac:dyDescent="0.25">
      <c r="A584" s="71">
        <v>28.3</v>
      </c>
      <c r="C584" s="71">
        <f t="shared" si="18"/>
        <v>-21.7</v>
      </c>
      <c r="D584" s="71">
        <f t="shared" si="19"/>
        <v>21.7</v>
      </c>
    </row>
    <row r="585" spans="1:4" x14ac:dyDescent="0.25">
      <c r="A585" s="71">
        <v>56.5</v>
      </c>
      <c r="C585" s="71">
        <f t="shared" si="18"/>
        <v>6.5</v>
      </c>
      <c r="D585" s="71">
        <f t="shared" si="19"/>
        <v>6.5</v>
      </c>
    </row>
    <row r="586" spans="1:4" x14ac:dyDescent="0.25">
      <c r="A586" s="71">
        <v>51.3</v>
      </c>
      <c r="C586" s="71">
        <f t="shared" si="18"/>
        <v>1.2999999999999972</v>
      </c>
      <c r="D586" s="71">
        <f t="shared" si="19"/>
        <v>1.2999999999999972</v>
      </c>
    </row>
    <row r="587" spans="1:4" x14ac:dyDescent="0.25">
      <c r="A587" s="71">
        <v>49.3</v>
      </c>
      <c r="C587" s="71">
        <f t="shared" si="18"/>
        <v>-0.70000000000000284</v>
      </c>
      <c r="D587" s="71">
        <f t="shared" si="19"/>
        <v>0.70000000000000284</v>
      </c>
    </row>
    <row r="588" spans="1:4" x14ac:dyDescent="0.25">
      <c r="A588" s="71">
        <v>46</v>
      </c>
      <c r="C588" s="71">
        <f t="shared" si="18"/>
        <v>-4</v>
      </c>
      <c r="D588" s="71">
        <f t="shared" si="19"/>
        <v>4</v>
      </c>
    </row>
    <row r="589" spans="1:4" x14ac:dyDescent="0.25">
      <c r="A589" s="71">
        <v>56.8</v>
      </c>
      <c r="C589" s="71">
        <f t="shared" si="18"/>
        <v>6.7999999999999972</v>
      </c>
      <c r="D589" s="71">
        <f t="shared" si="19"/>
        <v>6.7999999999999972</v>
      </c>
    </row>
    <row r="590" spans="1:4" x14ac:dyDescent="0.25">
      <c r="A590" s="71">
        <v>53.1</v>
      </c>
      <c r="C590" s="71">
        <f t="shared" si="18"/>
        <v>3.1000000000000014</v>
      </c>
      <c r="D590" s="71">
        <f t="shared" si="19"/>
        <v>3.1000000000000014</v>
      </c>
    </row>
    <row r="591" spans="1:4" x14ac:dyDescent="0.25">
      <c r="A591" s="71">
        <v>57.5</v>
      </c>
      <c r="C591" s="71">
        <f t="shared" si="18"/>
        <v>7.5</v>
      </c>
      <c r="D591" s="71">
        <f t="shared" si="19"/>
        <v>7.5</v>
      </c>
    </row>
    <row r="592" spans="1:4" x14ac:dyDescent="0.25">
      <c r="A592" s="71">
        <v>42.2</v>
      </c>
      <c r="C592" s="71">
        <f t="shared" si="18"/>
        <v>-7.7999999999999972</v>
      </c>
      <c r="D592" s="71">
        <f t="shared" si="19"/>
        <v>7.7999999999999972</v>
      </c>
    </row>
    <row r="593" spans="1:4" x14ac:dyDescent="0.25">
      <c r="A593" s="71">
        <v>22.7</v>
      </c>
      <c r="C593" s="71">
        <f t="shared" si="18"/>
        <v>-27.3</v>
      </c>
      <c r="D593" s="71">
        <f t="shared" si="19"/>
        <v>27.3</v>
      </c>
    </row>
    <row r="594" spans="1:4" x14ac:dyDescent="0.25">
      <c r="A594" s="71">
        <v>55.1</v>
      </c>
      <c r="C594" s="71">
        <f t="shared" si="18"/>
        <v>5.1000000000000014</v>
      </c>
      <c r="D594" s="71">
        <f t="shared" si="19"/>
        <v>5.1000000000000014</v>
      </c>
    </row>
    <row r="595" spans="1:4" x14ac:dyDescent="0.25">
      <c r="A595" s="71">
        <v>45.7</v>
      </c>
      <c r="C595" s="71">
        <f t="shared" si="18"/>
        <v>-4.2999999999999972</v>
      </c>
      <c r="D595" s="71">
        <f t="shared" si="19"/>
        <v>4.2999999999999972</v>
      </c>
    </row>
    <row r="596" spans="1:4" x14ac:dyDescent="0.25">
      <c r="A596" s="71">
        <v>44.9</v>
      </c>
      <c r="C596" s="71">
        <f t="shared" si="18"/>
        <v>-5.1000000000000014</v>
      </c>
      <c r="D596" s="71">
        <f t="shared" si="19"/>
        <v>5.1000000000000014</v>
      </c>
    </row>
    <row r="597" spans="1:4" x14ac:dyDescent="0.25">
      <c r="A597" s="71">
        <v>25.3</v>
      </c>
      <c r="C597" s="71">
        <f t="shared" si="18"/>
        <v>-24.7</v>
      </c>
      <c r="D597" s="71">
        <f t="shared" si="19"/>
        <v>24.7</v>
      </c>
    </row>
    <row r="598" spans="1:4" x14ac:dyDescent="0.25">
      <c r="A598" s="71">
        <v>20.2</v>
      </c>
      <c r="C598" s="71">
        <f t="shared" si="18"/>
        <v>-29.8</v>
      </c>
      <c r="D598" s="71">
        <f t="shared" si="19"/>
        <v>29.8</v>
      </c>
    </row>
    <row r="599" spans="1:4" x14ac:dyDescent="0.25">
      <c r="A599" s="71">
        <v>31.6</v>
      </c>
      <c r="C599" s="71">
        <f t="shared" si="18"/>
        <v>-18.399999999999999</v>
      </c>
      <c r="D599" s="71">
        <f t="shared" si="19"/>
        <v>18.399999999999999</v>
      </c>
    </row>
    <row r="600" spans="1:4" x14ac:dyDescent="0.25">
      <c r="A600" s="71">
        <v>53.9</v>
      </c>
      <c r="C600" s="71">
        <f t="shared" si="18"/>
        <v>3.8999999999999986</v>
      </c>
      <c r="D600" s="71">
        <f t="shared" si="19"/>
        <v>3.8999999999999986</v>
      </c>
    </row>
    <row r="601" spans="1:4" x14ac:dyDescent="0.25">
      <c r="A601" s="71">
        <v>53.9</v>
      </c>
      <c r="C601" s="71">
        <f t="shared" si="18"/>
        <v>3.8999999999999986</v>
      </c>
      <c r="D601" s="71">
        <f t="shared" si="19"/>
        <v>3.8999999999999986</v>
      </c>
    </row>
    <row r="602" spans="1:4" x14ac:dyDescent="0.25">
      <c r="A602" s="71">
        <v>40.200000000000003</v>
      </c>
      <c r="C602" s="71">
        <f t="shared" si="18"/>
        <v>-9.7999999999999972</v>
      </c>
      <c r="D602" s="71">
        <f t="shared" si="19"/>
        <v>9.7999999999999972</v>
      </c>
    </row>
    <row r="603" spans="1:4" x14ac:dyDescent="0.25">
      <c r="A603" s="71">
        <v>49.9</v>
      </c>
      <c r="C603" s="71">
        <f t="shared" si="18"/>
        <v>-0.10000000000000142</v>
      </c>
      <c r="D603" s="71">
        <f t="shared" si="19"/>
        <v>0.10000000000000142</v>
      </c>
    </row>
    <row r="604" spans="1:4" x14ac:dyDescent="0.25">
      <c r="A604" s="71">
        <v>56.3</v>
      </c>
      <c r="C604" s="71">
        <f t="shared" si="18"/>
        <v>6.2999999999999972</v>
      </c>
      <c r="D604" s="71">
        <f t="shared" si="19"/>
        <v>6.2999999999999972</v>
      </c>
    </row>
    <row r="605" spans="1:4" x14ac:dyDescent="0.25">
      <c r="A605" s="71">
        <v>56.2</v>
      </c>
      <c r="C605" s="71">
        <f t="shared" si="18"/>
        <v>6.2000000000000028</v>
      </c>
      <c r="D605" s="71">
        <f t="shared" si="19"/>
        <v>6.2000000000000028</v>
      </c>
    </row>
    <row r="606" spans="1:4" x14ac:dyDescent="0.25">
      <c r="A606" s="71">
        <v>58.5</v>
      </c>
      <c r="C606" s="71">
        <f t="shared" si="18"/>
        <v>8.5</v>
      </c>
      <c r="D606" s="71">
        <f t="shared" si="19"/>
        <v>8.5</v>
      </c>
    </row>
    <row r="607" spans="1:4" x14ac:dyDescent="0.25">
      <c r="A607" s="71">
        <v>39.799999999999997</v>
      </c>
      <c r="C607" s="71">
        <f t="shared" si="18"/>
        <v>-10.200000000000003</v>
      </c>
      <c r="D607" s="71">
        <f t="shared" si="19"/>
        <v>10.200000000000003</v>
      </c>
    </row>
    <row r="608" spans="1:4" x14ac:dyDescent="0.25">
      <c r="A608" s="71">
        <v>55</v>
      </c>
      <c r="C608" s="71">
        <f t="shared" si="18"/>
        <v>5</v>
      </c>
      <c r="D608" s="71">
        <f t="shared" si="19"/>
        <v>5</v>
      </c>
    </row>
    <row r="609" spans="1:4" x14ac:dyDescent="0.25">
      <c r="A609" s="71">
        <v>54.1</v>
      </c>
      <c r="C609" s="71">
        <f t="shared" si="18"/>
        <v>4.1000000000000014</v>
      </c>
      <c r="D609" s="71">
        <f t="shared" si="19"/>
        <v>4.1000000000000014</v>
      </c>
    </row>
    <row r="610" spans="1:4" x14ac:dyDescent="0.25">
      <c r="A610" s="71">
        <v>54.9</v>
      </c>
      <c r="C610" s="71">
        <f t="shared" si="18"/>
        <v>4.8999999999999986</v>
      </c>
      <c r="D610" s="71">
        <f t="shared" si="19"/>
        <v>4.8999999999999986</v>
      </c>
    </row>
    <row r="611" spans="1:4" x14ac:dyDescent="0.25">
      <c r="A611" s="71">
        <v>46.5</v>
      </c>
      <c r="C611" s="71">
        <f t="shared" si="18"/>
        <v>-3.5</v>
      </c>
      <c r="D611" s="71">
        <f t="shared" si="19"/>
        <v>3.5</v>
      </c>
    </row>
    <row r="612" spans="1:4" x14ac:dyDescent="0.25">
      <c r="A612" s="71">
        <v>61.9</v>
      </c>
      <c r="C612" s="71">
        <f t="shared" si="18"/>
        <v>11.899999999999999</v>
      </c>
      <c r="D612" s="71">
        <f t="shared" si="19"/>
        <v>11.899999999999999</v>
      </c>
    </row>
    <row r="613" spans="1:4" x14ac:dyDescent="0.25">
      <c r="A613" s="71">
        <v>59.8</v>
      </c>
      <c r="C613" s="71">
        <f t="shared" si="18"/>
        <v>9.7999999999999972</v>
      </c>
      <c r="D613" s="71">
        <f t="shared" si="19"/>
        <v>9.7999999999999972</v>
      </c>
    </row>
    <row r="614" spans="1:4" x14ac:dyDescent="0.25">
      <c r="A614" s="71">
        <v>54.8</v>
      </c>
      <c r="C614" s="71">
        <f t="shared" si="18"/>
        <v>4.7999999999999972</v>
      </c>
      <c r="D614" s="71">
        <f t="shared" si="19"/>
        <v>4.7999999999999972</v>
      </c>
    </row>
    <row r="615" spans="1:4" x14ac:dyDescent="0.25">
      <c r="A615" s="71">
        <v>32.9</v>
      </c>
      <c r="C615" s="71">
        <f t="shared" si="18"/>
        <v>-17.100000000000001</v>
      </c>
      <c r="D615" s="71">
        <f t="shared" si="19"/>
        <v>17.100000000000001</v>
      </c>
    </row>
    <row r="616" spans="1:4" x14ac:dyDescent="0.25">
      <c r="A616" s="71">
        <v>55.4</v>
      </c>
      <c r="C616" s="71">
        <f t="shared" si="18"/>
        <v>5.3999999999999986</v>
      </c>
      <c r="D616" s="71">
        <f t="shared" si="19"/>
        <v>5.3999999999999986</v>
      </c>
    </row>
    <row r="617" spans="1:4" x14ac:dyDescent="0.25">
      <c r="A617" s="71">
        <v>59.1</v>
      </c>
      <c r="C617" s="71">
        <f t="shared" si="18"/>
        <v>9.1000000000000014</v>
      </c>
      <c r="D617" s="71">
        <f t="shared" si="19"/>
        <v>9.1000000000000014</v>
      </c>
    </row>
    <row r="618" spans="1:4" x14ac:dyDescent="0.25">
      <c r="A618" s="71">
        <v>56.2</v>
      </c>
      <c r="C618" s="71">
        <f t="shared" si="18"/>
        <v>6.2000000000000028</v>
      </c>
      <c r="D618" s="71">
        <f t="shared" si="19"/>
        <v>6.2000000000000028</v>
      </c>
    </row>
    <row r="619" spans="1:4" x14ac:dyDescent="0.25">
      <c r="A619" s="71">
        <v>42.7</v>
      </c>
      <c r="C619" s="71">
        <f t="shared" si="18"/>
        <v>-7.2999999999999972</v>
      </c>
      <c r="D619" s="71">
        <f t="shared" si="19"/>
        <v>7.2999999999999972</v>
      </c>
    </row>
    <row r="620" spans="1:4" x14ac:dyDescent="0.25">
      <c r="A620" s="71">
        <v>57.6</v>
      </c>
      <c r="C620" s="71">
        <f t="shared" si="18"/>
        <v>7.6000000000000014</v>
      </c>
      <c r="D620" s="71">
        <f t="shared" si="19"/>
        <v>7.6000000000000014</v>
      </c>
    </row>
    <row r="621" spans="1:4" x14ac:dyDescent="0.25">
      <c r="A621" s="71">
        <v>55.5</v>
      </c>
      <c r="C621" s="71">
        <f t="shared" si="18"/>
        <v>5.5</v>
      </c>
      <c r="D621" s="71">
        <f t="shared" si="19"/>
        <v>5.5</v>
      </c>
    </row>
    <row r="622" spans="1:4" x14ac:dyDescent="0.25">
      <c r="A622" s="71">
        <v>44.1</v>
      </c>
      <c r="C622" s="71">
        <f t="shared" si="18"/>
        <v>-5.8999999999999986</v>
      </c>
      <c r="D622" s="71">
        <f t="shared" si="19"/>
        <v>5.8999999999999986</v>
      </c>
    </row>
    <row r="623" spans="1:4" x14ac:dyDescent="0.25">
      <c r="A623" s="71">
        <v>53.1</v>
      </c>
      <c r="C623" s="71">
        <f t="shared" si="18"/>
        <v>3.1000000000000014</v>
      </c>
      <c r="D623" s="71">
        <f t="shared" si="19"/>
        <v>3.1000000000000014</v>
      </c>
    </row>
    <row r="624" spans="1:4" x14ac:dyDescent="0.25">
      <c r="A624" s="71">
        <v>52.8</v>
      </c>
      <c r="C624" s="71">
        <f t="shared" si="18"/>
        <v>2.7999999999999972</v>
      </c>
      <c r="D624" s="71">
        <f t="shared" si="19"/>
        <v>2.7999999999999972</v>
      </c>
    </row>
    <row r="625" spans="1:4" x14ac:dyDescent="0.25">
      <c r="A625" s="71">
        <v>52.5</v>
      </c>
      <c r="C625" s="71">
        <f t="shared" si="18"/>
        <v>2.5</v>
      </c>
      <c r="D625" s="71">
        <f t="shared" si="19"/>
        <v>2.5</v>
      </c>
    </row>
    <row r="626" spans="1:4" x14ac:dyDescent="0.25">
      <c r="A626" s="71">
        <v>64.099999999999994</v>
      </c>
      <c r="C626" s="71">
        <f t="shared" si="18"/>
        <v>14.099999999999994</v>
      </c>
      <c r="D626" s="71">
        <f t="shared" si="19"/>
        <v>14.099999999999994</v>
      </c>
    </row>
    <row r="627" spans="1:4" x14ac:dyDescent="0.25">
      <c r="A627" s="71">
        <v>41.5</v>
      </c>
      <c r="C627" s="71">
        <f t="shared" si="18"/>
        <v>-8.5</v>
      </c>
      <c r="D627" s="71">
        <f t="shared" si="19"/>
        <v>8.5</v>
      </c>
    </row>
    <row r="628" spans="1:4" x14ac:dyDescent="0.25">
      <c r="A628" s="71">
        <v>55.2</v>
      </c>
      <c r="C628" s="71">
        <f t="shared" si="18"/>
        <v>5.2000000000000028</v>
      </c>
      <c r="D628" s="71">
        <f t="shared" si="19"/>
        <v>5.2000000000000028</v>
      </c>
    </row>
    <row r="629" spans="1:4" x14ac:dyDescent="0.25">
      <c r="A629" s="71">
        <v>58.4</v>
      </c>
      <c r="C629" s="71">
        <f t="shared" si="18"/>
        <v>8.3999999999999986</v>
      </c>
      <c r="D629" s="71">
        <f t="shared" si="19"/>
        <v>8.3999999999999986</v>
      </c>
    </row>
    <row r="630" spans="1:4" x14ac:dyDescent="0.25">
      <c r="A630" s="71">
        <v>63.3</v>
      </c>
      <c r="C630" s="71">
        <f t="shared" si="18"/>
        <v>13.299999999999997</v>
      </c>
      <c r="D630" s="71">
        <f t="shared" si="19"/>
        <v>13.299999999999997</v>
      </c>
    </row>
    <row r="631" spans="1:4" x14ac:dyDescent="0.25">
      <c r="A631" s="71">
        <v>55.2</v>
      </c>
      <c r="C631" s="71">
        <f t="shared" si="18"/>
        <v>5.2000000000000028</v>
      </c>
      <c r="D631" s="71">
        <f t="shared" si="19"/>
        <v>5.2000000000000028</v>
      </c>
    </row>
    <row r="632" spans="1:4" x14ac:dyDescent="0.25">
      <c r="A632" s="71">
        <v>57</v>
      </c>
      <c r="C632" s="71">
        <f t="shared" si="18"/>
        <v>7</v>
      </c>
      <c r="D632" s="71">
        <f t="shared" si="19"/>
        <v>7</v>
      </c>
    </row>
    <row r="633" spans="1:4" x14ac:dyDescent="0.25">
      <c r="A633" s="71">
        <v>56.5</v>
      </c>
      <c r="C633" s="71">
        <f t="shared" si="18"/>
        <v>6.5</v>
      </c>
      <c r="D633" s="71">
        <f t="shared" si="19"/>
        <v>6.5</v>
      </c>
    </row>
    <row r="634" spans="1:4" x14ac:dyDescent="0.25">
      <c r="A634" s="71">
        <v>43.4</v>
      </c>
      <c r="C634" s="71">
        <f t="shared" si="18"/>
        <v>-6.6000000000000014</v>
      </c>
      <c r="D634" s="71">
        <f t="shared" si="19"/>
        <v>6.6000000000000014</v>
      </c>
    </row>
    <row r="635" spans="1:4" x14ac:dyDescent="0.25">
      <c r="A635" s="71">
        <v>56.2</v>
      </c>
      <c r="C635" s="71">
        <f t="shared" si="18"/>
        <v>6.2000000000000028</v>
      </c>
      <c r="D635" s="71">
        <f t="shared" si="19"/>
        <v>6.2000000000000028</v>
      </c>
    </row>
    <row r="636" spans="1:4" x14ac:dyDescent="0.25">
      <c r="A636" s="71">
        <v>61.9</v>
      </c>
      <c r="C636" s="71">
        <f t="shared" si="18"/>
        <v>11.899999999999999</v>
      </c>
      <c r="D636" s="71">
        <f t="shared" si="19"/>
        <v>11.899999999999999</v>
      </c>
    </row>
    <row r="637" spans="1:4" x14ac:dyDescent="0.25">
      <c r="A637" s="71">
        <v>41.2</v>
      </c>
      <c r="C637" s="71">
        <f t="shared" si="18"/>
        <v>-8.7999999999999972</v>
      </c>
      <c r="D637" s="71">
        <f t="shared" si="19"/>
        <v>8.7999999999999972</v>
      </c>
    </row>
    <row r="638" spans="1:4" x14ac:dyDescent="0.25">
      <c r="A638" s="71">
        <v>50.5</v>
      </c>
      <c r="C638" s="71">
        <f t="shared" si="18"/>
        <v>0.5</v>
      </c>
      <c r="D638" s="71">
        <f t="shared" si="19"/>
        <v>0.5</v>
      </c>
    </row>
    <row r="639" spans="1:4" x14ac:dyDescent="0.25">
      <c r="A639" s="71">
        <v>61</v>
      </c>
      <c r="C639" s="71">
        <f t="shared" si="18"/>
        <v>11</v>
      </c>
      <c r="D639" s="71">
        <f t="shared" si="19"/>
        <v>11</v>
      </c>
    </row>
    <row r="640" spans="1:4" x14ac:dyDescent="0.25">
      <c r="A640" s="71">
        <v>48.8</v>
      </c>
      <c r="C640" s="71">
        <f t="shared" si="18"/>
        <v>-1.2000000000000028</v>
      </c>
      <c r="D640" s="71">
        <f t="shared" si="19"/>
        <v>1.2000000000000028</v>
      </c>
    </row>
    <row r="641" spans="1:4" x14ac:dyDescent="0.25">
      <c r="A641" s="71">
        <v>57.9</v>
      </c>
      <c r="C641" s="71">
        <f t="shared" si="18"/>
        <v>7.8999999999999986</v>
      </c>
      <c r="D641" s="71">
        <f t="shared" si="19"/>
        <v>7.8999999999999986</v>
      </c>
    </row>
    <row r="642" spans="1:4" x14ac:dyDescent="0.25">
      <c r="A642" s="71">
        <v>57.7</v>
      </c>
      <c r="C642" s="71">
        <f t="shared" si="18"/>
        <v>7.7000000000000028</v>
      </c>
      <c r="D642" s="71">
        <f t="shared" si="19"/>
        <v>7.7000000000000028</v>
      </c>
    </row>
    <row r="643" spans="1:4" x14ac:dyDescent="0.25">
      <c r="A643" s="71">
        <v>55</v>
      </c>
      <c r="C643" s="71">
        <f t="shared" ref="C643:C706" si="20">A643-$B$2</f>
        <v>5</v>
      </c>
      <c r="D643" s="71">
        <f t="shared" ref="D643:D706" si="21">ABS(C643)</f>
        <v>5</v>
      </c>
    </row>
    <row r="644" spans="1:4" x14ac:dyDescent="0.25">
      <c r="A644" s="71">
        <v>58.5</v>
      </c>
      <c r="C644" s="71">
        <f t="shared" si="20"/>
        <v>8.5</v>
      </c>
      <c r="D644" s="71">
        <f t="shared" si="21"/>
        <v>8.5</v>
      </c>
    </row>
    <row r="645" spans="1:4" x14ac:dyDescent="0.25">
      <c r="A645" s="71">
        <v>59</v>
      </c>
      <c r="C645" s="71">
        <f t="shared" si="20"/>
        <v>9</v>
      </c>
      <c r="D645" s="71">
        <f t="shared" si="21"/>
        <v>9</v>
      </c>
    </row>
    <row r="646" spans="1:4" x14ac:dyDescent="0.25">
      <c r="A646" s="71">
        <v>49.8</v>
      </c>
      <c r="C646" s="71">
        <f t="shared" si="20"/>
        <v>-0.20000000000000284</v>
      </c>
      <c r="D646" s="71">
        <f t="shared" si="21"/>
        <v>0.20000000000000284</v>
      </c>
    </row>
    <row r="647" spans="1:4" x14ac:dyDescent="0.25">
      <c r="A647" s="71">
        <v>60.7</v>
      </c>
      <c r="C647" s="71">
        <f t="shared" si="20"/>
        <v>10.700000000000003</v>
      </c>
      <c r="D647" s="71">
        <f t="shared" si="21"/>
        <v>10.700000000000003</v>
      </c>
    </row>
    <row r="648" spans="1:4" x14ac:dyDescent="0.25">
      <c r="A648" s="71">
        <v>53.3</v>
      </c>
      <c r="C648" s="71">
        <f t="shared" si="20"/>
        <v>3.2999999999999972</v>
      </c>
      <c r="D648" s="71">
        <f t="shared" si="21"/>
        <v>3.2999999999999972</v>
      </c>
    </row>
    <row r="649" spans="1:4" x14ac:dyDescent="0.25">
      <c r="A649" s="71">
        <v>60.6</v>
      </c>
      <c r="C649" s="71">
        <f t="shared" si="20"/>
        <v>10.600000000000001</v>
      </c>
      <c r="D649" s="71">
        <f t="shared" si="21"/>
        <v>10.600000000000001</v>
      </c>
    </row>
    <row r="650" spans="1:4" x14ac:dyDescent="0.25">
      <c r="A650" s="71">
        <v>56.9</v>
      </c>
      <c r="C650" s="71">
        <f t="shared" si="20"/>
        <v>6.8999999999999986</v>
      </c>
      <c r="D650" s="71">
        <f t="shared" si="21"/>
        <v>6.8999999999999986</v>
      </c>
    </row>
    <row r="651" spans="1:4" x14ac:dyDescent="0.25">
      <c r="A651" s="71">
        <v>42.4</v>
      </c>
      <c r="C651" s="71">
        <f t="shared" si="20"/>
        <v>-7.6000000000000014</v>
      </c>
      <c r="D651" s="71">
        <f t="shared" si="21"/>
        <v>7.6000000000000014</v>
      </c>
    </row>
    <row r="652" spans="1:4" x14ac:dyDescent="0.25">
      <c r="A652" s="71">
        <v>61.8</v>
      </c>
      <c r="C652" s="71">
        <f t="shared" si="20"/>
        <v>11.799999999999997</v>
      </c>
      <c r="D652" s="71">
        <f t="shared" si="21"/>
        <v>11.799999999999997</v>
      </c>
    </row>
    <row r="653" spans="1:4" x14ac:dyDescent="0.25">
      <c r="A653" s="71">
        <v>55</v>
      </c>
      <c r="C653" s="71">
        <f t="shared" si="20"/>
        <v>5</v>
      </c>
      <c r="D653" s="71">
        <f t="shared" si="21"/>
        <v>5</v>
      </c>
    </row>
    <row r="654" spans="1:4" x14ac:dyDescent="0.25">
      <c r="A654" s="71">
        <v>58.6</v>
      </c>
      <c r="C654" s="71">
        <f t="shared" si="20"/>
        <v>8.6000000000000014</v>
      </c>
      <c r="D654" s="71">
        <f t="shared" si="21"/>
        <v>8.6000000000000014</v>
      </c>
    </row>
    <row r="655" spans="1:4" x14ac:dyDescent="0.25">
      <c r="A655" s="71">
        <v>59.3</v>
      </c>
      <c r="C655" s="71">
        <f t="shared" si="20"/>
        <v>9.2999999999999972</v>
      </c>
      <c r="D655" s="71">
        <f t="shared" si="21"/>
        <v>9.2999999999999972</v>
      </c>
    </row>
    <row r="656" spans="1:4" x14ac:dyDescent="0.25">
      <c r="A656" s="71">
        <v>34.299999999999997</v>
      </c>
      <c r="C656" s="71">
        <f t="shared" si="20"/>
        <v>-15.700000000000003</v>
      </c>
      <c r="D656" s="71">
        <f t="shared" si="21"/>
        <v>15.700000000000003</v>
      </c>
    </row>
    <row r="657" spans="1:4" x14ac:dyDescent="0.25">
      <c r="A657" s="71">
        <v>57.7</v>
      </c>
      <c r="C657" s="71">
        <f t="shared" si="20"/>
        <v>7.7000000000000028</v>
      </c>
      <c r="D657" s="71">
        <f t="shared" si="21"/>
        <v>7.7000000000000028</v>
      </c>
    </row>
    <row r="658" spans="1:4" x14ac:dyDescent="0.25">
      <c r="A658" s="71">
        <v>42.2</v>
      </c>
      <c r="C658" s="71">
        <f t="shared" si="20"/>
        <v>-7.7999999999999972</v>
      </c>
      <c r="D658" s="71">
        <f t="shared" si="21"/>
        <v>7.7999999999999972</v>
      </c>
    </row>
    <row r="659" spans="1:4" x14ac:dyDescent="0.25">
      <c r="A659" s="71">
        <v>59.8</v>
      </c>
      <c r="C659" s="71">
        <f t="shared" si="20"/>
        <v>9.7999999999999972</v>
      </c>
      <c r="D659" s="71">
        <f t="shared" si="21"/>
        <v>9.7999999999999972</v>
      </c>
    </row>
    <row r="660" spans="1:4" x14ac:dyDescent="0.25">
      <c r="A660" s="71">
        <v>55.7</v>
      </c>
      <c r="C660" s="71">
        <f t="shared" si="20"/>
        <v>5.7000000000000028</v>
      </c>
      <c r="D660" s="71">
        <f t="shared" si="21"/>
        <v>5.7000000000000028</v>
      </c>
    </row>
    <row r="661" spans="1:4" x14ac:dyDescent="0.25">
      <c r="A661" s="71">
        <v>59.5</v>
      </c>
      <c r="C661" s="71">
        <f t="shared" si="20"/>
        <v>9.5</v>
      </c>
      <c r="D661" s="71">
        <f t="shared" si="21"/>
        <v>9.5</v>
      </c>
    </row>
    <row r="662" spans="1:4" x14ac:dyDescent="0.25">
      <c r="A662" s="71">
        <v>59.5</v>
      </c>
      <c r="C662" s="71">
        <f t="shared" si="20"/>
        <v>9.5</v>
      </c>
      <c r="D662" s="71">
        <f t="shared" si="21"/>
        <v>9.5</v>
      </c>
    </row>
    <row r="663" spans="1:4" x14ac:dyDescent="0.25">
      <c r="A663" s="71">
        <v>47.8</v>
      </c>
      <c r="C663" s="71">
        <f t="shared" si="20"/>
        <v>-2.2000000000000028</v>
      </c>
      <c r="D663" s="71">
        <f t="shared" si="21"/>
        <v>2.2000000000000028</v>
      </c>
    </row>
    <row r="664" spans="1:4" x14ac:dyDescent="0.25">
      <c r="A664" s="71">
        <v>51.1</v>
      </c>
      <c r="C664" s="71">
        <f t="shared" si="20"/>
        <v>1.1000000000000014</v>
      </c>
      <c r="D664" s="71">
        <f t="shared" si="21"/>
        <v>1.1000000000000014</v>
      </c>
    </row>
    <row r="665" spans="1:4" x14ac:dyDescent="0.25">
      <c r="A665" s="71">
        <v>45.1</v>
      </c>
      <c r="C665" s="71">
        <f t="shared" si="20"/>
        <v>-4.8999999999999986</v>
      </c>
      <c r="D665" s="71">
        <f t="shared" si="21"/>
        <v>4.8999999999999986</v>
      </c>
    </row>
    <row r="666" spans="1:4" x14ac:dyDescent="0.25">
      <c r="A666" s="71">
        <v>56.4</v>
      </c>
      <c r="C666" s="71">
        <f t="shared" si="20"/>
        <v>6.3999999999999986</v>
      </c>
      <c r="D666" s="71">
        <f t="shared" si="21"/>
        <v>6.3999999999999986</v>
      </c>
    </row>
    <row r="667" spans="1:4" x14ac:dyDescent="0.25">
      <c r="A667" s="71">
        <v>62.5</v>
      </c>
      <c r="C667" s="71">
        <f t="shared" si="20"/>
        <v>12.5</v>
      </c>
      <c r="D667" s="71">
        <f t="shared" si="21"/>
        <v>12.5</v>
      </c>
    </row>
    <row r="668" spans="1:4" x14ac:dyDescent="0.25">
      <c r="A668" s="71">
        <v>46</v>
      </c>
      <c r="C668" s="71">
        <f t="shared" si="20"/>
        <v>-4</v>
      </c>
      <c r="D668" s="71">
        <f t="shared" si="21"/>
        <v>4</v>
      </c>
    </row>
    <row r="669" spans="1:4" x14ac:dyDescent="0.25">
      <c r="A669" s="71">
        <v>60.6</v>
      </c>
      <c r="C669" s="71">
        <f t="shared" si="20"/>
        <v>10.600000000000001</v>
      </c>
      <c r="D669" s="71">
        <f t="shared" si="21"/>
        <v>10.600000000000001</v>
      </c>
    </row>
    <row r="670" spans="1:4" x14ac:dyDescent="0.25">
      <c r="A670" s="71">
        <v>57</v>
      </c>
      <c r="C670" s="71">
        <f t="shared" si="20"/>
        <v>7</v>
      </c>
      <c r="D670" s="71">
        <f t="shared" si="21"/>
        <v>7</v>
      </c>
    </row>
    <row r="671" spans="1:4" x14ac:dyDescent="0.25">
      <c r="A671" s="71">
        <v>53.2</v>
      </c>
      <c r="C671" s="71">
        <f t="shared" si="20"/>
        <v>3.2000000000000028</v>
      </c>
      <c r="D671" s="71">
        <f t="shared" si="21"/>
        <v>3.2000000000000028</v>
      </c>
    </row>
    <row r="672" spans="1:4" x14ac:dyDescent="0.25">
      <c r="A672" s="71">
        <v>57.8</v>
      </c>
      <c r="C672" s="71">
        <f t="shared" si="20"/>
        <v>7.7999999999999972</v>
      </c>
      <c r="D672" s="71">
        <f t="shared" si="21"/>
        <v>7.7999999999999972</v>
      </c>
    </row>
    <row r="673" spans="1:4" x14ac:dyDescent="0.25">
      <c r="A673" s="71">
        <v>56.8</v>
      </c>
      <c r="C673" s="71">
        <f t="shared" si="20"/>
        <v>6.7999999999999972</v>
      </c>
      <c r="D673" s="71">
        <f t="shared" si="21"/>
        <v>6.7999999999999972</v>
      </c>
    </row>
    <row r="674" spans="1:4" x14ac:dyDescent="0.25">
      <c r="A674" s="71">
        <v>41.4</v>
      </c>
      <c r="C674" s="71">
        <f t="shared" si="20"/>
        <v>-8.6000000000000014</v>
      </c>
      <c r="D674" s="71">
        <f t="shared" si="21"/>
        <v>8.6000000000000014</v>
      </c>
    </row>
    <row r="675" spans="1:4" x14ac:dyDescent="0.25">
      <c r="A675" s="71">
        <v>38.9</v>
      </c>
      <c r="C675" s="71">
        <f t="shared" si="20"/>
        <v>-11.100000000000001</v>
      </c>
      <c r="D675" s="71">
        <f t="shared" si="21"/>
        <v>11.100000000000001</v>
      </c>
    </row>
    <row r="676" spans="1:4" x14ac:dyDescent="0.25">
      <c r="A676" s="71">
        <v>43.7</v>
      </c>
      <c r="C676" s="71">
        <f t="shared" si="20"/>
        <v>-6.2999999999999972</v>
      </c>
      <c r="D676" s="71">
        <f t="shared" si="21"/>
        <v>6.2999999999999972</v>
      </c>
    </row>
    <row r="677" spans="1:4" x14ac:dyDescent="0.25">
      <c r="A677" s="71">
        <v>61.2</v>
      </c>
      <c r="C677" s="71">
        <f t="shared" si="20"/>
        <v>11.200000000000003</v>
      </c>
      <c r="D677" s="71">
        <f t="shared" si="21"/>
        <v>11.200000000000003</v>
      </c>
    </row>
    <row r="678" spans="1:4" x14ac:dyDescent="0.25">
      <c r="A678" s="71">
        <v>57.8</v>
      </c>
      <c r="C678" s="71">
        <f t="shared" si="20"/>
        <v>7.7999999999999972</v>
      </c>
      <c r="D678" s="71">
        <f t="shared" si="21"/>
        <v>7.7999999999999972</v>
      </c>
    </row>
    <row r="679" spans="1:4" x14ac:dyDescent="0.25">
      <c r="A679" s="71">
        <v>60.4</v>
      </c>
      <c r="C679" s="71">
        <f t="shared" si="20"/>
        <v>10.399999999999999</v>
      </c>
      <c r="D679" s="71">
        <f t="shared" si="21"/>
        <v>10.399999999999999</v>
      </c>
    </row>
    <row r="680" spans="1:4" x14ac:dyDescent="0.25">
      <c r="A680" s="71">
        <v>38.1</v>
      </c>
      <c r="C680" s="71">
        <f t="shared" si="20"/>
        <v>-11.899999999999999</v>
      </c>
      <c r="D680" s="71">
        <f t="shared" si="21"/>
        <v>11.899999999999999</v>
      </c>
    </row>
    <row r="681" spans="1:4" x14ac:dyDescent="0.25">
      <c r="A681" s="71">
        <v>37</v>
      </c>
      <c r="C681" s="71">
        <f t="shared" si="20"/>
        <v>-13</v>
      </c>
      <c r="D681" s="71">
        <f t="shared" si="21"/>
        <v>13</v>
      </c>
    </row>
    <row r="682" spans="1:4" x14ac:dyDescent="0.25">
      <c r="A682" s="71">
        <v>47.6</v>
      </c>
      <c r="C682" s="71">
        <f t="shared" si="20"/>
        <v>-2.3999999999999986</v>
      </c>
      <c r="D682" s="71">
        <f t="shared" si="21"/>
        <v>2.3999999999999986</v>
      </c>
    </row>
    <row r="683" spans="1:4" x14ac:dyDescent="0.25">
      <c r="A683" s="71">
        <v>54.8</v>
      </c>
      <c r="C683" s="71">
        <f t="shared" si="20"/>
        <v>4.7999999999999972</v>
      </c>
      <c r="D683" s="71">
        <f t="shared" si="21"/>
        <v>4.7999999999999972</v>
      </c>
    </row>
    <row r="684" spans="1:4" x14ac:dyDescent="0.25">
      <c r="A684" s="71">
        <v>55.1</v>
      </c>
      <c r="C684" s="71">
        <f t="shared" si="20"/>
        <v>5.1000000000000014</v>
      </c>
      <c r="D684" s="71">
        <f t="shared" si="21"/>
        <v>5.1000000000000014</v>
      </c>
    </row>
    <row r="685" spans="1:4" x14ac:dyDescent="0.25">
      <c r="A685" s="71">
        <v>55</v>
      </c>
      <c r="C685" s="71">
        <f t="shared" si="20"/>
        <v>5</v>
      </c>
      <c r="D685" s="71">
        <f t="shared" si="21"/>
        <v>5</v>
      </c>
    </row>
    <row r="686" spans="1:4" x14ac:dyDescent="0.25">
      <c r="A686" s="71">
        <v>60.7</v>
      </c>
      <c r="C686" s="71">
        <f t="shared" si="20"/>
        <v>10.700000000000003</v>
      </c>
      <c r="D686" s="71">
        <f t="shared" si="21"/>
        <v>10.700000000000003</v>
      </c>
    </row>
    <row r="687" spans="1:4" x14ac:dyDescent="0.25">
      <c r="A687" s="71">
        <v>47.5</v>
      </c>
      <c r="C687" s="71">
        <f t="shared" si="20"/>
        <v>-2.5</v>
      </c>
      <c r="D687" s="71">
        <f t="shared" si="21"/>
        <v>2.5</v>
      </c>
    </row>
    <row r="688" spans="1:4" x14ac:dyDescent="0.25">
      <c r="A688" s="71">
        <v>58.7</v>
      </c>
      <c r="C688" s="71">
        <f t="shared" si="20"/>
        <v>8.7000000000000028</v>
      </c>
      <c r="D688" s="71">
        <f t="shared" si="21"/>
        <v>8.7000000000000028</v>
      </c>
    </row>
    <row r="689" spans="1:4" x14ac:dyDescent="0.25">
      <c r="A689" s="71">
        <v>58.1</v>
      </c>
      <c r="C689" s="71">
        <f t="shared" si="20"/>
        <v>8.1000000000000014</v>
      </c>
      <c r="D689" s="71">
        <f t="shared" si="21"/>
        <v>8.1000000000000014</v>
      </c>
    </row>
    <row r="690" spans="1:4" x14ac:dyDescent="0.25">
      <c r="A690" s="71">
        <v>54.4</v>
      </c>
      <c r="C690" s="71">
        <f t="shared" si="20"/>
        <v>4.3999999999999986</v>
      </c>
      <c r="D690" s="71">
        <f t="shared" si="21"/>
        <v>4.3999999999999986</v>
      </c>
    </row>
    <row r="691" spans="1:4" x14ac:dyDescent="0.25">
      <c r="A691" s="71">
        <v>61.1</v>
      </c>
      <c r="C691" s="71">
        <f t="shared" si="20"/>
        <v>11.100000000000001</v>
      </c>
      <c r="D691" s="71">
        <f t="shared" si="21"/>
        <v>11.100000000000001</v>
      </c>
    </row>
    <row r="692" spans="1:4" x14ac:dyDescent="0.25">
      <c r="A692" s="71">
        <v>56.3</v>
      </c>
      <c r="C692" s="71">
        <f t="shared" si="20"/>
        <v>6.2999999999999972</v>
      </c>
      <c r="D692" s="71">
        <f t="shared" si="21"/>
        <v>6.2999999999999972</v>
      </c>
    </row>
    <row r="693" spans="1:4" x14ac:dyDescent="0.25">
      <c r="A693" s="71">
        <v>57.9</v>
      </c>
      <c r="C693" s="71">
        <f t="shared" si="20"/>
        <v>7.8999999999999986</v>
      </c>
      <c r="D693" s="71">
        <f t="shared" si="21"/>
        <v>7.8999999999999986</v>
      </c>
    </row>
    <row r="694" spans="1:4" x14ac:dyDescent="0.25">
      <c r="A694" s="71">
        <v>42.7</v>
      </c>
      <c r="C694" s="71">
        <f t="shared" si="20"/>
        <v>-7.2999999999999972</v>
      </c>
      <c r="D694" s="71">
        <f t="shared" si="21"/>
        <v>7.2999999999999972</v>
      </c>
    </row>
    <row r="695" spans="1:4" x14ac:dyDescent="0.25">
      <c r="A695" s="71">
        <v>47.3</v>
      </c>
      <c r="C695" s="71">
        <f t="shared" si="20"/>
        <v>-2.7000000000000028</v>
      </c>
      <c r="D695" s="71">
        <f t="shared" si="21"/>
        <v>2.7000000000000028</v>
      </c>
    </row>
    <row r="696" spans="1:4" x14ac:dyDescent="0.25">
      <c r="A696" s="71">
        <v>58.7</v>
      </c>
      <c r="C696" s="71">
        <f t="shared" si="20"/>
        <v>8.7000000000000028</v>
      </c>
      <c r="D696" s="71">
        <f t="shared" si="21"/>
        <v>8.7000000000000028</v>
      </c>
    </row>
    <row r="697" spans="1:4" x14ac:dyDescent="0.25">
      <c r="A697" s="71">
        <v>53.8</v>
      </c>
      <c r="C697" s="71">
        <f t="shared" si="20"/>
        <v>3.7999999999999972</v>
      </c>
      <c r="D697" s="71">
        <f t="shared" si="21"/>
        <v>3.7999999999999972</v>
      </c>
    </row>
    <row r="698" spans="1:4" x14ac:dyDescent="0.25">
      <c r="A698" s="71">
        <v>57.5</v>
      </c>
      <c r="C698" s="71">
        <f t="shared" si="20"/>
        <v>7.5</v>
      </c>
      <c r="D698" s="71">
        <f t="shared" si="21"/>
        <v>7.5</v>
      </c>
    </row>
    <row r="699" spans="1:4" x14ac:dyDescent="0.25">
      <c r="A699" s="71">
        <v>44.2</v>
      </c>
      <c r="C699" s="71">
        <f t="shared" si="20"/>
        <v>-5.7999999999999972</v>
      </c>
      <c r="D699" s="71">
        <f t="shared" si="21"/>
        <v>5.7999999999999972</v>
      </c>
    </row>
    <row r="700" spans="1:4" x14ac:dyDescent="0.25">
      <c r="A700" s="71">
        <v>57.5</v>
      </c>
      <c r="C700" s="71">
        <f t="shared" si="20"/>
        <v>7.5</v>
      </c>
      <c r="D700" s="71">
        <f t="shared" si="21"/>
        <v>7.5</v>
      </c>
    </row>
    <row r="701" spans="1:4" x14ac:dyDescent="0.25">
      <c r="A701" s="71">
        <v>57.2</v>
      </c>
      <c r="C701" s="71">
        <f t="shared" si="20"/>
        <v>7.2000000000000028</v>
      </c>
      <c r="D701" s="71">
        <f t="shared" si="21"/>
        <v>7.2000000000000028</v>
      </c>
    </row>
    <row r="702" spans="1:4" x14ac:dyDescent="0.25">
      <c r="A702" s="71">
        <v>54.2</v>
      </c>
      <c r="C702" s="71">
        <f t="shared" si="20"/>
        <v>4.2000000000000028</v>
      </c>
      <c r="D702" s="71">
        <f t="shared" si="21"/>
        <v>4.2000000000000028</v>
      </c>
    </row>
    <row r="703" spans="1:4" x14ac:dyDescent="0.25">
      <c r="A703" s="71">
        <v>54.8</v>
      </c>
      <c r="C703" s="71">
        <f t="shared" si="20"/>
        <v>4.7999999999999972</v>
      </c>
      <c r="D703" s="71">
        <f t="shared" si="21"/>
        <v>4.7999999999999972</v>
      </c>
    </row>
    <row r="704" spans="1:4" x14ac:dyDescent="0.25">
      <c r="A704" s="71">
        <v>57.5</v>
      </c>
      <c r="C704" s="71">
        <f t="shared" si="20"/>
        <v>7.5</v>
      </c>
      <c r="D704" s="71">
        <f t="shared" si="21"/>
        <v>7.5</v>
      </c>
    </row>
    <row r="705" spans="1:4" x14ac:dyDescent="0.25">
      <c r="A705" s="71">
        <v>31.8</v>
      </c>
      <c r="C705" s="71">
        <f t="shared" si="20"/>
        <v>-18.2</v>
      </c>
      <c r="D705" s="71">
        <f t="shared" si="21"/>
        <v>18.2</v>
      </c>
    </row>
    <row r="706" spans="1:4" x14ac:dyDescent="0.25">
      <c r="A706" s="71">
        <v>30.7</v>
      </c>
      <c r="C706" s="71">
        <f t="shared" si="20"/>
        <v>-19.3</v>
      </c>
      <c r="D706" s="71">
        <f t="shared" si="21"/>
        <v>19.3</v>
      </c>
    </row>
    <row r="707" spans="1:4" x14ac:dyDescent="0.25">
      <c r="A707" s="71">
        <v>26.5</v>
      </c>
      <c r="C707" s="71">
        <f t="shared" ref="C707:C770" si="22">A707-$B$2</f>
        <v>-23.5</v>
      </c>
      <c r="D707" s="71">
        <f t="shared" ref="D707:D770" si="23">ABS(C707)</f>
        <v>23.5</v>
      </c>
    </row>
    <row r="708" spans="1:4" x14ac:dyDescent="0.25">
      <c r="A708" s="71">
        <v>53.6</v>
      </c>
      <c r="C708" s="71">
        <f t="shared" si="22"/>
        <v>3.6000000000000014</v>
      </c>
      <c r="D708" s="71">
        <f t="shared" si="23"/>
        <v>3.6000000000000014</v>
      </c>
    </row>
    <row r="709" spans="1:4" x14ac:dyDescent="0.25">
      <c r="A709" s="71">
        <v>46.6</v>
      </c>
      <c r="C709" s="71">
        <f t="shared" si="22"/>
        <v>-3.3999999999999986</v>
      </c>
      <c r="D709" s="71">
        <f t="shared" si="23"/>
        <v>3.3999999999999986</v>
      </c>
    </row>
    <row r="710" spans="1:4" x14ac:dyDescent="0.25">
      <c r="A710" s="71">
        <v>54.5</v>
      </c>
      <c r="C710" s="71">
        <f t="shared" si="22"/>
        <v>4.5</v>
      </c>
      <c r="D710" s="71">
        <f t="shared" si="23"/>
        <v>4.5</v>
      </c>
    </row>
    <row r="711" spans="1:4" x14ac:dyDescent="0.25">
      <c r="A711" s="71">
        <v>53.5</v>
      </c>
      <c r="C711" s="71">
        <f t="shared" si="22"/>
        <v>3.5</v>
      </c>
      <c r="D711" s="71">
        <f t="shared" si="23"/>
        <v>3.5</v>
      </c>
    </row>
    <row r="712" spans="1:4" x14ac:dyDescent="0.25">
      <c r="A712" s="71">
        <v>42.3</v>
      </c>
      <c r="C712" s="71">
        <f t="shared" si="22"/>
        <v>-7.7000000000000028</v>
      </c>
      <c r="D712" s="71">
        <f t="shared" si="23"/>
        <v>7.7000000000000028</v>
      </c>
    </row>
    <row r="713" spans="1:4" x14ac:dyDescent="0.25">
      <c r="A713" s="71">
        <v>57.9</v>
      </c>
      <c r="C713" s="71">
        <f t="shared" si="22"/>
        <v>7.8999999999999986</v>
      </c>
      <c r="D713" s="71">
        <f t="shared" si="23"/>
        <v>7.8999999999999986</v>
      </c>
    </row>
    <row r="714" spans="1:4" x14ac:dyDescent="0.25">
      <c r="A714" s="71">
        <v>52.5</v>
      </c>
      <c r="C714" s="71">
        <f t="shared" si="22"/>
        <v>2.5</v>
      </c>
      <c r="D714" s="71">
        <f t="shared" si="23"/>
        <v>2.5</v>
      </c>
    </row>
    <row r="715" spans="1:4" x14ac:dyDescent="0.25">
      <c r="A715" s="71">
        <v>50.1</v>
      </c>
      <c r="C715" s="71">
        <f t="shared" si="22"/>
        <v>0.10000000000000142</v>
      </c>
      <c r="D715" s="71">
        <f t="shared" si="23"/>
        <v>0.10000000000000142</v>
      </c>
    </row>
    <row r="716" spans="1:4" x14ac:dyDescent="0.25">
      <c r="A716" s="71">
        <v>44.8</v>
      </c>
      <c r="C716" s="71">
        <f t="shared" si="22"/>
        <v>-5.2000000000000028</v>
      </c>
      <c r="D716" s="71">
        <f t="shared" si="23"/>
        <v>5.2000000000000028</v>
      </c>
    </row>
    <row r="717" spans="1:4" x14ac:dyDescent="0.25">
      <c r="A717" s="71">
        <v>52.6</v>
      </c>
      <c r="C717" s="71">
        <f t="shared" si="22"/>
        <v>2.6000000000000014</v>
      </c>
      <c r="D717" s="71">
        <f t="shared" si="23"/>
        <v>2.6000000000000014</v>
      </c>
    </row>
    <row r="718" spans="1:4" x14ac:dyDescent="0.25">
      <c r="A718" s="71">
        <v>59.4</v>
      </c>
      <c r="C718" s="71">
        <f t="shared" si="22"/>
        <v>9.3999999999999986</v>
      </c>
      <c r="D718" s="71">
        <f t="shared" si="23"/>
        <v>9.3999999999999986</v>
      </c>
    </row>
    <row r="719" spans="1:4" x14ac:dyDescent="0.25">
      <c r="A719" s="71">
        <v>53.8</v>
      </c>
      <c r="C719" s="71">
        <f t="shared" si="22"/>
        <v>3.7999999999999972</v>
      </c>
      <c r="D719" s="71">
        <f t="shared" si="23"/>
        <v>3.7999999999999972</v>
      </c>
    </row>
    <row r="720" spans="1:4" x14ac:dyDescent="0.25">
      <c r="A720" s="71">
        <v>57.9</v>
      </c>
      <c r="C720" s="71">
        <f t="shared" si="22"/>
        <v>7.8999999999999986</v>
      </c>
      <c r="D720" s="71">
        <f t="shared" si="23"/>
        <v>7.8999999999999986</v>
      </c>
    </row>
    <row r="721" spans="1:4" x14ac:dyDescent="0.25">
      <c r="A721" s="71">
        <v>37.799999999999997</v>
      </c>
      <c r="C721" s="71">
        <f t="shared" si="22"/>
        <v>-12.200000000000003</v>
      </c>
      <c r="D721" s="71">
        <f t="shared" si="23"/>
        <v>12.200000000000003</v>
      </c>
    </row>
    <row r="722" spans="1:4" x14ac:dyDescent="0.25">
      <c r="A722" s="71">
        <v>57.2</v>
      </c>
      <c r="C722" s="71">
        <f t="shared" si="22"/>
        <v>7.2000000000000028</v>
      </c>
      <c r="D722" s="71">
        <f t="shared" si="23"/>
        <v>7.2000000000000028</v>
      </c>
    </row>
    <row r="723" spans="1:4" x14ac:dyDescent="0.25">
      <c r="A723" s="71">
        <v>35.5</v>
      </c>
      <c r="C723" s="71">
        <f t="shared" si="22"/>
        <v>-14.5</v>
      </c>
      <c r="D723" s="71">
        <f t="shared" si="23"/>
        <v>14.5</v>
      </c>
    </row>
    <row r="724" spans="1:4" x14ac:dyDescent="0.25">
      <c r="A724" s="71">
        <v>51.1</v>
      </c>
      <c r="C724" s="71">
        <f t="shared" si="22"/>
        <v>1.1000000000000014</v>
      </c>
      <c r="D724" s="71">
        <f t="shared" si="23"/>
        <v>1.1000000000000014</v>
      </c>
    </row>
    <row r="725" spans="1:4" x14ac:dyDescent="0.25">
      <c r="A725" s="71">
        <v>53.7</v>
      </c>
      <c r="C725" s="71">
        <f t="shared" si="22"/>
        <v>3.7000000000000028</v>
      </c>
      <c r="D725" s="71">
        <f t="shared" si="23"/>
        <v>3.7000000000000028</v>
      </c>
    </row>
    <row r="726" spans="1:4" x14ac:dyDescent="0.25">
      <c r="A726" s="71">
        <v>29.1</v>
      </c>
      <c r="C726" s="71">
        <f t="shared" si="22"/>
        <v>-20.9</v>
      </c>
      <c r="D726" s="71">
        <f t="shared" si="23"/>
        <v>20.9</v>
      </c>
    </row>
    <row r="727" spans="1:4" x14ac:dyDescent="0.25">
      <c r="A727" s="71">
        <v>54.4</v>
      </c>
      <c r="C727" s="71">
        <f t="shared" si="22"/>
        <v>4.3999999999999986</v>
      </c>
      <c r="D727" s="71">
        <f t="shared" si="23"/>
        <v>4.3999999999999986</v>
      </c>
    </row>
    <row r="728" spans="1:4" x14ac:dyDescent="0.25">
      <c r="A728" s="71">
        <v>57.4</v>
      </c>
      <c r="C728" s="71">
        <f t="shared" si="22"/>
        <v>7.3999999999999986</v>
      </c>
      <c r="D728" s="71">
        <f t="shared" si="23"/>
        <v>7.3999999999999986</v>
      </c>
    </row>
    <row r="729" spans="1:4" x14ac:dyDescent="0.25">
      <c r="A729" s="71">
        <v>47.3</v>
      </c>
      <c r="C729" s="71">
        <f t="shared" si="22"/>
        <v>-2.7000000000000028</v>
      </c>
      <c r="D729" s="71">
        <f t="shared" si="23"/>
        <v>2.7000000000000028</v>
      </c>
    </row>
    <row r="730" spans="1:4" x14ac:dyDescent="0.25">
      <c r="A730" s="71">
        <v>39.799999999999997</v>
      </c>
      <c r="C730" s="71">
        <f t="shared" si="22"/>
        <v>-10.200000000000003</v>
      </c>
      <c r="D730" s="71">
        <f t="shared" si="23"/>
        <v>10.200000000000003</v>
      </c>
    </row>
    <row r="731" spans="1:4" x14ac:dyDescent="0.25">
      <c r="A731" s="71">
        <v>56.9</v>
      </c>
      <c r="C731" s="71">
        <f t="shared" si="22"/>
        <v>6.8999999999999986</v>
      </c>
      <c r="D731" s="71">
        <f t="shared" si="23"/>
        <v>6.8999999999999986</v>
      </c>
    </row>
    <row r="732" spans="1:4" x14ac:dyDescent="0.25">
      <c r="A732" s="71">
        <v>44.3</v>
      </c>
      <c r="C732" s="71">
        <f t="shared" si="22"/>
        <v>-5.7000000000000028</v>
      </c>
      <c r="D732" s="71">
        <f t="shared" si="23"/>
        <v>5.7000000000000028</v>
      </c>
    </row>
    <row r="733" spans="1:4" x14ac:dyDescent="0.25">
      <c r="A733" s="71">
        <v>57.5</v>
      </c>
      <c r="C733" s="71">
        <f t="shared" si="22"/>
        <v>7.5</v>
      </c>
      <c r="D733" s="71">
        <f t="shared" si="23"/>
        <v>7.5</v>
      </c>
    </row>
    <row r="734" spans="1:4" x14ac:dyDescent="0.25">
      <c r="A734" s="71">
        <v>36.6</v>
      </c>
      <c r="C734" s="71">
        <f t="shared" si="22"/>
        <v>-13.399999999999999</v>
      </c>
      <c r="D734" s="71">
        <f t="shared" si="23"/>
        <v>13.399999999999999</v>
      </c>
    </row>
    <row r="735" spans="1:4" x14ac:dyDescent="0.25">
      <c r="A735" s="71">
        <v>61</v>
      </c>
      <c r="C735" s="71">
        <f t="shared" si="22"/>
        <v>11</v>
      </c>
      <c r="D735" s="71">
        <f t="shared" si="23"/>
        <v>11</v>
      </c>
    </row>
    <row r="736" spans="1:4" x14ac:dyDescent="0.25">
      <c r="A736" s="71">
        <v>39.5</v>
      </c>
      <c r="C736" s="71">
        <f t="shared" si="22"/>
        <v>-10.5</v>
      </c>
      <c r="D736" s="71">
        <f t="shared" si="23"/>
        <v>10.5</v>
      </c>
    </row>
    <row r="737" spans="1:4" x14ac:dyDescent="0.25">
      <c r="A737" s="71">
        <v>47.5</v>
      </c>
      <c r="C737" s="71">
        <f t="shared" si="22"/>
        <v>-2.5</v>
      </c>
      <c r="D737" s="71">
        <f t="shared" si="23"/>
        <v>2.5</v>
      </c>
    </row>
    <row r="738" spans="1:4" x14ac:dyDescent="0.25">
      <c r="A738" s="71">
        <v>52.4</v>
      </c>
      <c r="C738" s="71">
        <f t="shared" si="22"/>
        <v>2.3999999999999986</v>
      </c>
      <c r="D738" s="71">
        <f t="shared" si="23"/>
        <v>2.3999999999999986</v>
      </c>
    </row>
    <row r="739" spans="1:4" x14ac:dyDescent="0.25">
      <c r="A739" s="71">
        <v>49.8</v>
      </c>
      <c r="C739" s="71">
        <f t="shared" si="22"/>
        <v>-0.20000000000000284</v>
      </c>
      <c r="D739" s="71">
        <f t="shared" si="23"/>
        <v>0.20000000000000284</v>
      </c>
    </row>
    <row r="740" spans="1:4" x14ac:dyDescent="0.25">
      <c r="A740" s="71">
        <v>49.6</v>
      </c>
      <c r="C740" s="71">
        <f t="shared" si="22"/>
        <v>-0.39999999999999858</v>
      </c>
      <c r="D740" s="71">
        <f t="shared" si="23"/>
        <v>0.39999999999999858</v>
      </c>
    </row>
    <row r="741" spans="1:4" x14ac:dyDescent="0.25">
      <c r="A741" s="71">
        <v>49.6</v>
      </c>
      <c r="C741" s="71">
        <f t="shared" si="22"/>
        <v>-0.39999999999999858</v>
      </c>
      <c r="D741" s="71">
        <f t="shared" si="23"/>
        <v>0.39999999999999858</v>
      </c>
    </row>
    <row r="742" spans="1:4" x14ac:dyDescent="0.25">
      <c r="A742" s="71">
        <v>49.2</v>
      </c>
      <c r="C742" s="71">
        <f t="shared" si="22"/>
        <v>-0.79999999999999716</v>
      </c>
      <c r="D742" s="71">
        <f t="shared" si="23"/>
        <v>0.79999999999999716</v>
      </c>
    </row>
    <row r="743" spans="1:4" x14ac:dyDescent="0.25">
      <c r="A743" s="71">
        <v>46</v>
      </c>
      <c r="C743" s="71">
        <f t="shared" si="22"/>
        <v>-4</v>
      </c>
      <c r="D743" s="71">
        <f t="shared" si="23"/>
        <v>4</v>
      </c>
    </row>
    <row r="744" spans="1:4" x14ac:dyDescent="0.25">
      <c r="A744" s="71">
        <v>49</v>
      </c>
      <c r="C744" s="71">
        <f t="shared" si="22"/>
        <v>-1</v>
      </c>
      <c r="D744" s="71">
        <f t="shared" si="23"/>
        <v>1</v>
      </c>
    </row>
    <row r="745" spans="1:4" x14ac:dyDescent="0.25">
      <c r="A745" s="71">
        <v>49.5</v>
      </c>
      <c r="C745" s="71">
        <f t="shared" si="22"/>
        <v>-0.5</v>
      </c>
      <c r="D745" s="71">
        <f t="shared" si="23"/>
        <v>0.5</v>
      </c>
    </row>
    <row r="746" spans="1:4" x14ac:dyDescent="0.25">
      <c r="A746" s="71">
        <v>54</v>
      </c>
      <c r="C746" s="71">
        <f t="shared" si="22"/>
        <v>4</v>
      </c>
      <c r="D746" s="71">
        <f t="shared" si="23"/>
        <v>4</v>
      </c>
    </row>
    <row r="747" spans="1:4" x14ac:dyDescent="0.25">
      <c r="A747" s="71">
        <v>50</v>
      </c>
      <c r="C747" s="71">
        <f t="shared" si="22"/>
        <v>0</v>
      </c>
      <c r="D747" s="71">
        <f t="shared" si="23"/>
        <v>0</v>
      </c>
    </row>
    <row r="748" spans="1:4" x14ac:dyDescent="0.25">
      <c r="A748" s="71">
        <v>52</v>
      </c>
      <c r="C748" s="71">
        <f t="shared" si="22"/>
        <v>2</v>
      </c>
      <c r="D748" s="71">
        <f t="shared" si="23"/>
        <v>2</v>
      </c>
    </row>
    <row r="749" spans="1:4" x14ac:dyDescent="0.25">
      <c r="A749" s="71">
        <v>52.1</v>
      </c>
      <c r="C749" s="71">
        <f t="shared" si="22"/>
        <v>2.1000000000000014</v>
      </c>
      <c r="D749" s="71">
        <f t="shared" si="23"/>
        <v>2.1000000000000014</v>
      </c>
    </row>
    <row r="750" spans="1:4" x14ac:dyDescent="0.25">
      <c r="A750" s="71">
        <v>41.7</v>
      </c>
      <c r="C750" s="71">
        <f t="shared" si="22"/>
        <v>-8.2999999999999972</v>
      </c>
      <c r="D750" s="71">
        <f t="shared" si="23"/>
        <v>8.2999999999999972</v>
      </c>
    </row>
    <row r="751" spans="1:4" x14ac:dyDescent="0.25">
      <c r="A751" s="71">
        <v>47.6</v>
      </c>
      <c r="C751" s="71">
        <f t="shared" si="22"/>
        <v>-2.3999999999999986</v>
      </c>
      <c r="D751" s="71">
        <f t="shared" si="23"/>
        <v>2.3999999999999986</v>
      </c>
    </row>
    <row r="752" spans="1:4" x14ac:dyDescent="0.25">
      <c r="A752" s="71">
        <v>44.5</v>
      </c>
      <c r="C752" s="71">
        <f t="shared" si="22"/>
        <v>-5.5</v>
      </c>
      <c r="D752" s="71">
        <f t="shared" si="23"/>
        <v>5.5</v>
      </c>
    </row>
    <row r="753" spans="1:4" x14ac:dyDescent="0.25">
      <c r="A753" s="71">
        <v>38.1</v>
      </c>
      <c r="C753" s="71">
        <f t="shared" si="22"/>
        <v>-11.899999999999999</v>
      </c>
      <c r="D753" s="71">
        <f t="shared" si="23"/>
        <v>11.899999999999999</v>
      </c>
    </row>
    <row r="754" spans="1:4" x14ac:dyDescent="0.25">
      <c r="A754" s="71">
        <v>49.6</v>
      </c>
      <c r="C754" s="71">
        <f t="shared" si="22"/>
        <v>-0.39999999999999858</v>
      </c>
      <c r="D754" s="71">
        <f t="shared" si="23"/>
        <v>0.39999999999999858</v>
      </c>
    </row>
    <row r="755" spans="1:4" x14ac:dyDescent="0.25">
      <c r="A755" s="71">
        <v>38.6</v>
      </c>
      <c r="C755" s="71">
        <f t="shared" si="22"/>
        <v>-11.399999999999999</v>
      </c>
      <c r="D755" s="71">
        <f t="shared" si="23"/>
        <v>11.399999999999999</v>
      </c>
    </row>
    <row r="756" spans="1:4" x14ac:dyDescent="0.25">
      <c r="A756" s="71">
        <v>53.6</v>
      </c>
      <c r="C756" s="71">
        <f t="shared" si="22"/>
        <v>3.6000000000000014</v>
      </c>
      <c r="D756" s="71">
        <f t="shared" si="23"/>
        <v>3.6000000000000014</v>
      </c>
    </row>
    <row r="757" spans="1:4" x14ac:dyDescent="0.25">
      <c r="A757" s="71">
        <v>51</v>
      </c>
      <c r="C757" s="71">
        <f t="shared" si="22"/>
        <v>1</v>
      </c>
      <c r="D757" s="71">
        <f t="shared" si="23"/>
        <v>1</v>
      </c>
    </row>
    <row r="758" spans="1:4" x14ac:dyDescent="0.25">
      <c r="A758" s="71">
        <v>50.6</v>
      </c>
      <c r="C758" s="71">
        <f t="shared" si="22"/>
        <v>0.60000000000000142</v>
      </c>
      <c r="D758" s="71">
        <f t="shared" si="23"/>
        <v>0.60000000000000142</v>
      </c>
    </row>
    <row r="759" spans="1:4" x14ac:dyDescent="0.25">
      <c r="A759" s="71">
        <v>43.9</v>
      </c>
      <c r="C759" s="71">
        <f t="shared" si="22"/>
        <v>-6.1000000000000014</v>
      </c>
      <c r="D759" s="71">
        <f t="shared" si="23"/>
        <v>6.1000000000000014</v>
      </c>
    </row>
    <row r="760" spans="1:4" x14ac:dyDescent="0.25">
      <c r="A760" s="71">
        <v>50.8</v>
      </c>
      <c r="C760" s="71">
        <f t="shared" si="22"/>
        <v>0.79999999999999716</v>
      </c>
      <c r="D760" s="71">
        <f t="shared" si="23"/>
        <v>0.79999999999999716</v>
      </c>
    </row>
    <row r="761" spans="1:4" x14ac:dyDescent="0.25">
      <c r="A761" s="71">
        <v>51.8</v>
      </c>
      <c r="C761" s="71">
        <f t="shared" si="22"/>
        <v>1.7999999999999972</v>
      </c>
      <c r="D761" s="71">
        <f t="shared" si="23"/>
        <v>1.7999999999999972</v>
      </c>
    </row>
    <row r="762" spans="1:4" x14ac:dyDescent="0.25">
      <c r="A762" s="71">
        <v>38.6</v>
      </c>
      <c r="C762" s="71">
        <f t="shared" si="22"/>
        <v>-11.399999999999999</v>
      </c>
      <c r="D762" s="71">
        <f t="shared" si="23"/>
        <v>11.399999999999999</v>
      </c>
    </row>
    <row r="763" spans="1:4" x14ac:dyDescent="0.25">
      <c r="A763" s="71">
        <v>51.4</v>
      </c>
      <c r="C763" s="71">
        <f t="shared" si="22"/>
        <v>1.3999999999999986</v>
      </c>
      <c r="D763" s="71">
        <f t="shared" si="23"/>
        <v>1.3999999999999986</v>
      </c>
    </row>
    <row r="764" spans="1:4" x14ac:dyDescent="0.25">
      <c r="A764" s="71">
        <v>45.9</v>
      </c>
      <c r="C764" s="71">
        <f t="shared" si="22"/>
        <v>-4.1000000000000014</v>
      </c>
      <c r="D764" s="71">
        <f t="shared" si="23"/>
        <v>4.1000000000000014</v>
      </c>
    </row>
    <row r="765" spans="1:4" x14ac:dyDescent="0.25">
      <c r="A765" s="71">
        <v>53.1</v>
      </c>
      <c r="C765" s="71">
        <f t="shared" si="22"/>
        <v>3.1000000000000014</v>
      </c>
      <c r="D765" s="71">
        <f t="shared" si="23"/>
        <v>3.1000000000000014</v>
      </c>
    </row>
    <row r="766" spans="1:4" x14ac:dyDescent="0.25">
      <c r="A766" s="71">
        <v>25.4</v>
      </c>
      <c r="C766" s="71">
        <f t="shared" si="22"/>
        <v>-24.6</v>
      </c>
      <c r="D766" s="71">
        <f t="shared" si="23"/>
        <v>24.6</v>
      </c>
    </row>
    <row r="767" spans="1:4" x14ac:dyDescent="0.25">
      <c r="A767" s="71">
        <v>49.5</v>
      </c>
      <c r="C767" s="71">
        <f t="shared" si="22"/>
        <v>-0.5</v>
      </c>
      <c r="D767" s="71">
        <f t="shared" si="23"/>
        <v>0.5</v>
      </c>
    </row>
    <row r="768" spans="1:4" x14ac:dyDescent="0.25">
      <c r="A768" s="71">
        <v>51.7</v>
      </c>
      <c r="C768" s="71">
        <f t="shared" si="22"/>
        <v>1.7000000000000028</v>
      </c>
      <c r="D768" s="71">
        <f t="shared" si="23"/>
        <v>1.7000000000000028</v>
      </c>
    </row>
    <row r="769" spans="1:4" x14ac:dyDescent="0.25">
      <c r="A769" s="71">
        <v>49.5</v>
      </c>
      <c r="C769" s="71">
        <f t="shared" si="22"/>
        <v>-0.5</v>
      </c>
      <c r="D769" s="71">
        <f t="shared" si="23"/>
        <v>0.5</v>
      </c>
    </row>
    <row r="770" spans="1:4" x14ac:dyDescent="0.25">
      <c r="A770" s="71">
        <v>41.1</v>
      </c>
      <c r="C770" s="71">
        <f t="shared" si="22"/>
        <v>-8.8999999999999986</v>
      </c>
      <c r="D770" s="71">
        <f t="shared" si="23"/>
        <v>8.8999999999999986</v>
      </c>
    </row>
    <row r="771" spans="1:4" x14ac:dyDescent="0.25">
      <c r="A771" s="71">
        <v>54.1</v>
      </c>
      <c r="C771" s="71">
        <f t="shared" ref="C771:C834" si="24">A771-$B$2</f>
        <v>4.1000000000000014</v>
      </c>
      <c r="D771" s="71">
        <f t="shared" ref="D771:D834" si="25">ABS(C771)</f>
        <v>4.1000000000000014</v>
      </c>
    </row>
    <row r="772" spans="1:4" x14ac:dyDescent="0.25">
      <c r="A772" s="71">
        <v>50.9</v>
      </c>
      <c r="C772" s="71">
        <f t="shared" si="24"/>
        <v>0.89999999999999858</v>
      </c>
      <c r="D772" s="71">
        <f t="shared" si="25"/>
        <v>0.89999999999999858</v>
      </c>
    </row>
    <row r="773" spans="1:4" x14ac:dyDescent="0.25">
      <c r="A773" s="71">
        <v>35.9</v>
      </c>
      <c r="C773" s="71">
        <f t="shared" si="24"/>
        <v>-14.100000000000001</v>
      </c>
      <c r="D773" s="71">
        <f t="shared" si="25"/>
        <v>14.100000000000001</v>
      </c>
    </row>
    <row r="774" spans="1:4" x14ac:dyDescent="0.25">
      <c r="A774" s="71">
        <v>40.1</v>
      </c>
      <c r="C774" s="71">
        <f t="shared" si="24"/>
        <v>-9.8999999999999986</v>
      </c>
      <c r="D774" s="71">
        <f t="shared" si="25"/>
        <v>9.8999999999999986</v>
      </c>
    </row>
    <row r="775" spans="1:4" x14ac:dyDescent="0.25">
      <c r="A775" s="71">
        <v>49.2</v>
      </c>
      <c r="C775" s="71">
        <f t="shared" si="24"/>
        <v>-0.79999999999999716</v>
      </c>
      <c r="D775" s="71">
        <f t="shared" si="25"/>
        <v>0.79999999999999716</v>
      </c>
    </row>
    <row r="776" spans="1:4" x14ac:dyDescent="0.25">
      <c r="A776" s="71">
        <v>50.9</v>
      </c>
      <c r="C776" s="71">
        <f t="shared" si="24"/>
        <v>0.89999999999999858</v>
      </c>
      <c r="D776" s="71">
        <f t="shared" si="25"/>
        <v>0.89999999999999858</v>
      </c>
    </row>
    <row r="777" spans="1:4" x14ac:dyDescent="0.25">
      <c r="A777" s="71">
        <v>44.8</v>
      </c>
      <c r="C777" s="71">
        <f t="shared" si="24"/>
        <v>-5.2000000000000028</v>
      </c>
      <c r="D777" s="71">
        <f t="shared" si="25"/>
        <v>5.2000000000000028</v>
      </c>
    </row>
    <row r="778" spans="1:4" x14ac:dyDescent="0.25">
      <c r="A778" s="71">
        <v>46.6</v>
      </c>
      <c r="C778" s="71">
        <f t="shared" si="24"/>
        <v>-3.3999999999999986</v>
      </c>
      <c r="D778" s="71">
        <f t="shared" si="25"/>
        <v>3.3999999999999986</v>
      </c>
    </row>
    <row r="779" spans="1:4" x14ac:dyDescent="0.25">
      <c r="A779" s="71">
        <v>48.7</v>
      </c>
      <c r="C779" s="71">
        <f t="shared" si="24"/>
        <v>-1.2999999999999972</v>
      </c>
      <c r="D779" s="71">
        <f t="shared" si="25"/>
        <v>1.2999999999999972</v>
      </c>
    </row>
    <row r="780" spans="1:4" x14ac:dyDescent="0.25">
      <c r="A780" s="71">
        <v>48.6</v>
      </c>
      <c r="C780" s="71">
        <f t="shared" si="24"/>
        <v>-1.3999999999999986</v>
      </c>
      <c r="D780" s="71">
        <f t="shared" si="25"/>
        <v>1.3999999999999986</v>
      </c>
    </row>
    <row r="781" spans="1:4" x14ac:dyDescent="0.25">
      <c r="A781" s="71">
        <v>50.3</v>
      </c>
      <c r="C781" s="71">
        <f t="shared" si="24"/>
        <v>0.29999999999999716</v>
      </c>
      <c r="D781" s="71">
        <f t="shared" si="25"/>
        <v>0.29999999999999716</v>
      </c>
    </row>
    <row r="782" spans="1:4" x14ac:dyDescent="0.25">
      <c r="A782" s="71">
        <v>48.6</v>
      </c>
      <c r="C782" s="71">
        <f t="shared" si="24"/>
        <v>-1.3999999999999986</v>
      </c>
      <c r="D782" s="71">
        <f t="shared" si="25"/>
        <v>1.3999999999999986</v>
      </c>
    </row>
    <row r="783" spans="1:4" x14ac:dyDescent="0.25">
      <c r="A783" s="71">
        <v>45.4</v>
      </c>
      <c r="C783" s="71">
        <f t="shared" si="24"/>
        <v>-4.6000000000000014</v>
      </c>
      <c r="D783" s="71">
        <f t="shared" si="25"/>
        <v>4.6000000000000014</v>
      </c>
    </row>
    <row r="784" spans="1:4" x14ac:dyDescent="0.25">
      <c r="A784" s="71">
        <v>46.4</v>
      </c>
      <c r="C784" s="71">
        <f t="shared" si="24"/>
        <v>-3.6000000000000014</v>
      </c>
      <c r="D784" s="71">
        <f t="shared" si="25"/>
        <v>3.6000000000000014</v>
      </c>
    </row>
    <row r="785" spans="1:4" x14ac:dyDescent="0.25">
      <c r="A785" s="71">
        <v>48.5</v>
      </c>
      <c r="C785" s="71">
        <f t="shared" si="24"/>
        <v>-1.5</v>
      </c>
      <c r="D785" s="71">
        <f t="shared" si="25"/>
        <v>1.5</v>
      </c>
    </row>
    <row r="786" spans="1:4" x14ac:dyDescent="0.25">
      <c r="A786" s="71">
        <v>53.9</v>
      </c>
      <c r="C786" s="71">
        <f t="shared" si="24"/>
        <v>3.8999999999999986</v>
      </c>
      <c r="D786" s="71">
        <f t="shared" si="25"/>
        <v>3.8999999999999986</v>
      </c>
    </row>
    <row r="787" spans="1:4" x14ac:dyDescent="0.25">
      <c r="A787" s="71">
        <v>51.3</v>
      </c>
      <c r="C787" s="71">
        <f t="shared" si="24"/>
        <v>1.2999999999999972</v>
      </c>
      <c r="D787" s="71">
        <f t="shared" si="25"/>
        <v>1.2999999999999972</v>
      </c>
    </row>
    <row r="788" spans="1:4" x14ac:dyDescent="0.25">
      <c r="A788" s="71">
        <v>50.7</v>
      </c>
      <c r="C788" s="71">
        <f t="shared" si="24"/>
        <v>0.70000000000000284</v>
      </c>
      <c r="D788" s="71">
        <f t="shared" si="25"/>
        <v>0.70000000000000284</v>
      </c>
    </row>
    <row r="789" spans="1:4" x14ac:dyDescent="0.25">
      <c r="A789" s="71">
        <v>49.1</v>
      </c>
      <c r="C789" s="71">
        <f t="shared" si="24"/>
        <v>-0.89999999999999858</v>
      </c>
      <c r="D789" s="71">
        <f t="shared" si="25"/>
        <v>0.89999999999999858</v>
      </c>
    </row>
    <row r="790" spans="1:4" x14ac:dyDescent="0.25">
      <c r="A790" s="71">
        <v>25.5</v>
      </c>
      <c r="C790" s="71">
        <f t="shared" si="24"/>
        <v>-24.5</v>
      </c>
      <c r="D790" s="71">
        <f t="shared" si="25"/>
        <v>24.5</v>
      </c>
    </row>
    <row r="791" spans="1:4" x14ac:dyDescent="0.25">
      <c r="A791" s="71">
        <v>42.7</v>
      </c>
      <c r="C791" s="71">
        <f t="shared" si="24"/>
        <v>-7.2999999999999972</v>
      </c>
      <c r="D791" s="71">
        <f t="shared" si="25"/>
        <v>7.2999999999999972</v>
      </c>
    </row>
    <row r="792" spans="1:4" x14ac:dyDescent="0.25">
      <c r="A792" s="71">
        <v>51.3</v>
      </c>
      <c r="C792" s="71">
        <f t="shared" si="24"/>
        <v>1.2999999999999972</v>
      </c>
      <c r="D792" s="71">
        <f t="shared" si="25"/>
        <v>1.2999999999999972</v>
      </c>
    </row>
    <row r="793" spans="1:4" x14ac:dyDescent="0.25">
      <c r="A793" s="71">
        <v>48.9</v>
      </c>
      <c r="C793" s="71">
        <f t="shared" si="24"/>
        <v>-1.1000000000000014</v>
      </c>
      <c r="D793" s="71">
        <f t="shared" si="25"/>
        <v>1.1000000000000014</v>
      </c>
    </row>
    <row r="794" spans="1:4" x14ac:dyDescent="0.25">
      <c r="A794" s="71">
        <v>46.8</v>
      </c>
      <c r="C794" s="71">
        <f t="shared" si="24"/>
        <v>-3.2000000000000028</v>
      </c>
      <c r="D794" s="71">
        <f t="shared" si="25"/>
        <v>3.2000000000000028</v>
      </c>
    </row>
    <row r="795" spans="1:4" x14ac:dyDescent="0.25">
      <c r="A795" s="71">
        <v>35.799999999999997</v>
      </c>
      <c r="C795" s="71">
        <f t="shared" si="24"/>
        <v>-14.200000000000003</v>
      </c>
      <c r="D795" s="71">
        <f t="shared" si="25"/>
        <v>14.200000000000003</v>
      </c>
    </row>
    <row r="796" spans="1:4" x14ac:dyDescent="0.25">
      <c r="A796" s="71">
        <v>49.7</v>
      </c>
      <c r="C796" s="71">
        <f t="shared" si="24"/>
        <v>-0.29999999999999716</v>
      </c>
      <c r="D796" s="71">
        <f t="shared" si="25"/>
        <v>0.29999999999999716</v>
      </c>
    </row>
    <row r="797" spans="1:4" x14ac:dyDescent="0.25">
      <c r="A797" s="71">
        <v>54</v>
      </c>
      <c r="C797" s="71">
        <f t="shared" si="24"/>
        <v>4</v>
      </c>
      <c r="D797" s="71">
        <f t="shared" si="25"/>
        <v>4</v>
      </c>
    </row>
    <row r="798" spans="1:4" x14ac:dyDescent="0.25">
      <c r="A798" s="71">
        <v>29.2</v>
      </c>
      <c r="C798" s="71">
        <f t="shared" si="24"/>
        <v>-20.8</v>
      </c>
      <c r="D798" s="71">
        <f t="shared" si="25"/>
        <v>20.8</v>
      </c>
    </row>
    <row r="799" spans="1:4" x14ac:dyDescent="0.25">
      <c r="A799" s="71">
        <v>46.6</v>
      </c>
      <c r="C799" s="71">
        <f t="shared" si="24"/>
        <v>-3.3999999999999986</v>
      </c>
      <c r="D799" s="71">
        <f t="shared" si="25"/>
        <v>3.3999999999999986</v>
      </c>
    </row>
    <row r="800" spans="1:4" x14ac:dyDescent="0.25">
      <c r="A800" s="71">
        <v>43.1</v>
      </c>
      <c r="C800" s="71">
        <f t="shared" si="24"/>
        <v>-6.8999999999999986</v>
      </c>
      <c r="D800" s="71">
        <f t="shared" si="25"/>
        <v>6.8999999999999986</v>
      </c>
    </row>
    <row r="801" spans="1:4" x14ac:dyDescent="0.25">
      <c r="A801" s="71">
        <v>52.2</v>
      </c>
      <c r="C801" s="71">
        <f t="shared" si="24"/>
        <v>2.2000000000000028</v>
      </c>
      <c r="D801" s="71">
        <f t="shared" si="25"/>
        <v>2.2000000000000028</v>
      </c>
    </row>
    <row r="802" spans="1:4" x14ac:dyDescent="0.25">
      <c r="A802" s="71">
        <v>49.6</v>
      </c>
      <c r="C802" s="71">
        <f t="shared" si="24"/>
        <v>-0.39999999999999858</v>
      </c>
      <c r="D802" s="71">
        <f t="shared" si="25"/>
        <v>0.39999999999999858</v>
      </c>
    </row>
    <row r="803" spans="1:4" x14ac:dyDescent="0.25">
      <c r="A803" s="71">
        <v>26.7</v>
      </c>
      <c r="C803" s="71">
        <f t="shared" si="24"/>
        <v>-23.3</v>
      </c>
      <c r="D803" s="71">
        <f t="shared" si="25"/>
        <v>23.3</v>
      </c>
    </row>
    <row r="804" spans="1:4" x14ac:dyDescent="0.25">
      <c r="A804" s="71">
        <v>55.5</v>
      </c>
      <c r="C804" s="71">
        <f t="shared" si="24"/>
        <v>5.5</v>
      </c>
      <c r="D804" s="71">
        <f t="shared" si="25"/>
        <v>5.5</v>
      </c>
    </row>
    <row r="805" spans="1:4" x14ac:dyDescent="0.25">
      <c r="A805" s="71">
        <v>50.5</v>
      </c>
      <c r="C805" s="71">
        <f t="shared" si="24"/>
        <v>0.5</v>
      </c>
      <c r="D805" s="71">
        <f t="shared" si="25"/>
        <v>0.5</v>
      </c>
    </row>
    <row r="806" spans="1:4" x14ac:dyDescent="0.25">
      <c r="A806" s="71">
        <v>50.2</v>
      </c>
      <c r="C806" s="71">
        <f t="shared" si="24"/>
        <v>0.20000000000000284</v>
      </c>
      <c r="D806" s="71">
        <f t="shared" si="25"/>
        <v>0.20000000000000284</v>
      </c>
    </row>
    <row r="807" spans="1:4" x14ac:dyDescent="0.25">
      <c r="A807" s="71">
        <v>56.5</v>
      </c>
      <c r="C807" s="71">
        <f t="shared" si="24"/>
        <v>6.5</v>
      </c>
      <c r="D807" s="71">
        <f t="shared" si="25"/>
        <v>6.5</v>
      </c>
    </row>
    <row r="808" spans="1:4" x14ac:dyDescent="0.25">
      <c r="A808" s="71">
        <v>25</v>
      </c>
      <c r="C808" s="71">
        <f t="shared" si="24"/>
        <v>-25</v>
      </c>
      <c r="D808" s="71">
        <f t="shared" si="25"/>
        <v>25</v>
      </c>
    </row>
    <row r="809" spans="1:4" x14ac:dyDescent="0.25">
      <c r="A809" s="71">
        <v>45.5</v>
      </c>
      <c r="C809" s="71">
        <f t="shared" si="24"/>
        <v>-4.5</v>
      </c>
      <c r="D809" s="71">
        <f t="shared" si="25"/>
        <v>4.5</v>
      </c>
    </row>
    <row r="810" spans="1:4" x14ac:dyDescent="0.25">
      <c r="A810" s="71">
        <v>44</v>
      </c>
      <c r="C810" s="71">
        <f t="shared" si="24"/>
        <v>-6</v>
      </c>
      <c r="D810" s="71">
        <f t="shared" si="25"/>
        <v>6</v>
      </c>
    </row>
    <row r="811" spans="1:4" x14ac:dyDescent="0.25">
      <c r="A811" s="71">
        <v>51.5</v>
      </c>
      <c r="C811" s="71">
        <f t="shared" si="24"/>
        <v>1.5</v>
      </c>
      <c r="D811" s="71">
        <f t="shared" si="25"/>
        <v>1.5</v>
      </c>
    </row>
    <row r="812" spans="1:4" x14ac:dyDescent="0.25">
      <c r="A812" s="71">
        <v>37.299999999999997</v>
      </c>
      <c r="C812" s="71">
        <f t="shared" si="24"/>
        <v>-12.700000000000003</v>
      </c>
      <c r="D812" s="71">
        <f t="shared" si="25"/>
        <v>12.700000000000003</v>
      </c>
    </row>
    <row r="813" spans="1:4" x14ac:dyDescent="0.25">
      <c r="A813" s="71">
        <v>50.3</v>
      </c>
      <c r="C813" s="71">
        <f t="shared" si="24"/>
        <v>0.29999999999999716</v>
      </c>
      <c r="D813" s="71">
        <f t="shared" si="25"/>
        <v>0.29999999999999716</v>
      </c>
    </row>
    <row r="814" spans="1:4" x14ac:dyDescent="0.25">
      <c r="A814" s="71">
        <v>51.1</v>
      </c>
      <c r="C814" s="71">
        <f t="shared" si="24"/>
        <v>1.1000000000000014</v>
      </c>
      <c r="D814" s="71">
        <f t="shared" si="25"/>
        <v>1.1000000000000014</v>
      </c>
    </row>
    <row r="815" spans="1:4" x14ac:dyDescent="0.25">
      <c r="A815" s="71">
        <v>23.2</v>
      </c>
      <c r="C815" s="71">
        <f t="shared" si="24"/>
        <v>-26.8</v>
      </c>
      <c r="D815" s="71">
        <f t="shared" si="25"/>
        <v>26.8</v>
      </c>
    </row>
    <row r="816" spans="1:4" x14ac:dyDescent="0.25">
      <c r="A816" s="71">
        <v>54.5</v>
      </c>
      <c r="C816" s="71">
        <f t="shared" si="24"/>
        <v>4.5</v>
      </c>
      <c r="D816" s="71">
        <f t="shared" si="25"/>
        <v>4.5</v>
      </c>
    </row>
    <row r="817" spans="1:4" x14ac:dyDescent="0.25">
      <c r="A817" s="71">
        <v>36.4</v>
      </c>
      <c r="C817" s="71">
        <f t="shared" si="24"/>
        <v>-13.600000000000001</v>
      </c>
      <c r="D817" s="71">
        <f t="shared" si="25"/>
        <v>13.600000000000001</v>
      </c>
    </row>
    <row r="818" spans="1:4" x14ac:dyDescent="0.25">
      <c r="A818" s="71">
        <v>49.2</v>
      </c>
      <c r="C818" s="71">
        <f t="shared" si="24"/>
        <v>-0.79999999999999716</v>
      </c>
      <c r="D818" s="71">
        <f t="shared" si="25"/>
        <v>0.79999999999999716</v>
      </c>
    </row>
    <row r="819" spans="1:4" x14ac:dyDescent="0.25">
      <c r="A819" s="71">
        <v>51</v>
      </c>
      <c r="C819" s="71">
        <f t="shared" si="24"/>
        <v>1</v>
      </c>
      <c r="D819" s="71">
        <f t="shared" si="25"/>
        <v>1</v>
      </c>
    </row>
    <row r="820" spans="1:4" x14ac:dyDescent="0.25">
      <c r="A820" s="71">
        <v>48.5</v>
      </c>
      <c r="C820" s="71">
        <f t="shared" si="24"/>
        <v>-1.5</v>
      </c>
      <c r="D820" s="71">
        <f t="shared" si="25"/>
        <v>1.5</v>
      </c>
    </row>
    <row r="821" spans="1:4" x14ac:dyDescent="0.25">
      <c r="A821" s="71">
        <v>52.5</v>
      </c>
      <c r="C821" s="71">
        <f t="shared" si="24"/>
        <v>2.5</v>
      </c>
      <c r="D821" s="71">
        <f t="shared" si="25"/>
        <v>2.5</v>
      </c>
    </row>
    <row r="822" spans="1:4" x14ac:dyDescent="0.25">
      <c r="A822" s="71">
        <v>52.7</v>
      </c>
      <c r="C822" s="71">
        <f t="shared" si="24"/>
        <v>2.7000000000000028</v>
      </c>
      <c r="D822" s="71">
        <f t="shared" si="25"/>
        <v>2.7000000000000028</v>
      </c>
    </row>
    <row r="823" spans="1:4" x14ac:dyDescent="0.25">
      <c r="A823" s="71">
        <v>56.4</v>
      </c>
      <c r="C823" s="71">
        <f t="shared" si="24"/>
        <v>6.3999999999999986</v>
      </c>
      <c r="D823" s="71">
        <f t="shared" si="25"/>
        <v>6.3999999999999986</v>
      </c>
    </row>
    <row r="824" spans="1:4" x14ac:dyDescent="0.25">
      <c r="A824" s="71">
        <v>56.6</v>
      </c>
      <c r="C824" s="71">
        <f t="shared" si="24"/>
        <v>6.6000000000000014</v>
      </c>
      <c r="D824" s="71">
        <f t="shared" si="25"/>
        <v>6.6000000000000014</v>
      </c>
    </row>
    <row r="825" spans="1:4" x14ac:dyDescent="0.25">
      <c r="A825" s="71">
        <v>54.6</v>
      </c>
      <c r="C825" s="71">
        <f t="shared" si="24"/>
        <v>4.6000000000000014</v>
      </c>
      <c r="D825" s="71">
        <f t="shared" si="25"/>
        <v>4.6000000000000014</v>
      </c>
    </row>
    <row r="826" spans="1:4" x14ac:dyDescent="0.25">
      <c r="A826" s="71">
        <v>33.200000000000003</v>
      </c>
      <c r="C826" s="71">
        <f t="shared" si="24"/>
        <v>-16.799999999999997</v>
      </c>
      <c r="D826" s="71">
        <f t="shared" si="25"/>
        <v>16.799999999999997</v>
      </c>
    </row>
    <row r="827" spans="1:4" x14ac:dyDescent="0.25">
      <c r="A827" s="71">
        <v>47.8</v>
      </c>
      <c r="C827" s="71">
        <f t="shared" si="24"/>
        <v>-2.2000000000000028</v>
      </c>
      <c r="D827" s="71">
        <f t="shared" si="25"/>
        <v>2.2000000000000028</v>
      </c>
    </row>
    <row r="828" spans="1:4" x14ac:dyDescent="0.25">
      <c r="A828" s="71">
        <v>54.6</v>
      </c>
      <c r="C828" s="71">
        <f t="shared" si="24"/>
        <v>4.6000000000000014</v>
      </c>
      <c r="D828" s="71">
        <f t="shared" si="25"/>
        <v>4.6000000000000014</v>
      </c>
    </row>
    <row r="829" spans="1:4" x14ac:dyDescent="0.25">
      <c r="A829" s="71">
        <v>55.6</v>
      </c>
      <c r="C829" s="71">
        <f t="shared" si="24"/>
        <v>5.6000000000000014</v>
      </c>
      <c r="D829" s="71">
        <f t="shared" si="25"/>
        <v>5.6000000000000014</v>
      </c>
    </row>
    <row r="830" spans="1:4" x14ac:dyDescent="0.25">
      <c r="A830" s="71">
        <v>57</v>
      </c>
      <c r="C830" s="71">
        <f t="shared" si="24"/>
        <v>7</v>
      </c>
      <c r="D830" s="71">
        <f t="shared" si="25"/>
        <v>7</v>
      </c>
    </row>
    <row r="831" spans="1:4" x14ac:dyDescent="0.25">
      <c r="A831" s="71">
        <v>56.9</v>
      </c>
      <c r="C831" s="71">
        <f t="shared" si="24"/>
        <v>6.8999999999999986</v>
      </c>
      <c r="D831" s="71">
        <f t="shared" si="25"/>
        <v>6.8999999999999986</v>
      </c>
    </row>
    <row r="832" spans="1:4" x14ac:dyDescent="0.25">
      <c r="A832" s="71">
        <v>45.6</v>
      </c>
      <c r="C832" s="71">
        <f t="shared" si="24"/>
        <v>-4.3999999999999986</v>
      </c>
      <c r="D832" s="71">
        <f t="shared" si="25"/>
        <v>4.3999999999999986</v>
      </c>
    </row>
    <row r="833" spans="1:4" x14ac:dyDescent="0.25">
      <c r="A833" s="71">
        <v>48.2</v>
      </c>
      <c r="C833" s="71">
        <f t="shared" si="24"/>
        <v>-1.7999999999999972</v>
      </c>
      <c r="D833" s="71">
        <f t="shared" si="25"/>
        <v>1.7999999999999972</v>
      </c>
    </row>
    <row r="834" spans="1:4" x14ac:dyDescent="0.25">
      <c r="A834" s="71">
        <v>56.2</v>
      </c>
      <c r="C834" s="71">
        <f t="shared" si="24"/>
        <v>6.2000000000000028</v>
      </c>
      <c r="D834" s="71">
        <f t="shared" si="25"/>
        <v>6.2000000000000028</v>
      </c>
    </row>
    <row r="835" spans="1:4" x14ac:dyDescent="0.25">
      <c r="A835" s="71">
        <v>57.2</v>
      </c>
      <c r="C835" s="71">
        <f t="shared" ref="C835:C898" si="26">A835-$B$2</f>
        <v>7.2000000000000028</v>
      </c>
      <c r="D835" s="71">
        <f t="shared" ref="D835:D898" si="27">ABS(C835)</f>
        <v>7.2000000000000028</v>
      </c>
    </row>
    <row r="836" spans="1:4" x14ac:dyDescent="0.25">
      <c r="A836" s="71">
        <v>54.8</v>
      </c>
      <c r="C836" s="71">
        <f t="shared" si="26"/>
        <v>4.7999999999999972</v>
      </c>
      <c r="D836" s="71">
        <f t="shared" si="27"/>
        <v>4.7999999999999972</v>
      </c>
    </row>
    <row r="837" spans="1:4" x14ac:dyDescent="0.25">
      <c r="A837" s="71">
        <v>35.1</v>
      </c>
      <c r="C837" s="71">
        <f t="shared" si="26"/>
        <v>-14.899999999999999</v>
      </c>
      <c r="D837" s="71">
        <f t="shared" si="27"/>
        <v>14.899999999999999</v>
      </c>
    </row>
    <row r="838" spans="1:4" x14ac:dyDescent="0.25">
      <c r="A838" s="71">
        <v>59.9</v>
      </c>
      <c r="C838" s="71">
        <f t="shared" si="26"/>
        <v>9.8999999999999986</v>
      </c>
      <c r="D838" s="71">
        <f t="shared" si="27"/>
        <v>9.8999999999999986</v>
      </c>
    </row>
    <row r="839" spans="1:4" x14ac:dyDescent="0.25">
      <c r="A839" s="71">
        <v>37.6</v>
      </c>
      <c r="C839" s="71">
        <f t="shared" si="26"/>
        <v>-12.399999999999999</v>
      </c>
      <c r="D839" s="71">
        <f t="shared" si="27"/>
        <v>12.399999999999999</v>
      </c>
    </row>
    <row r="840" spans="1:4" x14ac:dyDescent="0.25">
      <c r="A840" s="71">
        <v>56.7</v>
      </c>
      <c r="C840" s="71">
        <f t="shared" si="26"/>
        <v>6.7000000000000028</v>
      </c>
      <c r="D840" s="71">
        <f t="shared" si="27"/>
        <v>6.7000000000000028</v>
      </c>
    </row>
    <row r="841" spans="1:4" x14ac:dyDescent="0.25">
      <c r="A841" s="71">
        <v>57.7</v>
      </c>
      <c r="C841" s="71">
        <f t="shared" si="26"/>
        <v>7.7000000000000028</v>
      </c>
      <c r="D841" s="71">
        <f t="shared" si="27"/>
        <v>7.7000000000000028</v>
      </c>
    </row>
    <row r="842" spans="1:4" x14ac:dyDescent="0.25">
      <c r="A842" s="71">
        <v>44.3</v>
      </c>
      <c r="C842" s="71">
        <f t="shared" si="26"/>
        <v>-5.7000000000000028</v>
      </c>
      <c r="D842" s="71">
        <f t="shared" si="27"/>
        <v>5.7000000000000028</v>
      </c>
    </row>
    <row r="843" spans="1:4" x14ac:dyDescent="0.25">
      <c r="A843" s="71">
        <v>55.4</v>
      </c>
      <c r="C843" s="71">
        <f t="shared" si="26"/>
        <v>5.3999999999999986</v>
      </c>
      <c r="D843" s="71">
        <f t="shared" si="27"/>
        <v>5.3999999999999986</v>
      </c>
    </row>
    <row r="844" spans="1:4" x14ac:dyDescent="0.25">
      <c r="A844" s="71">
        <v>52.7</v>
      </c>
      <c r="C844" s="71">
        <f t="shared" si="26"/>
        <v>2.7000000000000028</v>
      </c>
      <c r="D844" s="71">
        <f t="shared" si="27"/>
        <v>2.7000000000000028</v>
      </c>
    </row>
    <row r="845" spans="1:4" x14ac:dyDescent="0.25">
      <c r="A845" s="71">
        <v>53.4</v>
      </c>
      <c r="C845" s="71">
        <f t="shared" si="26"/>
        <v>3.3999999999999986</v>
      </c>
      <c r="D845" s="71">
        <f t="shared" si="27"/>
        <v>3.3999999999999986</v>
      </c>
    </row>
    <row r="846" spans="1:4" x14ac:dyDescent="0.25">
      <c r="A846" s="71">
        <v>56.2</v>
      </c>
      <c r="C846" s="71">
        <f t="shared" si="26"/>
        <v>6.2000000000000028</v>
      </c>
      <c r="D846" s="71">
        <f t="shared" si="27"/>
        <v>6.2000000000000028</v>
      </c>
    </row>
    <row r="847" spans="1:4" x14ac:dyDescent="0.25">
      <c r="A847" s="71">
        <v>28.8</v>
      </c>
      <c r="C847" s="71">
        <f t="shared" si="26"/>
        <v>-21.2</v>
      </c>
      <c r="D847" s="71">
        <f t="shared" si="27"/>
        <v>21.2</v>
      </c>
    </row>
    <row r="848" spans="1:4" x14ac:dyDescent="0.25">
      <c r="A848" s="71">
        <v>51.1</v>
      </c>
      <c r="C848" s="71">
        <f t="shared" si="26"/>
        <v>1.1000000000000014</v>
      </c>
      <c r="D848" s="71">
        <f t="shared" si="27"/>
        <v>1.1000000000000014</v>
      </c>
    </row>
    <row r="849" spans="1:4" x14ac:dyDescent="0.25">
      <c r="A849" s="71">
        <v>32.200000000000003</v>
      </c>
      <c r="C849" s="71">
        <f t="shared" si="26"/>
        <v>-17.799999999999997</v>
      </c>
      <c r="D849" s="71">
        <f t="shared" si="27"/>
        <v>17.799999999999997</v>
      </c>
    </row>
    <row r="850" spans="1:4" x14ac:dyDescent="0.25">
      <c r="A850" s="71">
        <v>55.2</v>
      </c>
      <c r="C850" s="71">
        <f t="shared" si="26"/>
        <v>5.2000000000000028</v>
      </c>
      <c r="D850" s="71">
        <f t="shared" si="27"/>
        <v>5.2000000000000028</v>
      </c>
    </row>
    <row r="851" spans="1:4" x14ac:dyDescent="0.25">
      <c r="A851" s="71">
        <v>42.8</v>
      </c>
      <c r="C851" s="71">
        <f t="shared" si="26"/>
        <v>-7.2000000000000028</v>
      </c>
      <c r="D851" s="71">
        <f t="shared" si="27"/>
        <v>7.2000000000000028</v>
      </c>
    </row>
    <row r="852" spans="1:4" x14ac:dyDescent="0.25">
      <c r="A852" s="71">
        <v>55.5</v>
      </c>
      <c r="C852" s="71">
        <f t="shared" si="26"/>
        <v>5.5</v>
      </c>
      <c r="D852" s="71">
        <f t="shared" si="27"/>
        <v>5.5</v>
      </c>
    </row>
    <row r="853" spans="1:4" x14ac:dyDescent="0.25">
      <c r="A853" s="71">
        <v>52.3</v>
      </c>
      <c r="C853" s="71">
        <f t="shared" si="26"/>
        <v>2.2999999999999972</v>
      </c>
      <c r="D853" s="71">
        <f t="shared" si="27"/>
        <v>2.2999999999999972</v>
      </c>
    </row>
    <row r="854" spans="1:4" x14ac:dyDescent="0.25">
      <c r="A854" s="71">
        <v>47.5</v>
      </c>
      <c r="C854" s="71">
        <f t="shared" si="26"/>
        <v>-2.5</v>
      </c>
      <c r="D854" s="71">
        <f t="shared" si="27"/>
        <v>2.5</v>
      </c>
    </row>
    <row r="855" spans="1:4" x14ac:dyDescent="0.25">
      <c r="A855" s="71">
        <v>56.5</v>
      </c>
      <c r="C855" s="71">
        <f t="shared" si="26"/>
        <v>6.5</v>
      </c>
      <c r="D855" s="71">
        <f t="shared" si="27"/>
        <v>6.5</v>
      </c>
    </row>
    <row r="856" spans="1:4" x14ac:dyDescent="0.25">
      <c r="A856" s="71">
        <v>55.5</v>
      </c>
      <c r="C856" s="71">
        <f t="shared" si="26"/>
        <v>5.5</v>
      </c>
      <c r="D856" s="71">
        <f t="shared" si="27"/>
        <v>5.5</v>
      </c>
    </row>
    <row r="857" spans="1:4" x14ac:dyDescent="0.25">
      <c r="A857" s="71">
        <v>62.9</v>
      </c>
      <c r="C857" s="71">
        <f t="shared" si="26"/>
        <v>12.899999999999999</v>
      </c>
      <c r="D857" s="71">
        <f t="shared" si="27"/>
        <v>12.899999999999999</v>
      </c>
    </row>
    <row r="858" spans="1:4" x14ac:dyDescent="0.25">
      <c r="A858" s="71">
        <v>40.700000000000003</v>
      </c>
      <c r="C858" s="71">
        <f t="shared" si="26"/>
        <v>-9.2999999999999972</v>
      </c>
      <c r="D858" s="71">
        <f t="shared" si="27"/>
        <v>9.2999999999999972</v>
      </c>
    </row>
    <row r="859" spans="1:4" x14ac:dyDescent="0.25">
      <c r="A859" s="71">
        <v>47.8</v>
      </c>
      <c r="C859" s="71">
        <f t="shared" si="26"/>
        <v>-2.2000000000000028</v>
      </c>
      <c r="D859" s="71">
        <f t="shared" si="27"/>
        <v>2.2000000000000028</v>
      </c>
    </row>
    <row r="860" spans="1:4" x14ac:dyDescent="0.25">
      <c r="A860" s="71">
        <v>51.1</v>
      </c>
      <c r="C860" s="71">
        <f t="shared" si="26"/>
        <v>1.1000000000000014</v>
      </c>
      <c r="D860" s="71">
        <f t="shared" si="27"/>
        <v>1.1000000000000014</v>
      </c>
    </row>
    <row r="861" spans="1:4" x14ac:dyDescent="0.25">
      <c r="A861" s="71">
        <v>50.2</v>
      </c>
      <c r="C861" s="71">
        <f t="shared" si="26"/>
        <v>0.20000000000000284</v>
      </c>
      <c r="D861" s="71">
        <f t="shared" si="27"/>
        <v>0.20000000000000284</v>
      </c>
    </row>
    <row r="862" spans="1:4" x14ac:dyDescent="0.25">
      <c r="A862" s="71">
        <v>56.7</v>
      </c>
      <c r="C862" s="71">
        <f t="shared" si="26"/>
        <v>6.7000000000000028</v>
      </c>
      <c r="D862" s="71">
        <f t="shared" si="27"/>
        <v>6.7000000000000028</v>
      </c>
    </row>
    <row r="863" spans="1:4" x14ac:dyDescent="0.25">
      <c r="A863" s="71">
        <v>53.9</v>
      </c>
      <c r="C863" s="71">
        <f t="shared" si="26"/>
        <v>3.8999999999999986</v>
      </c>
      <c r="D863" s="71">
        <f t="shared" si="27"/>
        <v>3.8999999999999986</v>
      </c>
    </row>
    <row r="864" spans="1:4" x14ac:dyDescent="0.25">
      <c r="A864" s="71">
        <v>53.6</v>
      </c>
      <c r="C864" s="71">
        <f t="shared" si="26"/>
        <v>3.6000000000000014</v>
      </c>
      <c r="D864" s="71">
        <f t="shared" si="27"/>
        <v>3.6000000000000014</v>
      </c>
    </row>
    <row r="865" spans="1:4" x14ac:dyDescent="0.25">
      <c r="A865" s="71">
        <v>31.4</v>
      </c>
      <c r="C865" s="71">
        <f t="shared" si="26"/>
        <v>-18.600000000000001</v>
      </c>
      <c r="D865" s="71">
        <f t="shared" si="27"/>
        <v>18.600000000000001</v>
      </c>
    </row>
    <row r="866" spans="1:4" x14ac:dyDescent="0.25">
      <c r="A866" s="71">
        <v>54.8</v>
      </c>
      <c r="C866" s="71">
        <f t="shared" si="26"/>
        <v>4.7999999999999972</v>
      </c>
      <c r="D866" s="71">
        <f t="shared" si="27"/>
        <v>4.7999999999999972</v>
      </c>
    </row>
    <row r="867" spans="1:4" x14ac:dyDescent="0.25">
      <c r="A867" s="71">
        <v>54.3</v>
      </c>
      <c r="C867" s="71">
        <f t="shared" si="26"/>
        <v>4.2999999999999972</v>
      </c>
      <c r="D867" s="71">
        <f t="shared" si="27"/>
        <v>4.2999999999999972</v>
      </c>
    </row>
    <row r="868" spans="1:4" x14ac:dyDescent="0.25">
      <c r="A868" s="71">
        <v>58.2</v>
      </c>
      <c r="C868" s="71">
        <f t="shared" si="26"/>
        <v>8.2000000000000028</v>
      </c>
      <c r="D868" s="71">
        <f t="shared" si="27"/>
        <v>8.2000000000000028</v>
      </c>
    </row>
    <row r="869" spans="1:4" x14ac:dyDescent="0.25">
      <c r="A869" s="71">
        <v>53.1</v>
      </c>
      <c r="C869" s="71">
        <f t="shared" si="26"/>
        <v>3.1000000000000014</v>
      </c>
      <c r="D869" s="71">
        <f t="shared" si="27"/>
        <v>3.1000000000000014</v>
      </c>
    </row>
    <row r="870" spans="1:4" x14ac:dyDescent="0.25">
      <c r="A870" s="71">
        <v>45.3</v>
      </c>
      <c r="C870" s="71">
        <f t="shared" si="26"/>
        <v>-4.7000000000000028</v>
      </c>
      <c r="D870" s="71">
        <f t="shared" si="27"/>
        <v>4.7000000000000028</v>
      </c>
    </row>
    <row r="871" spans="1:4" x14ac:dyDescent="0.25">
      <c r="A871" s="71">
        <v>41.2</v>
      </c>
      <c r="C871" s="71">
        <f t="shared" si="26"/>
        <v>-8.7999999999999972</v>
      </c>
      <c r="D871" s="71">
        <f t="shared" si="27"/>
        <v>8.7999999999999972</v>
      </c>
    </row>
    <row r="872" spans="1:4" x14ac:dyDescent="0.25">
      <c r="A872" s="71">
        <v>50.4</v>
      </c>
      <c r="C872" s="71">
        <f t="shared" si="26"/>
        <v>0.39999999999999858</v>
      </c>
      <c r="D872" s="71">
        <f t="shared" si="27"/>
        <v>0.39999999999999858</v>
      </c>
    </row>
    <row r="873" spans="1:4" x14ac:dyDescent="0.25">
      <c r="A873" s="71">
        <v>59.7</v>
      </c>
      <c r="C873" s="71">
        <f t="shared" si="26"/>
        <v>9.7000000000000028</v>
      </c>
      <c r="D873" s="71">
        <f t="shared" si="27"/>
        <v>9.7000000000000028</v>
      </c>
    </row>
    <row r="874" spans="1:4" x14ac:dyDescent="0.25">
      <c r="A874" s="71">
        <v>53.2</v>
      </c>
      <c r="C874" s="71">
        <f t="shared" si="26"/>
        <v>3.2000000000000028</v>
      </c>
      <c r="D874" s="71">
        <f t="shared" si="27"/>
        <v>3.2000000000000028</v>
      </c>
    </row>
    <row r="875" spans="1:4" x14ac:dyDescent="0.25">
      <c r="A875" s="71">
        <v>35.5</v>
      </c>
      <c r="C875" s="71">
        <f t="shared" si="26"/>
        <v>-14.5</v>
      </c>
      <c r="D875" s="71">
        <f t="shared" si="27"/>
        <v>14.5</v>
      </c>
    </row>
    <row r="876" spans="1:4" x14ac:dyDescent="0.25">
      <c r="A876" s="71">
        <v>43.6</v>
      </c>
      <c r="C876" s="71">
        <f t="shared" si="26"/>
        <v>-6.3999999999999986</v>
      </c>
      <c r="D876" s="71">
        <f t="shared" si="27"/>
        <v>6.3999999999999986</v>
      </c>
    </row>
    <row r="877" spans="1:4" x14ac:dyDescent="0.25">
      <c r="A877" s="71">
        <v>50.3</v>
      </c>
      <c r="C877" s="71">
        <f t="shared" si="26"/>
        <v>0.29999999999999716</v>
      </c>
      <c r="D877" s="71">
        <f t="shared" si="27"/>
        <v>0.29999999999999716</v>
      </c>
    </row>
    <row r="878" spans="1:4" x14ac:dyDescent="0.25">
      <c r="A878" s="71">
        <v>54.4</v>
      </c>
      <c r="C878" s="71">
        <f t="shared" si="26"/>
        <v>4.3999999999999986</v>
      </c>
      <c r="D878" s="71">
        <f t="shared" si="27"/>
        <v>4.3999999999999986</v>
      </c>
    </row>
    <row r="879" spans="1:4" x14ac:dyDescent="0.25">
      <c r="A879" s="71">
        <v>58.6</v>
      </c>
      <c r="C879" s="71">
        <f t="shared" si="26"/>
        <v>8.6000000000000014</v>
      </c>
      <c r="D879" s="71">
        <f t="shared" si="27"/>
        <v>8.6000000000000014</v>
      </c>
    </row>
    <row r="880" spans="1:4" x14ac:dyDescent="0.25">
      <c r="A880" s="71">
        <v>60.5</v>
      </c>
      <c r="C880" s="71">
        <f t="shared" si="26"/>
        <v>10.5</v>
      </c>
      <c r="D880" s="71">
        <f t="shared" si="27"/>
        <v>10.5</v>
      </c>
    </row>
    <row r="881" spans="1:4" x14ac:dyDescent="0.25">
      <c r="A881" s="71">
        <v>43.5</v>
      </c>
      <c r="C881" s="71">
        <f t="shared" si="26"/>
        <v>-6.5</v>
      </c>
      <c r="D881" s="71">
        <f t="shared" si="27"/>
        <v>6.5</v>
      </c>
    </row>
    <row r="882" spans="1:4" x14ac:dyDescent="0.25">
      <c r="A882" s="71">
        <v>53.5</v>
      </c>
      <c r="C882" s="71">
        <f t="shared" si="26"/>
        <v>3.5</v>
      </c>
      <c r="D882" s="71">
        <f t="shared" si="27"/>
        <v>3.5</v>
      </c>
    </row>
    <row r="883" spans="1:4" x14ac:dyDescent="0.25">
      <c r="A883" s="71">
        <v>59.8</v>
      </c>
      <c r="C883" s="71">
        <f t="shared" si="26"/>
        <v>9.7999999999999972</v>
      </c>
      <c r="D883" s="71">
        <f t="shared" si="27"/>
        <v>9.7999999999999972</v>
      </c>
    </row>
    <row r="884" spans="1:4" x14ac:dyDescent="0.25">
      <c r="A884" s="71">
        <v>46.7</v>
      </c>
      <c r="C884" s="71">
        <f t="shared" si="26"/>
        <v>-3.2999999999999972</v>
      </c>
      <c r="D884" s="71">
        <f t="shared" si="27"/>
        <v>3.2999999999999972</v>
      </c>
    </row>
    <row r="885" spans="1:4" x14ac:dyDescent="0.25">
      <c r="A885" s="71">
        <v>44.1</v>
      </c>
      <c r="C885" s="71">
        <f t="shared" si="26"/>
        <v>-5.8999999999999986</v>
      </c>
      <c r="D885" s="71">
        <f t="shared" si="27"/>
        <v>5.8999999999999986</v>
      </c>
    </row>
    <row r="886" spans="1:4" x14ac:dyDescent="0.25">
      <c r="A886" s="71">
        <v>35.200000000000003</v>
      </c>
      <c r="C886" s="71">
        <f t="shared" si="26"/>
        <v>-14.799999999999997</v>
      </c>
      <c r="D886" s="71">
        <f t="shared" si="27"/>
        <v>14.799999999999997</v>
      </c>
    </row>
    <row r="887" spans="1:4" x14ac:dyDescent="0.25">
      <c r="A887" s="71">
        <v>63.1</v>
      </c>
      <c r="C887" s="71">
        <f t="shared" si="26"/>
        <v>13.100000000000001</v>
      </c>
      <c r="D887" s="71">
        <f t="shared" si="27"/>
        <v>13.100000000000001</v>
      </c>
    </row>
    <row r="888" spans="1:4" x14ac:dyDescent="0.25">
      <c r="A888" s="71">
        <v>43.8</v>
      </c>
      <c r="C888" s="71">
        <f t="shared" si="26"/>
        <v>-6.2000000000000028</v>
      </c>
      <c r="D888" s="71">
        <f t="shared" si="27"/>
        <v>6.2000000000000028</v>
      </c>
    </row>
    <row r="889" spans="1:4" x14ac:dyDescent="0.25">
      <c r="A889" s="71">
        <v>61.3</v>
      </c>
      <c r="C889" s="71">
        <f t="shared" si="26"/>
        <v>11.299999999999997</v>
      </c>
      <c r="D889" s="71">
        <f t="shared" si="27"/>
        <v>11.299999999999997</v>
      </c>
    </row>
    <row r="890" spans="1:4" x14ac:dyDescent="0.25">
      <c r="A890" s="71">
        <v>36.200000000000003</v>
      </c>
      <c r="C890" s="71">
        <f t="shared" si="26"/>
        <v>-13.799999999999997</v>
      </c>
      <c r="D890" s="71">
        <f t="shared" si="27"/>
        <v>13.799999999999997</v>
      </c>
    </row>
    <row r="891" spans="1:4" x14ac:dyDescent="0.25">
      <c r="A891" s="71">
        <v>61.8</v>
      </c>
      <c r="C891" s="71">
        <f t="shared" si="26"/>
        <v>11.799999999999997</v>
      </c>
      <c r="D891" s="71">
        <f t="shared" si="27"/>
        <v>11.799999999999997</v>
      </c>
    </row>
    <row r="892" spans="1:4" x14ac:dyDescent="0.25">
      <c r="A892" s="71">
        <v>41.6</v>
      </c>
      <c r="C892" s="71">
        <f t="shared" si="26"/>
        <v>-8.3999999999999986</v>
      </c>
      <c r="D892" s="71">
        <f t="shared" si="27"/>
        <v>8.3999999999999986</v>
      </c>
    </row>
    <row r="893" spans="1:4" x14ac:dyDescent="0.25">
      <c r="A893" s="71">
        <v>57.4</v>
      </c>
      <c r="C893" s="71">
        <f t="shared" si="26"/>
        <v>7.3999999999999986</v>
      </c>
      <c r="D893" s="71">
        <f t="shared" si="27"/>
        <v>7.3999999999999986</v>
      </c>
    </row>
    <row r="894" spans="1:4" x14ac:dyDescent="0.25">
      <c r="A894" s="71">
        <v>59.6</v>
      </c>
      <c r="C894" s="71">
        <f t="shared" si="26"/>
        <v>9.6000000000000014</v>
      </c>
      <c r="D894" s="71">
        <f t="shared" si="27"/>
        <v>9.6000000000000014</v>
      </c>
    </row>
    <row r="895" spans="1:4" x14ac:dyDescent="0.25">
      <c r="A895" s="71">
        <v>52.9</v>
      </c>
      <c r="C895" s="71">
        <f t="shared" si="26"/>
        <v>2.8999999999999986</v>
      </c>
      <c r="D895" s="71">
        <f t="shared" si="27"/>
        <v>2.8999999999999986</v>
      </c>
    </row>
    <row r="896" spans="1:4" x14ac:dyDescent="0.25">
      <c r="A896" s="71">
        <v>51.9</v>
      </c>
      <c r="C896" s="71">
        <f t="shared" si="26"/>
        <v>1.8999999999999986</v>
      </c>
      <c r="D896" s="71">
        <f t="shared" si="27"/>
        <v>1.8999999999999986</v>
      </c>
    </row>
    <row r="897" spans="1:4" x14ac:dyDescent="0.25">
      <c r="A897" s="71">
        <v>57</v>
      </c>
      <c r="C897" s="71">
        <f t="shared" si="26"/>
        <v>7</v>
      </c>
      <c r="D897" s="71">
        <f t="shared" si="27"/>
        <v>7</v>
      </c>
    </row>
    <row r="898" spans="1:4" x14ac:dyDescent="0.25">
      <c r="A898" s="71">
        <v>51.4</v>
      </c>
      <c r="C898" s="71">
        <f t="shared" si="26"/>
        <v>1.3999999999999986</v>
      </c>
      <c r="D898" s="71">
        <f t="shared" si="27"/>
        <v>1.3999999999999986</v>
      </c>
    </row>
    <row r="899" spans="1:4" x14ac:dyDescent="0.25">
      <c r="A899" s="71">
        <v>58.7</v>
      </c>
      <c r="C899" s="71">
        <f t="shared" ref="C899:C962" si="28">A899-$B$2</f>
        <v>8.7000000000000028</v>
      </c>
      <c r="D899" s="71">
        <f t="shared" ref="D899:D962" si="29">ABS(C899)</f>
        <v>8.7000000000000028</v>
      </c>
    </row>
    <row r="900" spans="1:4" x14ac:dyDescent="0.25">
      <c r="A900" s="71">
        <v>53.9</v>
      </c>
      <c r="C900" s="71">
        <f t="shared" si="28"/>
        <v>3.8999999999999986</v>
      </c>
      <c r="D900" s="71">
        <f t="shared" si="29"/>
        <v>3.8999999999999986</v>
      </c>
    </row>
    <row r="901" spans="1:4" x14ac:dyDescent="0.25">
      <c r="A901" s="71">
        <v>63.5</v>
      </c>
      <c r="C901" s="71">
        <f t="shared" si="28"/>
        <v>13.5</v>
      </c>
      <c r="D901" s="71">
        <f t="shared" si="29"/>
        <v>13.5</v>
      </c>
    </row>
    <row r="902" spans="1:4" x14ac:dyDescent="0.25">
      <c r="A902" s="71">
        <v>56.5</v>
      </c>
      <c r="C902" s="71">
        <f t="shared" si="28"/>
        <v>6.5</v>
      </c>
      <c r="D902" s="71">
        <f t="shared" si="29"/>
        <v>6.5</v>
      </c>
    </row>
    <row r="903" spans="1:4" x14ac:dyDescent="0.25">
      <c r="A903" s="71">
        <v>57.1</v>
      </c>
      <c r="C903" s="71">
        <f t="shared" si="28"/>
        <v>7.1000000000000014</v>
      </c>
      <c r="D903" s="71">
        <f t="shared" si="29"/>
        <v>7.1000000000000014</v>
      </c>
    </row>
    <row r="904" spans="1:4" x14ac:dyDescent="0.25">
      <c r="A904" s="71">
        <v>60.5</v>
      </c>
      <c r="C904" s="71">
        <f t="shared" si="28"/>
        <v>10.5</v>
      </c>
      <c r="D904" s="71">
        <f t="shared" si="29"/>
        <v>10.5</v>
      </c>
    </row>
    <row r="905" spans="1:4" x14ac:dyDescent="0.25">
      <c r="A905" s="71">
        <v>52.2</v>
      </c>
      <c r="C905" s="71">
        <f t="shared" si="28"/>
        <v>2.2000000000000028</v>
      </c>
      <c r="D905" s="71">
        <f t="shared" si="29"/>
        <v>2.2000000000000028</v>
      </c>
    </row>
    <row r="906" spans="1:4" x14ac:dyDescent="0.25">
      <c r="A906" s="71">
        <v>57.6</v>
      </c>
      <c r="C906" s="71">
        <f t="shared" si="28"/>
        <v>7.6000000000000014</v>
      </c>
      <c r="D906" s="71">
        <f t="shared" si="29"/>
        <v>7.6000000000000014</v>
      </c>
    </row>
    <row r="907" spans="1:4" x14ac:dyDescent="0.25">
      <c r="A907" s="71">
        <v>39.4</v>
      </c>
      <c r="C907" s="71">
        <f t="shared" si="28"/>
        <v>-10.600000000000001</v>
      </c>
      <c r="D907" s="71">
        <f t="shared" si="29"/>
        <v>10.600000000000001</v>
      </c>
    </row>
    <row r="908" spans="1:4" x14ac:dyDescent="0.25">
      <c r="A908" s="71">
        <v>55.9</v>
      </c>
      <c r="C908" s="71">
        <f t="shared" si="28"/>
        <v>5.8999999999999986</v>
      </c>
      <c r="D908" s="71">
        <f t="shared" si="29"/>
        <v>5.8999999999999986</v>
      </c>
    </row>
    <row r="909" spans="1:4" x14ac:dyDescent="0.25">
      <c r="A909" s="71">
        <v>42.9</v>
      </c>
      <c r="C909" s="71">
        <f t="shared" si="28"/>
        <v>-7.1000000000000014</v>
      </c>
      <c r="D909" s="71">
        <f t="shared" si="29"/>
        <v>7.1000000000000014</v>
      </c>
    </row>
    <row r="910" spans="1:4" x14ac:dyDescent="0.25">
      <c r="A910" s="71">
        <v>58.9</v>
      </c>
      <c r="C910" s="71">
        <f t="shared" si="28"/>
        <v>8.8999999999999986</v>
      </c>
      <c r="D910" s="71">
        <f t="shared" si="29"/>
        <v>8.8999999999999986</v>
      </c>
    </row>
    <row r="911" spans="1:4" x14ac:dyDescent="0.25">
      <c r="A911" s="71">
        <v>57.9</v>
      </c>
      <c r="C911" s="71">
        <f t="shared" si="28"/>
        <v>7.8999999999999986</v>
      </c>
      <c r="D911" s="71">
        <f t="shared" si="29"/>
        <v>7.8999999999999986</v>
      </c>
    </row>
    <row r="912" spans="1:4" x14ac:dyDescent="0.25">
      <c r="A912" s="71">
        <v>59</v>
      </c>
      <c r="C912" s="71">
        <f t="shared" si="28"/>
        <v>9</v>
      </c>
      <c r="D912" s="71">
        <f t="shared" si="29"/>
        <v>9</v>
      </c>
    </row>
    <row r="913" spans="1:4" x14ac:dyDescent="0.25">
      <c r="A913" s="71">
        <v>58.9</v>
      </c>
      <c r="C913" s="71">
        <f t="shared" si="28"/>
        <v>8.8999999999999986</v>
      </c>
      <c r="D913" s="71">
        <f t="shared" si="29"/>
        <v>8.8999999999999986</v>
      </c>
    </row>
    <row r="914" spans="1:4" x14ac:dyDescent="0.25">
      <c r="A914" s="71">
        <v>55.8</v>
      </c>
      <c r="C914" s="71">
        <f t="shared" si="28"/>
        <v>5.7999999999999972</v>
      </c>
      <c r="D914" s="71">
        <f t="shared" si="29"/>
        <v>5.7999999999999972</v>
      </c>
    </row>
    <row r="915" spans="1:4" x14ac:dyDescent="0.25">
      <c r="A915" s="71">
        <v>56.2</v>
      </c>
      <c r="C915" s="71">
        <f t="shared" si="28"/>
        <v>6.2000000000000028</v>
      </c>
      <c r="D915" s="71">
        <f t="shared" si="29"/>
        <v>6.2000000000000028</v>
      </c>
    </row>
    <row r="916" spans="1:4" x14ac:dyDescent="0.25">
      <c r="A916" s="71">
        <v>61.1</v>
      </c>
      <c r="C916" s="71">
        <f t="shared" si="28"/>
        <v>11.100000000000001</v>
      </c>
      <c r="D916" s="71">
        <f t="shared" si="29"/>
        <v>11.100000000000001</v>
      </c>
    </row>
    <row r="917" spans="1:4" x14ac:dyDescent="0.25">
      <c r="A917" s="71">
        <v>57.9</v>
      </c>
      <c r="C917" s="71">
        <f t="shared" si="28"/>
        <v>7.8999999999999986</v>
      </c>
      <c r="D917" s="71">
        <f t="shared" si="29"/>
        <v>7.8999999999999986</v>
      </c>
    </row>
    <row r="918" spans="1:4" x14ac:dyDescent="0.25">
      <c r="A918" s="71">
        <v>40.4</v>
      </c>
      <c r="C918" s="71">
        <f t="shared" si="28"/>
        <v>-9.6000000000000014</v>
      </c>
      <c r="D918" s="71">
        <f t="shared" si="29"/>
        <v>9.6000000000000014</v>
      </c>
    </row>
    <row r="919" spans="1:4" x14ac:dyDescent="0.25">
      <c r="A919" s="71">
        <v>58.4</v>
      </c>
      <c r="C919" s="71">
        <f t="shared" si="28"/>
        <v>8.3999999999999986</v>
      </c>
      <c r="D919" s="71">
        <f t="shared" si="29"/>
        <v>8.3999999999999986</v>
      </c>
    </row>
    <row r="920" spans="1:4" x14ac:dyDescent="0.25">
      <c r="A920" s="71">
        <v>49.6</v>
      </c>
      <c r="C920" s="71">
        <f t="shared" si="28"/>
        <v>-0.39999999999999858</v>
      </c>
      <c r="D920" s="71">
        <f t="shared" si="29"/>
        <v>0.39999999999999858</v>
      </c>
    </row>
    <row r="921" spans="1:4" x14ac:dyDescent="0.25">
      <c r="A921" s="71">
        <v>42.5</v>
      </c>
      <c r="C921" s="71">
        <f t="shared" si="28"/>
        <v>-7.5</v>
      </c>
      <c r="D921" s="71">
        <f t="shared" si="29"/>
        <v>7.5</v>
      </c>
    </row>
    <row r="922" spans="1:4" x14ac:dyDescent="0.25">
      <c r="A922" s="71">
        <v>54.6</v>
      </c>
      <c r="C922" s="71">
        <f t="shared" si="28"/>
        <v>4.6000000000000014</v>
      </c>
      <c r="D922" s="71">
        <f t="shared" si="29"/>
        <v>4.6000000000000014</v>
      </c>
    </row>
    <row r="923" spans="1:4" x14ac:dyDescent="0.25">
      <c r="A923" s="71">
        <v>55.1</v>
      </c>
      <c r="C923" s="71">
        <f t="shared" si="28"/>
        <v>5.1000000000000014</v>
      </c>
      <c r="D923" s="71">
        <f t="shared" si="29"/>
        <v>5.1000000000000014</v>
      </c>
    </row>
    <row r="924" spans="1:4" x14ac:dyDescent="0.25">
      <c r="A924" s="71">
        <v>55.3</v>
      </c>
      <c r="C924" s="71">
        <f t="shared" si="28"/>
        <v>5.2999999999999972</v>
      </c>
      <c r="D924" s="71">
        <f t="shared" si="29"/>
        <v>5.2999999999999972</v>
      </c>
    </row>
    <row r="925" spans="1:4" x14ac:dyDescent="0.25">
      <c r="A925" s="71">
        <v>56.1</v>
      </c>
      <c r="C925" s="71">
        <f t="shared" si="28"/>
        <v>6.1000000000000014</v>
      </c>
      <c r="D925" s="71">
        <f t="shared" si="29"/>
        <v>6.1000000000000014</v>
      </c>
    </row>
    <row r="926" spans="1:4" x14ac:dyDescent="0.25">
      <c r="A926" s="71">
        <v>60.8</v>
      </c>
      <c r="C926" s="71">
        <f t="shared" si="28"/>
        <v>10.799999999999997</v>
      </c>
      <c r="D926" s="71">
        <f t="shared" si="29"/>
        <v>10.799999999999997</v>
      </c>
    </row>
    <row r="927" spans="1:4" x14ac:dyDescent="0.25">
      <c r="A927" s="71">
        <v>34.5</v>
      </c>
      <c r="C927" s="71">
        <f t="shared" si="28"/>
        <v>-15.5</v>
      </c>
      <c r="D927" s="71">
        <f t="shared" si="29"/>
        <v>15.5</v>
      </c>
    </row>
    <row r="928" spans="1:4" x14ac:dyDescent="0.25">
      <c r="A928" s="71">
        <v>57</v>
      </c>
      <c r="C928" s="71">
        <f t="shared" si="28"/>
        <v>7</v>
      </c>
      <c r="D928" s="71">
        <f t="shared" si="29"/>
        <v>7</v>
      </c>
    </row>
    <row r="929" spans="1:4" x14ac:dyDescent="0.25">
      <c r="A929" s="71">
        <v>54.8</v>
      </c>
      <c r="C929" s="71">
        <f t="shared" si="28"/>
        <v>4.7999999999999972</v>
      </c>
      <c r="D929" s="71">
        <f t="shared" si="29"/>
        <v>4.7999999999999972</v>
      </c>
    </row>
    <row r="930" spans="1:4" x14ac:dyDescent="0.25">
      <c r="A930" s="71">
        <v>54.2</v>
      </c>
      <c r="C930" s="71">
        <f t="shared" si="28"/>
        <v>4.2000000000000028</v>
      </c>
      <c r="D930" s="71">
        <f t="shared" si="29"/>
        <v>4.2000000000000028</v>
      </c>
    </row>
    <row r="931" spans="1:4" x14ac:dyDescent="0.25">
      <c r="A931" s="71">
        <v>60.3</v>
      </c>
      <c r="C931" s="71">
        <f t="shared" si="28"/>
        <v>10.299999999999997</v>
      </c>
      <c r="D931" s="71">
        <f t="shared" si="29"/>
        <v>10.299999999999997</v>
      </c>
    </row>
    <row r="932" spans="1:4" x14ac:dyDescent="0.25">
      <c r="A932" s="71">
        <v>58.2</v>
      </c>
      <c r="C932" s="71">
        <f t="shared" si="28"/>
        <v>8.2000000000000028</v>
      </c>
      <c r="D932" s="71">
        <f t="shared" si="29"/>
        <v>8.2000000000000028</v>
      </c>
    </row>
    <row r="933" spans="1:4" x14ac:dyDescent="0.25">
      <c r="A933" s="71">
        <v>57.5</v>
      </c>
      <c r="C933" s="71">
        <f t="shared" si="28"/>
        <v>7.5</v>
      </c>
      <c r="D933" s="71">
        <f t="shared" si="29"/>
        <v>7.5</v>
      </c>
    </row>
    <row r="934" spans="1:4" x14ac:dyDescent="0.25">
      <c r="A934" s="71">
        <v>51.1</v>
      </c>
      <c r="C934" s="71">
        <f t="shared" si="28"/>
        <v>1.1000000000000014</v>
      </c>
      <c r="D934" s="71">
        <f t="shared" si="29"/>
        <v>1.1000000000000014</v>
      </c>
    </row>
    <row r="935" spans="1:4" x14ac:dyDescent="0.25">
      <c r="A935" s="71">
        <v>60.7</v>
      </c>
      <c r="C935" s="71">
        <f t="shared" si="28"/>
        <v>10.700000000000003</v>
      </c>
      <c r="D935" s="71">
        <f t="shared" si="29"/>
        <v>10.700000000000003</v>
      </c>
    </row>
    <row r="936" spans="1:4" x14ac:dyDescent="0.25">
      <c r="A936" s="71">
        <v>54</v>
      </c>
      <c r="C936" s="71">
        <f t="shared" si="28"/>
        <v>4</v>
      </c>
      <c r="D936" s="71">
        <f t="shared" si="29"/>
        <v>4</v>
      </c>
    </row>
    <row r="937" spans="1:4" x14ac:dyDescent="0.25">
      <c r="A937" s="71">
        <v>53.8</v>
      </c>
      <c r="C937" s="71">
        <f t="shared" si="28"/>
        <v>3.7999999999999972</v>
      </c>
      <c r="D937" s="71">
        <f t="shared" si="29"/>
        <v>3.7999999999999972</v>
      </c>
    </row>
    <row r="938" spans="1:4" x14ac:dyDescent="0.25">
      <c r="A938" s="71">
        <v>43.5</v>
      </c>
      <c r="C938" s="71">
        <f t="shared" si="28"/>
        <v>-6.5</v>
      </c>
      <c r="D938" s="71">
        <f t="shared" si="29"/>
        <v>6.5</v>
      </c>
    </row>
    <row r="939" spans="1:4" x14ac:dyDescent="0.25">
      <c r="A939" s="71">
        <v>44.2</v>
      </c>
      <c r="C939" s="71">
        <f t="shared" si="28"/>
        <v>-5.7999999999999972</v>
      </c>
      <c r="D939" s="71">
        <f t="shared" si="29"/>
        <v>5.7999999999999972</v>
      </c>
    </row>
    <row r="940" spans="1:4" x14ac:dyDescent="0.25">
      <c r="A940" s="71">
        <v>53.4</v>
      </c>
      <c r="C940" s="71">
        <f t="shared" si="28"/>
        <v>3.3999999999999986</v>
      </c>
      <c r="D940" s="71">
        <f t="shared" si="29"/>
        <v>3.3999999999999986</v>
      </c>
    </row>
    <row r="941" spans="1:4" x14ac:dyDescent="0.25">
      <c r="A941" s="71">
        <v>58.3</v>
      </c>
      <c r="C941" s="71">
        <f t="shared" si="28"/>
        <v>8.2999999999999972</v>
      </c>
      <c r="D941" s="71">
        <f t="shared" si="29"/>
        <v>8.2999999999999972</v>
      </c>
    </row>
    <row r="942" spans="1:4" x14ac:dyDescent="0.25">
      <c r="A942" s="71">
        <v>40.799999999999997</v>
      </c>
      <c r="C942" s="71">
        <f t="shared" si="28"/>
        <v>-9.2000000000000028</v>
      </c>
      <c r="D942" s="71">
        <f t="shared" si="29"/>
        <v>9.2000000000000028</v>
      </c>
    </row>
    <row r="943" spans="1:4" x14ac:dyDescent="0.25">
      <c r="A943" s="71">
        <v>57.3</v>
      </c>
      <c r="C943" s="71">
        <f t="shared" si="28"/>
        <v>7.2999999999999972</v>
      </c>
      <c r="D943" s="71">
        <f t="shared" si="29"/>
        <v>7.2999999999999972</v>
      </c>
    </row>
    <row r="944" spans="1:4" x14ac:dyDescent="0.25">
      <c r="A944" s="71">
        <v>40.9</v>
      </c>
      <c r="C944" s="71">
        <f t="shared" si="28"/>
        <v>-9.1000000000000014</v>
      </c>
      <c r="D944" s="71">
        <f t="shared" si="29"/>
        <v>9.1000000000000014</v>
      </c>
    </row>
    <row r="945" spans="1:4" x14ac:dyDescent="0.25">
      <c r="A945" s="71">
        <v>51.8</v>
      </c>
      <c r="C945" s="71">
        <f t="shared" si="28"/>
        <v>1.7999999999999972</v>
      </c>
      <c r="D945" s="71">
        <f t="shared" si="29"/>
        <v>1.7999999999999972</v>
      </c>
    </row>
    <row r="946" spans="1:4" x14ac:dyDescent="0.25">
      <c r="A946" s="71">
        <v>61</v>
      </c>
      <c r="C946" s="71">
        <f t="shared" si="28"/>
        <v>11</v>
      </c>
      <c r="D946" s="71">
        <f t="shared" si="29"/>
        <v>11</v>
      </c>
    </row>
    <row r="947" spans="1:4" x14ac:dyDescent="0.25">
      <c r="A947" s="71">
        <v>60.1</v>
      </c>
      <c r="C947" s="71">
        <f t="shared" si="28"/>
        <v>10.100000000000001</v>
      </c>
      <c r="D947" s="71">
        <f t="shared" si="29"/>
        <v>10.100000000000001</v>
      </c>
    </row>
    <row r="948" spans="1:4" x14ac:dyDescent="0.25">
      <c r="A948" s="71">
        <v>55.3</v>
      </c>
      <c r="C948" s="71">
        <f t="shared" si="28"/>
        <v>5.2999999999999972</v>
      </c>
      <c r="D948" s="71">
        <f t="shared" si="29"/>
        <v>5.2999999999999972</v>
      </c>
    </row>
    <row r="949" spans="1:4" x14ac:dyDescent="0.25">
      <c r="A949" s="71">
        <v>53.4</v>
      </c>
      <c r="C949" s="71">
        <f t="shared" si="28"/>
        <v>3.3999999999999986</v>
      </c>
      <c r="D949" s="71">
        <f t="shared" si="29"/>
        <v>3.3999999999999986</v>
      </c>
    </row>
    <row r="950" spans="1:4" x14ac:dyDescent="0.25">
      <c r="A950" s="71">
        <v>54.4</v>
      </c>
      <c r="C950" s="71">
        <f t="shared" si="28"/>
        <v>4.3999999999999986</v>
      </c>
      <c r="D950" s="71">
        <f t="shared" si="29"/>
        <v>4.3999999999999986</v>
      </c>
    </row>
    <row r="951" spans="1:4" x14ac:dyDescent="0.25">
      <c r="A951" s="71">
        <v>53.9</v>
      </c>
      <c r="C951" s="71">
        <f t="shared" si="28"/>
        <v>3.8999999999999986</v>
      </c>
      <c r="D951" s="71">
        <f t="shared" si="29"/>
        <v>3.8999999999999986</v>
      </c>
    </row>
    <row r="952" spans="1:4" x14ac:dyDescent="0.25">
      <c r="A952" s="71">
        <v>53.1</v>
      </c>
      <c r="C952" s="71">
        <f t="shared" si="28"/>
        <v>3.1000000000000014</v>
      </c>
      <c r="D952" s="71">
        <f t="shared" si="29"/>
        <v>3.1000000000000014</v>
      </c>
    </row>
    <row r="953" spans="1:4" x14ac:dyDescent="0.25">
      <c r="A953" s="71">
        <v>50.9</v>
      </c>
      <c r="C953" s="71">
        <f t="shared" si="28"/>
        <v>0.89999999999999858</v>
      </c>
      <c r="D953" s="71">
        <f t="shared" si="29"/>
        <v>0.89999999999999858</v>
      </c>
    </row>
    <row r="954" spans="1:4" x14ac:dyDescent="0.25">
      <c r="A954" s="71">
        <v>55.3</v>
      </c>
      <c r="C954" s="71">
        <f t="shared" si="28"/>
        <v>5.2999999999999972</v>
      </c>
      <c r="D954" s="71">
        <f t="shared" si="29"/>
        <v>5.2999999999999972</v>
      </c>
    </row>
    <row r="955" spans="1:4" x14ac:dyDescent="0.25">
      <c r="A955" s="71">
        <v>53</v>
      </c>
      <c r="C955" s="71">
        <f t="shared" si="28"/>
        <v>3</v>
      </c>
      <c r="D955" s="71">
        <f t="shared" si="29"/>
        <v>3</v>
      </c>
    </row>
    <row r="956" spans="1:4" x14ac:dyDescent="0.25">
      <c r="A956" s="71">
        <v>40.299999999999997</v>
      </c>
      <c r="C956" s="71">
        <f t="shared" si="28"/>
        <v>-9.7000000000000028</v>
      </c>
      <c r="D956" s="71">
        <f t="shared" si="29"/>
        <v>9.7000000000000028</v>
      </c>
    </row>
    <row r="957" spans="1:4" x14ac:dyDescent="0.25">
      <c r="A957" s="71">
        <v>58.3</v>
      </c>
      <c r="C957" s="71">
        <f t="shared" si="28"/>
        <v>8.2999999999999972</v>
      </c>
      <c r="D957" s="71">
        <f t="shared" si="29"/>
        <v>8.2999999999999972</v>
      </c>
    </row>
    <row r="958" spans="1:4" x14ac:dyDescent="0.25">
      <c r="A958" s="71">
        <v>52</v>
      </c>
      <c r="C958" s="71">
        <f t="shared" si="28"/>
        <v>2</v>
      </c>
      <c r="D958" s="71">
        <f t="shared" si="29"/>
        <v>2</v>
      </c>
    </row>
    <row r="959" spans="1:4" x14ac:dyDescent="0.25">
      <c r="A959" s="71">
        <v>33.299999999999997</v>
      </c>
      <c r="C959" s="71">
        <f t="shared" si="28"/>
        <v>-16.700000000000003</v>
      </c>
      <c r="D959" s="71">
        <f t="shared" si="29"/>
        <v>16.700000000000003</v>
      </c>
    </row>
    <row r="960" spans="1:4" x14ac:dyDescent="0.25">
      <c r="A960" s="71">
        <v>58</v>
      </c>
      <c r="C960" s="71">
        <f t="shared" si="28"/>
        <v>8</v>
      </c>
      <c r="D960" s="71">
        <f t="shared" si="29"/>
        <v>8</v>
      </c>
    </row>
    <row r="961" spans="1:4" x14ac:dyDescent="0.25">
      <c r="A961" s="71">
        <v>56.2</v>
      </c>
      <c r="C961" s="71">
        <f t="shared" si="28"/>
        <v>6.2000000000000028</v>
      </c>
      <c r="D961" s="71">
        <f t="shared" si="29"/>
        <v>6.2000000000000028</v>
      </c>
    </row>
    <row r="962" spans="1:4" x14ac:dyDescent="0.25">
      <c r="A962" s="71">
        <v>56.9</v>
      </c>
      <c r="C962" s="71">
        <f t="shared" si="28"/>
        <v>6.8999999999999986</v>
      </c>
      <c r="D962" s="71">
        <f t="shared" si="29"/>
        <v>6.8999999999999986</v>
      </c>
    </row>
    <row r="963" spans="1:4" x14ac:dyDescent="0.25">
      <c r="A963" s="71">
        <v>38.5</v>
      </c>
      <c r="C963" s="71">
        <f t="shared" ref="C963:C1026" si="30">A963-$B$2</f>
        <v>-11.5</v>
      </c>
      <c r="D963" s="71">
        <f t="shared" ref="D963:D1026" si="31">ABS(C963)</f>
        <v>11.5</v>
      </c>
    </row>
    <row r="964" spans="1:4" x14ac:dyDescent="0.25">
      <c r="A964" s="71">
        <v>59.1</v>
      </c>
      <c r="C964" s="71">
        <f t="shared" si="30"/>
        <v>9.1000000000000014</v>
      </c>
      <c r="D964" s="71">
        <f t="shared" si="31"/>
        <v>9.1000000000000014</v>
      </c>
    </row>
    <row r="965" spans="1:4" x14ac:dyDescent="0.25">
      <c r="A965" s="71">
        <v>59</v>
      </c>
      <c r="C965" s="71">
        <f t="shared" si="30"/>
        <v>9</v>
      </c>
      <c r="D965" s="71">
        <f t="shared" si="31"/>
        <v>9</v>
      </c>
    </row>
    <row r="966" spans="1:4" x14ac:dyDescent="0.25">
      <c r="A966" s="71">
        <v>38.1</v>
      </c>
      <c r="C966" s="71">
        <f t="shared" si="30"/>
        <v>-11.899999999999999</v>
      </c>
      <c r="D966" s="71">
        <f t="shared" si="31"/>
        <v>11.899999999999999</v>
      </c>
    </row>
    <row r="967" spans="1:4" x14ac:dyDescent="0.25">
      <c r="A967" s="71">
        <v>53.9</v>
      </c>
      <c r="C967" s="71">
        <f t="shared" si="30"/>
        <v>3.8999999999999986</v>
      </c>
      <c r="D967" s="71">
        <f t="shared" si="31"/>
        <v>3.8999999999999986</v>
      </c>
    </row>
    <row r="968" spans="1:4" x14ac:dyDescent="0.25">
      <c r="A968" s="71">
        <v>44.9</v>
      </c>
      <c r="C968" s="71">
        <f t="shared" si="30"/>
        <v>-5.1000000000000014</v>
      </c>
      <c r="D968" s="71">
        <f t="shared" si="31"/>
        <v>5.1000000000000014</v>
      </c>
    </row>
    <row r="969" spans="1:4" x14ac:dyDescent="0.25">
      <c r="A969" s="71">
        <v>43.6</v>
      </c>
      <c r="C969" s="71">
        <f t="shared" si="30"/>
        <v>-6.3999999999999986</v>
      </c>
      <c r="D969" s="71">
        <f t="shared" si="31"/>
        <v>6.3999999999999986</v>
      </c>
    </row>
    <row r="970" spans="1:4" x14ac:dyDescent="0.25">
      <c r="A970" s="71">
        <v>52.7</v>
      </c>
      <c r="C970" s="71">
        <f t="shared" si="30"/>
        <v>2.7000000000000028</v>
      </c>
      <c r="D970" s="71">
        <f t="shared" si="31"/>
        <v>2.7000000000000028</v>
      </c>
    </row>
    <row r="971" spans="1:4" x14ac:dyDescent="0.25">
      <c r="A971" s="71">
        <v>58.6</v>
      </c>
      <c r="C971" s="71">
        <f t="shared" si="30"/>
        <v>8.6000000000000014</v>
      </c>
      <c r="D971" s="71">
        <f t="shared" si="31"/>
        <v>8.6000000000000014</v>
      </c>
    </row>
    <row r="972" spans="1:4" x14ac:dyDescent="0.25">
      <c r="A972" s="71">
        <v>60.5</v>
      </c>
      <c r="C972" s="71">
        <f t="shared" si="30"/>
        <v>10.5</v>
      </c>
      <c r="D972" s="71">
        <f t="shared" si="31"/>
        <v>10.5</v>
      </c>
    </row>
    <row r="973" spans="1:4" x14ac:dyDescent="0.25">
      <c r="A973" s="71">
        <v>44.1</v>
      </c>
      <c r="C973" s="71">
        <f t="shared" si="30"/>
        <v>-5.8999999999999986</v>
      </c>
      <c r="D973" s="71">
        <f t="shared" si="31"/>
        <v>5.8999999999999986</v>
      </c>
    </row>
    <row r="974" spans="1:4" x14ac:dyDescent="0.25">
      <c r="A974" s="71">
        <v>54.7</v>
      </c>
      <c r="C974" s="71">
        <f t="shared" si="30"/>
        <v>4.7000000000000028</v>
      </c>
      <c r="D974" s="71">
        <f t="shared" si="31"/>
        <v>4.7000000000000028</v>
      </c>
    </row>
    <row r="975" spans="1:4" x14ac:dyDescent="0.25">
      <c r="A975" s="71">
        <v>41.2</v>
      </c>
      <c r="C975" s="71">
        <f t="shared" si="30"/>
        <v>-8.7999999999999972</v>
      </c>
      <c r="D975" s="71">
        <f t="shared" si="31"/>
        <v>8.7999999999999972</v>
      </c>
    </row>
    <row r="976" spans="1:4" x14ac:dyDescent="0.25">
      <c r="A976" s="71">
        <v>57.7</v>
      </c>
      <c r="C976" s="71">
        <f t="shared" si="30"/>
        <v>7.7000000000000028</v>
      </c>
      <c r="D976" s="71">
        <f t="shared" si="31"/>
        <v>7.7000000000000028</v>
      </c>
    </row>
    <row r="977" spans="1:4" x14ac:dyDescent="0.25">
      <c r="A977" s="71">
        <v>58.3</v>
      </c>
      <c r="C977" s="71">
        <f t="shared" si="30"/>
        <v>8.2999999999999972</v>
      </c>
      <c r="D977" s="71">
        <f t="shared" si="31"/>
        <v>8.2999999999999972</v>
      </c>
    </row>
    <row r="978" spans="1:4" x14ac:dyDescent="0.25">
      <c r="A978" s="71">
        <v>40.1</v>
      </c>
      <c r="C978" s="71">
        <f t="shared" si="30"/>
        <v>-9.8999999999999986</v>
      </c>
      <c r="D978" s="71">
        <f t="shared" si="31"/>
        <v>9.8999999999999986</v>
      </c>
    </row>
    <row r="979" spans="1:4" x14ac:dyDescent="0.25">
      <c r="A979" s="71">
        <v>38.200000000000003</v>
      </c>
      <c r="C979" s="71">
        <f t="shared" si="30"/>
        <v>-11.799999999999997</v>
      </c>
      <c r="D979" s="71">
        <f t="shared" si="31"/>
        <v>11.799999999999997</v>
      </c>
    </row>
    <row r="980" spans="1:4" x14ac:dyDescent="0.25">
      <c r="A980" s="71">
        <v>54.5</v>
      </c>
      <c r="C980" s="71">
        <f t="shared" si="30"/>
        <v>4.5</v>
      </c>
      <c r="D980" s="71">
        <f t="shared" si="31"/>
        <v>4.5</v>
      </c>
    </row>
    <row r="981" spans="1:4" x14ac:dyDescent="0.25">
      <c r="A981" s="71">
        <v>56</v>
      </c>
      <c r="C981" s="71">
        <f t="shared" si="30"/>
        <v>6</v>
      </c>
      <c r="D981" s="71">
        <f t="shared" si="31"/>
        <v>6</v>
      </c>
    </row>
    <row r="982" spans="1:4" x14ac:dyDescent="0.25">
      <c r="A982" s="71">
        <v>59.4</v>
      </c>
      <c r="C982" s="71">
        <f t="shared" si="30"/>
        <v>9.3999999999999986</v>
      </c>
      <c r="D982" s="71">
        <f t="shared" si="31"/>
        <v>9.3999999999999986</v>
      </c>
    </row>
    <row r="983" spans="1:4" x14ac:dyDescent="0.25">
      <c r="A983" s="71">
        <v>50.9</v>
      </c>
      <c r="C983" s="71">
        <f t="shared" si="30"/>
        <v>0.89999999999999858</v>
      </c>
      <c r="D983" s="71">
        <f t="shared" si="31"/>
        <v>0.89999999999999858</v>
      </c>
    </row>
    <row r="984" spans="1:4" x14ac:dyDescent="0.25">
      <c r="A984" s="71">
        <v>47.8</v>
      </c>
      <c r="C984" s="71">
        <f t="shared" si="30"/>
        <v>-2.2000000000000028</v>
      </c>
      <c r="D984" s="71">
        <f t="shared" si="31"/>
        <v>2.2000000000000028</v>
      </c>
    </row>
    <row r="985" spans="1:4" x14ac:dyDescent="0.25">
      <c r="A985" s="71">
        <v>34.1</v>
      </c>
      <c r="C985" s="71">
        <f t="shared" si="30"/>
        <v>-15.899999999999999</v>
      </c>
      <c r="D985" s="71">
        <f t="shared" si="31"/>
        <v>15.899999999999999</v>
      </c>
    </row>
    <row r="986" spans="1:4" x14ac:dyDescent="0.25">
      <c r="A986" s="71">
        <v>46.3</v>
      </c>
      <c r="C986" s="71">
        <f t="shared" si="30"/>
        <v>-3.7000000000000028</v>
      </c>
      <c r="D986" s="71">
        <f t="shared" si="31"/>
        <v>3.7000000000000028</v>
      </c>
    </row>
    <row r="987" spans="1:4" x14ac:dyDescent="0.25">
      <c r="A987" s="71">
        <v>52.2</v>
      </c>
      <c r="C987" s="71">
        <f t="shared" si="30"/>
        <v>2.2000000000000028</v>
      </c>
      <c r="D987" s="71">
        <f t="shared" si="31"/>
        <v>2.2000000000000028</v>
      </c>
    </row>
    <row r="988" spans="1:4" x14ac:dyDescent="0.25">
      <c r="A988" s="71">
        <v>55.3</v>
      </c>
      <c r="C988" s="71">
        <f t="shared" si="30"/>
        <v>5.2999999999999972</v>
      </c>
      <c r="D988" s="71">
        <f t="shared" si="31"/>
        <v>5.2999999999999972</v>
      </c>
    </row>
    <row r="989" spans="1:4" x14ac:dyDescent="0.25">
      <c r="A989" s="71">
        <v>50.7</v>
      </c>
      <c r="C989" s="71">
        <f t="shared" si="30"/>
        <v>0.70000000000000284</v>
      </c>
      <c r="D989" s="71">
        <f t="shared" si="31"/>
        <v>0.70000000000000284</v>
      </c>
    </row>
    <row r="990" spans="1:4" x14ac:dyDescent="0.25">
      <c r="A990" s="71">
        <v>52.5</v>
      </c>
      <c r="C990" s="71">
        <f t="shared" si="30"/>
        <v>2.5</v>
      </c>
      <c r="D990" s="71">
        <f t="shared" si="31"/>
        <v>2.5</v>
      </c>
    </row>
    <row r="991" spans="1:4" x14ac:dyDescent="0.25">
      <c r="A991" s="71">
        <v>49</v>
      </c>
      <c r="C991" s="71">
        <f t="shared" si="30"/>
        <v>-1</v>
      </c>
      <c r="D991" s="71">
        <f t="shared" si="31"/>
        <v>1</v>
      </c>
    </row>
    <row r="992" spans="1:4" x14ac:dyDescent="0.25">
      <c r="A992" s="71">
        <v>37.200000000000003</v>
      </c>
      <c r="C992" s="71">
        <f t="shared" si="30"/>
        <v>-12.799999999999997</v>
      </c>
      <c r="D992" s="71">
        <f t="shared" si="31"/>
        <v>12.799999999999997</v>
      </c>
    </row>
    <row r="993" spans="1:4" x14ac:dyDescent="0.25">
      <c r="A993" s="71">
        <v>51.3</v>
      </c>
      <c r="C993" s="71">
        <f t="shared" si="30"/>
        <v>1.2999999999999972</v>
      </c>
      <c r="D993" s="71">
        <f t="shared" si="31"/>
        <v>1.2999999999999972</v>
      </c>
    </row>
    <row r="994" spans="1:4" x14ac:dyDescent="0.25">
      <c r="A994" s="71">
        <v>46.8</v>
      </c>
      <c r="C994" s="71">
        <f t="shared" si="30"/>
        <v>-3.2000000000000028</v>
      </c>
      <c r="D994" s="71">
        <f t="shared" si="31"/>
        <v>3.2000000000000028</v>
      </c>
    </row>
    <row r="995" spans="1:4" x14ac:dyDescent="0.25">
      <c r="A995" s="71">
        <v>51.1</v>
      </c>
      <c r="C995" s="71">
        <f t="shared" si="30"/>
        <v>1.1000000000000014</v>
      </c>
      <c r="D995" s="71">
        <f t="shared" si="31"/>
        <v>1.1000000000000014</v>
      </c>
    </row>
    <row r="996" spans="1:4" x14ac:dyDescent="0.25">
      <c r="A996" s="71">
        <v>43.3</v>
      </c>
      <c r="C996" s="71">
        <f t="shared" si="30"/>
        <v>-6.7000000000000028</v>
      </c>
      <c r="D996" s="71">
        <f t="shared" si="31"/>
        <v>6.7000000000000028</v>
      </c>
    </row>
    <row r="997" spans="1:4" x14ac:dyDescent="0.25">
      <c r="A997" s="71">
        <v>36.299999999999997</v>
      </c>
      <c r="C997" s="71">
        <f t="shared" si="30"/>
        <v>-13.700000000000003</v>
      </c>
      <c r="D997" s="71">
        <f t="shared" si="31"/>
        <v>13.700000000000003</v>
      </c>
    </row>
    <row r="998" spans="1:4" x14ac:dyDescent="0.25">
      <c r="A998" s="71">
        <v>37.299999999999997</v>
      </c>
      <c r="C998" s="71">
        <f t="shared" si="30"/>
        <v>-12.700000000000003</v>
      </c>
      <c r="D998" s="71">
        <f t="shared" si="31"/>
        <v>12.700000000000003</v>
      </c>
    </row>
    <row r="999" spans="1:4" x14ac:dyDescent="0.25">
      <c r="A999" s="71">
        <v>38.799999999999997</v>
      </c>
      <c r="C999" s="71">
        <f t="shared" si="30"/>
        <v>-11.200000000000003</v>
      </c>
      <c r="D999" s="71">
        <f t="shared" si="31"/>
        <v>11.200000000000003</v>
      </c>
    </row>
    <row r="1000" spans="1:4" x14ac:dyDescent="0.25">
      <c r="A1000" s="71">
        <v>46.2</v>
      </c>
      <c r="C1000" s="71">
        <f t="shared" si="30"/>
        <v>-3.7999999999999972</v>
      </c>
      <c r="D1000" s="71">
        <f t="shared" si="31"/>
        <v>3.7999999999999972</v>
      </c>
    </row>
    <row r="1001" spans="1:4" x14ac:dyDescent="0.25">
      <c r="A1001" s="71">
        <v>36.299999999999997</v>
      </c>
      <c r="C1001" s="71">
        <f t="shared" si="30"/>
        <v>-13.700000000000003</v>
      </c>
      <c r="D1001" s="71">
        <f t="shared" si="31"/>
        <v>13.700000000000003</v>
      </c>
    </row>
    <row r="1002" spans="1:4" x14ac:dyDescent="0.25">
      <c r="A1002" s="71">
        <v>47</v>
      </c>
      <c r="C1002" s="71">
        <f t="shared" si="30"/>
        <v>-3</v>
      </c>
      <c r="D1002" s="71">
        <f t="shared" si="31"/>
        <v>3</v>
      </c>
    </row>
    <row r="1003" spans="1:4" x14ac:dyDescent="0.25">
      <c r="A1003" s="71">
        <v>41.1</v>
      </c>
      <c r="C1003" s="71">
        <f t="shared" si="30"/>
        <v>-8.8999999999999986</v>
      </c>
      <c r="D1003" s="71">
        <f t="shared" si="31"/>
        <v>8.8999999999999986</v>
      </c>
    </row>
    <row r="1004" spans="1:4" x14ac:dyDescent="0.25">
      <c r="A1004" s="71">
        <v>46.9</v>
      </c>
      <c r="C1004" s="71">
        <f t="shared" si="30"/>
        <v>-3.1000000000000014</v>
      </c>
      <c r="D1004" s="71">
        <f t="shared" si="31"/>
        <v>3.1000000000000014</v>
      </c>
    </row>
    <row r="1005" spans="1:4" x14ac:dyDescent="0.25">
      <c r="A1005" s="71">
        <v>47.5</v>
      </c>
      <c r="C1005" s="71">
        <f t="shared" si="30"/>
        <v>-2.5</v>
      </c>
      <c r="D1005" s="71">
        <f t="shared" si="31"/>
        <v>2.5</v>
      </c>
    </row>
    <row r="1006" spans="1:4" x14ac:dyDescent="0.25">
      <c r="A1006" s="71">
        <v>25.5</v>
      </c>
      <c r="C1006" s="71">
        <f t="shared" si="30"/>
        <v>-24.5</v>
      </c>
      <c r="D1006" s="71">
        <f t="shared" si="31"/>
        <v>24.5</v>
      </c>
    </row>
    <row r="1007" spans="1:4" x14ac:dyDescent="0.25">
      <c r="A1007" s="71">
        <v>48.1</v>
      </c>
      <c r="C1007" s="71">
        <f t="shared" si="30"/>
        <v>-1.8999999999999986</v>
      </c>
      <c r="D1007" s="71">
        <f t="shared" si="31"/>
        <v>1.8999999999999986</v>
      </c>
    </row>
    <row r="1008" spans="1:4" x14ac:dyDescent="0.25">
      <c r="A1008" s="71">
        <v>49.6</v>
      </c>
      <c r="C1008" s="71">
        <f t="shared" si="30"/>
        <v>-0.39999999999999858</v>
      </c>
      <c r="D1008" s="71">
        <f t="shared" si="31"/>
        <v>0.39999999999999858</v>
      </c>
    </row>
    <row r="1009" spans="1:4" x14ac:dyDescent="0.25">
      <c r="A1009" s="71">
        <v>47</v>
      </c>
      <c r="C1009" s="71">
        <f t="shared" si="30"/>
        <v>-3</v>
      </c>
      <c r="D1009" s="71">
        <f t="shared" si="31"/>
        <v>3</v>
      </c>
    </row>
    <row r="1010" spans="1:4" x14ac:dyDescent="0.25">
      <c r="A1010" s="71">
        <v>54.3</v>
      </c>
      <c r="C1010" s="71">
        <f t="shared" si="30"/>
        <v>4.2999999999999972</v>
      </c>
      <c r="D1010" s="71">
        <f t="shared" si="31"/>
        <v>4.2999999999999972</v>
      </c>
    </row>
    <row r="1011" spans="1:4" x14ac:dyDescent="0.25">
      <c r="A1011" s="71">
        <v>44.8</v>
      </c>
      <c r="C1011" s="71">
        <f t="shared" si="30"/>
        <v>-5.2000000000000028</v>
      </c>
      <c r="D1011" s="71">
        <f t="shared" si="31"/>
        <v>5.2000000000000028</v>
      </c>
    </row>
    <row r="1012" spans="1:4" x14ac:dyDescent="0.25">
      <c r="A1012" s="71">
        <v>23.7</v>
      </c>
      <c r="C1012" s="71">
        <f t="shared" si="30"/>
        <v>-26.3</v>
      </c>
      <c r="D1012" s="71">
        <f t="shared" si="31"/>
        <v>26.3</v>
      </c>
    </row>
    <row r="1013" spans="1:4" x14ac:dyDescent="0.25">
      <c r="A1013" s="71">
        <v>46.7</v>
      </c>
      <c r="C1013" s="71">
        <f t="shared" si="30"/>
        <v>-3.2999999999999972</v>
      </c>
      <c r="D1013" s="71">
        <f t="shared" si="31"/>
        <v>3.2999999999999972</v>
      </c>
    </row>
    <row r="1014" spans="1:4" x14ac:dyDescent="0.25">
      <c r="A1014" s="71">
        <v>49.7</v>
      </c>
      <c r="C1014" s="71">
        <f t="shared" si="30"/>
        <v>-0.29999999999999716</v>
      </c>
      <c r="D1014" s="71">
        <f t="shared" si="31"/>
        <v>0.29999999999999716</v>
      </c>
    </row>
    <row r="1015" spans="1:4" x14ac:dyDescent="0.25">
      <c r="A1015" s="71">
        <v>48.9</v>
      </c>
      <c r="C1015" s="71">
        <f t="shared" si="30"/>
        <v>-1.1000000000000014</v>
      </c>
      <c r="D1015" s="71">
        <f t="shared" si="31"/>
        <v>1.1000000000000014</v>
      </c>
    </row>
    <row r="1016" spans="1:4" x14ac:dyDescent="0.25">
      <c r="A1016" s="71">
        <v>49.6</v>
      </c>
      <c r="C1016" s="71">
        <f t="shared" si="30"/>
        <v>-0.39999999999999858</v>
      </c>
      <c r="D1016" s="71">
        <f t="shared" si="31"/>
        <v>0.39999999999999858</v>
      </c>
    </row>
    <row r="1017" spans="1:4" x14ac:dyDescent="0.25">
      <c r="A1017" s="71">
        <v>42.3</v>
      </c>
      <c r="C1017" s="71">
        <f t="shared" si="30"/>
        <v>-7.7000000000000028</v>
      </c>
      <c r="D1017" s="71">
        <f t="shared" si="31"/>
        <v>7.7000000000000028</v>
      </c>
    </row>
    <row r="1018" spans="1:4" x14ac:dyDescent="0.25">
      <c r="A1018" s="71">
        <v>25.7</v>
      </c>
      <c r="C1018" s="71">
        <f t="shared" si="30"/>
        <v>-24.3</v>
      </c>
      <c r="D1018" s="71">
        <f t="shared" si="31"/>
        <v>24.3</v>
      </c>
    </row>
    <row r="1019" spans="1:4" x14ac:dyDescent="0.25">
      <c r="A1019" s="71">
        <v>46.2</v>
      </c>
      <c r="C1019" s="71">
        <f t="shared" si="30"/>
        <v>-3.7999999999999972</v>
      </c>
      <c r="D1019" s="71">
        <f t="shared" si="31"/>
        <v>3.7999999999999972</v>
      </c>
    </row>
    <row r="1020" spans="1:4" x14ac:dyDescent="0.25">
      <c r="A1020" s="71">
        <v>39.5</v>
      </c>
      <c r="C1020" s="71">
        <f t="shared" si="30"/>
        <v>-10.5</v>
      </c>
      <c r="D1020" s="71">
        <f t="shared" si="31"/>
        <v>10.5</v>
      </c>
    </row>
    <row r="1021" spans="1:4" x14ac:dyDescent="0.25">
      <c r="A1021" s="71">
        <v>49.6</v>
      </c>
      <c r="C1021" s="71">
        <f t="shared" si="30"/>
        <v>-0.39999999999999858</v>
      </c>
      <c r="D1021" s="71">
        <f t="shared" si="31"/>
        <v>0.39999999999999858</v>
      </c>
    </row>
    <row r="1022" spans="1:4" x14ac:dyDescent="0.25">
      <c r="A1022" s="71">
        <v>47.9</v>
      </c>
      <c r="C1022" s="71">
        <f t="shared" si="30"/>
        <v>-2.1000000000000014</v>
      </c>
      <c r="D1022" s="71">
        <f t="shared" si="31"/>
        <v>2.1000000000000014</v>
      </c>
    </row>
    <row r="1023" spans="1:4" x14ac:dyDescent="0.25">
      <c r="A1023" s="71">
        <v>52.7</v>
      </c>
      <c r="C1023" s="71">
        <f t="shared" si="30"/>
        <v>2.7000000000000028</v>
      </c>
      <c r="D1023" s="71">
        <f t="shared" si="31"/>
        <v>2.7000000000000028</v>
      </c>
    </row>
    <row r="1024" spans="1:4" x14ac:dyDescent="0.25">
      <c r="A1024" s="71">
        <v>50.7</v>
      </c>
      <c r="C1024" s="71">
        <f t="shared" si="30"/>
        <v>0.70000000000000284</v>
      </c>
      <c r="D1024" s="71">
        <f t="shared" si="31"/>
        <v>0.70000000000000284</v>
      </c>
    </row>
    <row r="1025" spans="1:4" x14ac:dyDescent="0.25">
      <c r="A1025" s="71">
        <v>46.1</v>
      </c>
      <c r="C1025" s="71">
        <f t="shared" si="30"/>
        <v>-3.8999999999999986</v>
      </c>
      <c r="D1025" s="71">
        <f t="shared" si="31"/>
        <v>3.8999999999999986</v>
      </c>
    </row>
    <row r="1026" spans="1:4" x14ac:dyDescent="0.25">
      <c r="A1026" s="71">
        <v>48.7</v>
      </c>
      <c r="C1026" s="71">
        <f t="shared" si="30"/>
        <v>-1.2999999999999972</v>
      </c>
      <c r="D1026" s="71">
        <f t="shared" si="31"/>
        <v>1.2999999999999972</v>
      </c>
    </row>
    <row r="1027" spans="1:4" x14ac:dyDescent="0.25">
      <c r="A1027" s="71">
        <v>50.2</v>
      </c>
      <c r="C1027" s="71">
        <f t="shared" ref="C1027:C1090" si="32">A1027-$B$2</f>
        <v>0.20000000000000284</v>
      </c>
      <c r="D1027" s="71">
        <f t="shared" ref="D1027:D1090" si="33">ABS(C1027)</f>
        <v>0.20000000000000284</v>
      </c>
    </row>
    <row r="1028" spans="1:4" x14ac:dyDescent="0.25">
      <c r="A1028" s="71">
        <v>41.3</v>
      </c>
      <c r="C1028" s="71">
        <f t="shared" si="32"/>
        <v>-8.7000000000000028</v>
      </c>
      <c r="D1028" s="71">
        <f t="shared" si="33"/>
        <v>8.7000000000000028</v>
      </c>
    </row>
    <row r="1029" spans="1:4" x14ac:dyDescent="0.25">
      <c r="A1029" s="71">
        <v>50.3</v>
      </c>
      <c r="C1029" s="71">
        <f t="shared" si="32"/>
        <v>0.29999999999999716</v>
      </c>
      <c r="D1029" s="71">
        <f t="shared" si="33"/>
        <v>0.29999999999999716</v>
      </c>
    </row>
    <row r="1030" spans="1:4" x14ac:dyDescent="0.25">
      <c r="A1030" s="71">
        <v>48.5</v>
      </c>
      <c r="C1030" s="71">
        <f t="shared" si="32"/>
        <v>-1.5</v>
      </c>
      <c r="D1030" s="71">
        <f t="shared" si="33"/>
        <v>1.5</v>
      </c>
    </row>
    <row r="1031" spans="1:4" x14ac:dyDescent="0.25">
      <c r="A1031" s="71">
        <v>45.7</v>
      </c>
      <c r="C1031" s="71">
        <f t="shared" si="32"/>
        <v>-4.2999999999999972</v>
      </c>
      <c r="D1031" s="71">
        <f t="shared" si="33"/>
        <v>4.2999999999999972</v>
      </c>
    </row>
    <row r="1032" spans="1:4" x14ac:dyDescent="0.25">
      <c r="A1032" s="71">
        <v>52.3</v>
      </c>
      <c r="C1032" s="71">
        <f t="shared" si="32"/>
        <v>2.2999999999999972</v>
      </c>
      <c r="D1032" s="71">
        <f t="shared" si="33"/>
        <v>2.2999999999999972</v>
      </c>
    </row>
    <row r="1033" spans="1:4" x14ac:dyDescent="0.25">
      <c r="A1033" s="71">
        <v>38.799999999999997</v>
      </c>
      <c r="C1033" s="71">
        <f t="shared" si="32"/>
        <v>-11.200000000000003</v>
      </c>
      <c r="D1033" s="71">
        <f t="shared" si="33"/>
        <v>11.200000000000003</v>
      </c>
    </row>
    <row r="1034" spans="1:4" x14ac:dyDescent="0.25">
      <c r="A1034" s="71">
        <v>49.7</v>
      </c>
      <c r="C1034" s="71">
        <f t="shared" si="32"/>
        <v>-0.29999999999999716</v>
      </c>
      <c r="D1034" s="71">
        <f t="shared" si="33"/>
        <v>0.29999999999999716</v>
      </c>
    </row>
    <row r="1035" spans="1:4" x14ac:dyDescent="0.25">
      <c r="A1035" s="71">
        <v>49.5</v>
      </c>
      <c r="C1035" s="71">
        <f t="shared" si="32"/>
        <v>-0.5</v>
      </c>
      <c r="D1035" s="71">
        <f t="shared" si="33"/>
        <v>0.5</v>
      </c>
    </row>
    <row r="1036" spans="1:4" x14ac:dyDescent="0.25">
      <c r="A1036" s="71">
        <v>42.1</v>
      </c>
      <c r="C1036" s="71">
        <f t="shared" si="32"/>
        <v>-7.8999999999999986</v>
      </c>
      <c r="D1036" s="71">
        <f t="shared" si="33"/>
        <v>7.8999999999999986</v>
      </c>
    </row>
    <row r="1037" spans="1:4" x14ac:dyDescent="0.25">
      <c r="A1037" s="71">
        <v>43.5</v>
      </c>
      <c r="C1037" s="71">
        <f t="shared" si="32"/>
        <v>-6.5</v>
      </c>
      <c r="D1037" s="71">
        <f t="shared" si="33"/>
        <v>6.5</v>
      </c>
    </row>
    <row r="1038" spans="1:4" x14ac:dyDescent="0.25">
      <c r="A1038" s="71">
        <v>44.6</v>
      </c>
      <c r="C1038" s="71">
        <f t="shared" si="32"/>
        <v>-5.3999999999999986</v>
      </c>
      <c r="D1038" s="71">
        <f t="shared" si="33"/>
        <v>5.3999999999999986</v>
      </c>
    </row>
    <row r="1039" spans="1:4" x14ac:dyDescent="0.25">
      <c r="A1039" s="71">
        <v>46.2</v>
      </c>
      <c r="C1039" s="71">
        <f t="shared" si="32"/>
        <v>-3.7999999999999972</v>
      </c>
      <c r="D1039" s="71">
        <f t="shared" si="33"/>
        <v>3.7999999999999972</v>
      </c>
    </row>
    <row r="1040" spans="1:4" x14ac:dyDescent="0.25">
      <c r="A1040" s="71">
        <v>49.1</v>
      </c>
      <c r="C1040" s="71">
        <f t="shared" si="32"/>
        <v>-0.89999999999999858</v>
      </c>
      <c r="D1040" s="71">
        <f t="shared" si="33"/>
        <v>0.89999999999999858</v>
      </c>
    </row>
    <row r="1041" spans="1:4" x14ac:dyDescent="0.25">
      <c r="A1041" s="71">
        <v>43.6</v>
      </c>
      <c r="C1041" s="71">
        <f t="shared" si="32"/>
        <v>-6.3999999999999986</v>
      </c>
      <c r="D1041" s="71">
        <f t="shared" si="33"/>
        <v>6.3999999999999986</v>
      </c>
    </row>
    <row r="1042" spans="1:4" x14ac:dyDescent="0.25">
      <c r="A1042" s="71">
        <v>45.8</v>
      </c>
      <c r="C1042" s="71">
        <f t="shared" si="32"/>
        <v>-4.2000000000000028</v>
      </c>
      <c r="D1042" s="71">
        <f t="shared" si="33"/>
        <v>4.2000000000000028</v>
      </c>
    </row>
    <row r="1043" spans="1:4" x14ac:dyDescent="0.25">
      <c r="A1043" s="71">
        <v>19.3</v>
      </c>
      <c r="C1043" s="71">
        <f t="shared" si="32"/>
        <v>-30.7</v>
      </c>
      <c r="D1043" s="71">
        <f t="shared" si="33"/>
        <v>30.7</v>
      </c>
    </row>
    <row r="1044" spans="1:4" x14ac:dyDescent="0.25">
      <c r="A1044" s="71">
        <v>47</v>
      </c>
      <c r="C1044" s="71">
        <f t="shared" si="32"/>
        <v>-3</v>
      </c>
      <c r="D1044" s="71">
        <f t="shared" si="33"/>
        <v>3</v>
      </c>
    </row>
    <row r="1045" spans="1:4" x14ac:dyDescent="0.25">
      <c r="A1045" s="71">
        <v>46.9</v>
      </c>
      <c r="C1045" s="71">
        <f t="shared" si="32"/>
        <v>-3.1000000000000014</v>
      </c>
      <c r="D1045" s="71">
        <f t="shared" si="33"/>
        <v>3.1000000000000014</v>
      </c>
    </row>
    <row r="1046" spans="1:4" x14ac:dyDescent="0.25">
      <c r="A1046" s="71">
        <v>36.299999999999997</v>
      </c>
      <c r="C1046" s="71">
        <f t="shared" si="32"/>
        <v>-13.700000000000003</v>
      </c>
      <c r="D1046" s="71">
        <f t="shared" si="33"/>
        <v>13.700000000000003</v>
      </c>
    </row>
    <row r="1047" spans="1:4" x14ac:dyDescent="0.25">
      <c r="A1047" s="71">
        <v>30.7</v>
      </c>
      <c r="C1047" s="71">
        <f t="shared" si="32"/>
        <v>-19.3</v>
      </c>
      <c r="D1047" s="71">
        <f t="shared" si="33"/>
        <v>19.3</v>
      </c>
    </row>
    <row r="1048" spans="1:4" x14ac:dyDescent="0.25">
      <c r="A1048" s="71">
        <v>41.7</v>
      </c>
      <c r="C1048" s="71">
        <f t="shared" si="32"/>
        <v>-8.2999999999999972</v>
      </c>
      <c r="D1048" s="71">
        <f t="shared" si="33"/>
        <v>8.2999999999999972</v>
      </c>
    </row>
    <row r="1049" spans="1:4" x14ac:dyDescent="0.25">
      <c r="A1049" s="71">
        <v>50</v>
      </c>
      <c r="C1049" s="71">
        <f t="shared" si="32"/>
        <v>0</v>
      </c>
      <c r="D1049" s="71">
        <f t="shared" si="33"/>
        <v>0</v>
      </c>
    </row>
    <row r="1050" spans="1:4" x14ac:dyDescent="0.25">
      <c r="A1050" s="71">
        <v>48.5</v>
      </c>
      <c r="C1050" s="71">
        <f t="shared" si="32"/>
        <v>-1.5</v>
      </c>
      <c r="D1050" s="71">
        <f t="shared" si="33"/>
        <v>1.5</v>
      </c>
    </row>
    <row r="1051" spans="1:4" x14ac:dyDescent="0.25">
      <c r="A1051" s="71">
        <v>35.9</v>
      </c>
      <c r="C1051" s="71">
        <f t="shared" si="32"/>
        <v>-14.100000000000001</v>
      </c>
      <c r="D1051" s="71">
        <f t="shared" si="33"/>
        <v>14.100000000000001</v>
      </c>
    </row>
    <row r="1052" spans="1:4" x14ac:dyDescent="0.25">
      <c r="A1052" s="71">
        <v>40</v>
      </c>
      <c r="C1052" s="71">
        <f t="shared" si="32"/>
        <v>-10</v>
      </c>
      <c r="D1052" s="71">
        <f t="shared" si="33"/>
        <v>10</v>
      </c>
    </row>
    <row r="1053" spans="1:4" x14ac:dyDescent="0.25">
      <c r="A1053" s="71">
        <v>45.3</v>
      </c>
      <c r="C1053" s="71">
        <f t="shared" si="32"/>
        <v>-4.7000000000000028</v>
      </c>
      <c r="D1053" s="71">
        <f t="shared" si="33"/>
        <v>4.7000000000000028</v>
      </c>
    </row>
    <row r="1054" spans="1:4" x14ac:dyDescent="0.25">
      <c r="A1054" s="71">
        <v>45.4</v>
      </c>
      <c r="C1054" s="71">
        <f t="shared" si="32"/>
        <v>-4.6000000000000014</v>
      </c>
      <c r="D1054" s="71">
        <f t="shared" si="33"/>
        <v>4.6000000000000014</v>
      </c>
    </row>
    <row r="1055" spans="1:4" x14ac:dyDescent="0.25">
      <c r="A1055" s="71">
        <v>47.2</v>
      </c>
      <c r="C1055" s="71">
        <f t="shared" si="32"/>
        <v>-2.7999999999999972</v>
      </c>
      <c r="D1055" s="71">
        <f t="shared" si="33"/>
        <v>2.7999999999999972</v>
      </c>
    </row>
    <row r="1056" spans="1:4" x14ac:dyDescent="0.25">
      <c r="A1056" s="71">
        <v>49.8</v>
      </c>
      <c r="C1056" s="71">
        <f t="shared" si="32"/>
        <v>-0.20000000000000284</v>
      </c>
      <c r="D1056" s="71">
        <f t="shared" si="33"/>
        <v>0.20000000000000284</v>
      </c>
    </row>
    <row r="1057" spans="1:4" x14ac:dyDescent="0.25">
      <c r="A1057" s="71">
        <v>33.5</v>
      </c>
      <c r="C1057" s="71">
        <f t="shared" si="32"/>
        <v>-16.5</v>
      </c>
      <c r="D1057" s="71">
        <f t="shared" si="33"/>
        <v>16.5</v>
      </c>
    </row>
    <row r="1058" spans="1:4" x14ac:dyDescent="0.25">
      <c r="A1058" s="71">
        <v>48.1</v>
      </c>
      <c r="C1058" s="71">
        <f t="shared" si="32"/>
        <v>-1.8999999999999986</v>
      </c>
      <c r="D1058" s="71">
        <f t="shared" si="33"/>
        <v>1.8999999999999986</v>
      </c>
    </row>
    <row r="1059" spans="1:4" x14ac:dyDescent="0.25">
      <c r="A1059" s="71">
        <v>46.5</v>
      </c>
      <c r="C1059" s="71">
        <f t="shared" si="32"/>
        <v>-3.5</v>
      </c>
      <c r="D1059" s="71">
        <f t="shared" si="33"/>
        <v>3.5</v>
      </c>
    </row>
    <row r="1060" spans="1:4" x14ac:dyDescent="0.25">
      <c r="A1060" s="71">
        <v>43.9</v>
      </c>
      <c r="C1060" s="71">
        <f t="shared" si="32"/>
        <v>-6.1000000000000014</v>
      </c>
      <c r="D1060" s="71">
        <f t="shared" si="33"/>
        <v>6.1000000000000014</v>
      </c>
    </row>
    <row r="1061" spans="1:4" x14ac:dyDescent="0.25">
      <c r="A1061" s="71">
        <v>50</v>
      </c>
      <c r="C1061" s="71">
        <f t="shared" si="32"/>
        <v>0</v>
      </c>
      <c r="D1061" s="71">
        <f t="shared" si="33"/>
        <v>0</v>
      </c>
    </row>
    <row r="1062" spans="1:4" x14ac:dyDescent="0.25">
      <c r="A1062" s="71">
        <v>47.8</v>
      </c>
      <c r="C1062" s="71">
        <f t="shared" si="32"/>
        <v>-2.2000000000000028</v>
      </c>
      <c r="D1062" s="71">
        <f t="shared" si="33"/>
        <v>2.2000000000000028</v>
      </c>
    </row>
    <row r="1063" spans="1:4" x14ac:dyDescent="0.25">
      <c r="A1063" s="71">
        <v>35.4</v>
      </c>
      <c r="C1063" s="71">
        <f t="shared" si="32"/>
        <v>-14.600000000000001</v>
      </c>
      <c r="D1063" s="71">
        <f t="shared" si="33"/>
        <v>14.600000000000001</v>
      </c>
    </row>
    <row r="1064" spans="1:4" x14ac:dyDescent="0.25">
      <c r="A1064" s="71">
        <v>47.1</v>
      </c>
      <c r="C1064" s="71">
        <f t="shared" si="32"/>
        <v>-2.8999999999999986</v>
      </c>
      <c r="D1064" s="71">
        <f t="shared" si="33"/>
        <v>2.8999999999999986</v>
      </c>
    </row>
    <row r="1065" spans="1:4" x14ac:dyDescent="0.25">
      <c r="A1065" s="71">
        <v>51.2</v>
      </c>
      <c r="C1065" s="71">
        <f t="shared" si="32"/>
        <v>1.2000000000000028</v>
      </c>
      <c r="D1065" s="71">
        <f t="shared" si="33"/>
        <v>1.2000000000000028</v>
      </c>
    </row>
    <row r="1066" spans="1:4" x14ac:dyDescent="0.25">
      <c r="A1066" s="71">
        <v>20.2</v>
      </c>
      <c r="C1066" s="71">
        <f t="shared" si="32"/>
        <v>-29.8</v>
      </c>
      <c r="D1066" s="71">
        <f t="shared" si="33"/>
        <v>29.8</v>
      </c>
    </row>
    <row r="1067" spans="1:4" x14ac:dyDescent="0.25">
      <c r="A1067" s="71">
        <v>48.7</v>
      </c>
      <c r="C1067" s="71">
        <f t="shared" si="32"/>
        <v>-1.2999999999999972</v>
      </c>
      <c r="D1067" s="71">
        <f t="shared" si="33"/>
        <v>1.2999999999999972</v>
      </c>
    </row>
    <row r="1068" spans="1:4" x14ac:dyDescent="0.25">
      <c r="A1068" s="71">
        <v>48.3</v>
      </c>
      <c r="C1068" s="71">
        <f t="shared" si="32"/>
        <v>-1.7000000000000028</v>
      </c>
      <c r="D1068" s="71">
        <f t="shared" si="33"/>
        <v>1.7000000000000028</v>
      </c>
    </row>
    <row r="1069" spans="1:4" x14ac:dyDescent="0.25">
      <c r="A1069" s="71">
        <v>22.4</v>
      </c>
      <c r="C1069" s="71">
        <f t="shared" si="32"/>
        <v>-27.6</v>
      </c>
      <c r="D1069" s="71">
        <f t="shared" si="33"/>
        <v>27.6</v>
      </c>
    </row>
    <row r="1070" spans="1:4" x14ac:dyDescent="0.25">
      <c r="A1070" s="71">
        <v>49.5</v>
      </c>
      <c r="C1070" s="71">
        <f t="shared" si="32"/>
        <v>-0.5</v>
      </c>
      <c r="D1070" s="71">
        <f t="shared" si="33"/>
        <v>0.5</v>
      </c>
    </row>
    <row r="1071" spans="1:4" x14ac:dyDescent="0.25">
      <c r="A1071" s="71">
        <v>35.4</v>
      </c>
      <c r="C1071" s="71">
        <f t="shared" si="32"/>
        <v>-14.600000000000001</v>
      </c>
      <c r="D1071" s="71">
        <f t="shared" si="33"/>
        <v>14.600000000000001</v>
      </c>
    </row>
    <row r="1072" spans="1:4" x14ac:dyDescent="0.25">
      <c r="A1072" s="71">
        <v>48.8</v>
      </c>
      <c r="C1072" s="71">
        <f t="shared" si="32"/>
        <v>-1.2000000000000028</v>
      </c>
      <c r="D1072" s="71">
        <f t="shared" si="33"/>
        <v>1.2000000000000028</v>
      </c>
    </row>
    <row r="1073" spans="1:4" x14ac:dyDescent="0.25">
      <c r="A1073" s="71">
        <v>31.8</v>
      </c>
      <c r="C1073" s="71">
        <f t="shared" si="32"/>
        <v>-18.2</v>
      </c>
      <c r="D1073" s="71">
        <f t="shared" si="33"/>
        <v>18.2</v>
      </c>
    </row>
    <row r="1074" spans="1:4" x14ac:dyDescent="0.25">
      <c r="A1074" s="71">
        <v>35.5</v>
      </c>
      <c r="C1074" s="71">
        <f t="shared" si="32"/>
        <v>-14.5</v>
      </c>
      <c r="D1074" s="71">
        <f t="shared" si="33"/>
        <v>14.5</v>
      </c>
    </row>
    <row r="1075" spans="1:4" x14ac:dyDescent="0.25">
      <c r="A1075" s="71">
        <v>49.2</v>
      </c>
      <c r="C1075" s="71">
        <f t="shared" si="32"/>
        <v>-0.79999999999999716</v>
      </c>
      <c r="D1075" s="71">
        <f t="shared" si="33"/>
        <v>0.79999999999999716</v>
      </c>
    </row>
    <row r="1076" spans="1:4" x14ac:dyDescent="0.25">
      <c r="A1076" s="71">
        <v>48.7</v>
      </c>
      <c r="C1076" s="71">
        <f t="shared" si="32"/>
        <v>-1.2999999999999972</v>
      </c>
      <c r="D1076" s="71">
        <f t="shared" si="33"/>
        <v>1.2999999999999972</v>
      </c>
    </row>
    <row r="1077" spans="1:4" x14ac:dyDescent="0.25">
      <c r="A1077" s="71">
        <v>50.8</v>
      </c>
      <c r="C1077" s="71">
        <f t="shared" si="32"/>
        <v>0.79999999999999716</v>
      </c>
      <c r="D1077" s="71">
        <f t="shared" si="33"/>
        <v>0.79999999999999716</v>
      </c>
    </row>
    <row r="1078" spans="1:4" x14ac:dyDescent="0.25">
      <c r="A1078" s="71">
        <v>52.1</v>
      </c>
      <c r="C1078" s="71">
        <f t="shared" si="32"/>
        <v>2.1000000000000014</v>
      </c>
      <c r="D1078" s="71">
        <f t="shared" si="33"/>
        <v>2.1000000000000014</v>
      </c>
    </row>
    <row r="1079" spans="1:4" x14ac:dyDescent="0.25">
      <c r="A1079" s="71">
        <v>50</v>
      </c>
      <c r="C1079" s="71">
        <f t="shared" si="32"/>
        <v>0</v>
      </c>
      <c r="D1079" s="71">
        <f t="shared" si="33"/>
        <v>0</v>
      </c>
    </row>
    <row r="1080" spans="1:4" x14ac:dyDescent="0.25">
      <c r="A1080" s="71">
        <v>45.4</v>
      </c>
      <c r="C1080" s="71">
        <f t="shared" si="32"/>
        <v>-4.6000000000000014</v>
      </c>
      <c r="D1080" s="71">
        <f t="shared" si="33"/>
        <v>4.6000000000000014</v>
      </c>
    </row>
    <row r="1081" spans="1:4" x14ac:dyDescent="0.25">
      <c r="A1081" s="71">
        <v>27.3</v>
      </c>
      <c r="C1081" s="71">
        <f t="shared" si="32"/>
        <v>-22.7</v>
      </c>
      <c r="D1081" s="71">
        <f t="shared" si="33"/>
        <v>22.7</v>
      </c>
    </row>
    <row r="1082" spans="1:4" x14ac:dyDescent="0.25">
      <c r="A1082" s="71">
        <v>50.2</v>
      </c>
      <c r="C1082" s="71">
        <f t="shared" si="32"/>
        <v>0.20000000000000284</v>
      </c>
      <c r="D1082" s="71">
        <f t="shared" si="33"/>
        <v>0.20000000000000284</v>
      </c>
    </row>
    <row r="1083" spans="1:4" x14ac:dyDescent="0.25">
      <c r="A1083" s="71">
        <v>45.2</v>
      </c>
      <c r="C1083" s="71">
        <f t="shared" si="32"/>
        <v>-4.7999999999999972</v>
      </c>
      <c r="D1083" s="71">
        <f t="shared" si="33"/>
        <v>4.7999999999999972</v>
      </c>
    </row>
    <row r="1084" spans="1:4" x14ac:dyDescent="0.25">
      <c r="A1084" s="71">
        <v>39.1</v>
      </c>
      <c r="C1084" s="71">
        <f t="shared" si="32"/>
        <v>-10.899999999999999</v>
      </c>
      <c r="D1084" s="71">
        <f t="shared" si="33"/>
        <v>10.899999999999999</v>
      </c>
    </row>
    <row r="1085" spans="1:4" x14ac:dyDescent="0.25">
      <c r="A1085" s="71">
        <v>51.4</v>
      </c>
      <c r="C1085" s="71">
        <f t="shared" si="32"/>
        <v>1.3999999999999986</v>
      </c>
      <c r="D1085" s="71">
        <f t="shared" si="33"/>
        <v>1.3999999999999986</v>
      </c>
    </row>
    <row r="1086" spans="1:4" x14ac:dyDescent="0.25">
      <c r="A1086" s="71">
        <v>38.5</v>
      </c>
      <c r="C1086" s="71">
        <f t="shared" si="32"/>
        <v>-11.5</v>
      </c>
      <c r="D1086" s="71">
        <f t="shared" si="33"/>
        <v>11.5</v>
      </c>
    </row>
    <row r="1087" spans="1:4" x14ac:dyDescent="0.25">
      <c r="A1087" s="71">
        <v>49.2</v>
      </c>
      <c r="C1087" s="71">
        <f t="shared" si="32"/>
        <v>-0.79999999999999716</v>
      </c>
      <c r="D1087" s="71">
        <f t="shared" si="33"/>
        <v>0.79999999999999716</v>
      </c>
    </row>
    <row r="1088" spans="1:4" x14ac:dyDescent="0.25">
      <c r="A1088" s="71">
        <v>49</v>
      </c>
      <c r="C1088" s="71">
        <f t="shared" si="32"/>
        <v>-1</v>
      </c>
      <c r="D1088" s="71">
        <f t="shared" si="33"/>
        <v>1</v>
      </c>
    </row>
    <row r="1089" spans="1:4" x14ac:dyDescent="0.25">
      <c r="A1089" s="71">
        <v>47.6</v>
      </c>
      <c r="C1089" s="71">
        <f t="shared" si="32"/>
        <v>-2.3999999999999986</v>
      </c>
      <c r="D1089" s="71">
        <f t="shared" si="33"/>
        <v>2.3999999999999986</v>
      </c>
    </row>
    <row r="1090" spans="1:4" x14ac:dyDescent="0.25">
      <c r="A1090" s="71">
        <v>50.2</v>
      </c>
      <c r="C1090" s="71">
        <f t="shared" si="32"/>
        <v>0.20000000000000284</v>
      </c>
      <c r="D1090" s="71">
        <f t="shared" si="33"/>
        <v>0.20000000000000284</v>
      </c>
    </row>
    <row r="1091" spans="1:4" x14ac:dyDescent="0.25">
      <c r="A1091" s="71">
        <v>43.2</v>
      </c>
      <c r="C1091" s="71">
        <f t="shared" ref="C1091:C1154" si="34">A1091-$B$2</f>
        <v>-6.7999999999999972</v>
      </c>
      <c r="D1091" s="71">
        <f t="shared" ref="D1091:D1154" si="35">ABS(C1091)</f>
        <v>6.7999999999999972</v>
      </c>
    </row>
    <row r="1092" spans="1:4" x14ac:dyDescent="0.25">
      <c r="A1092" s="71">
        <v>51.4</v>
      </c>
      <c r="C1092" s="71">
        <f t="shared" si="34"/>
        <v>1.3999999999999986</v>
      </c>
      <c r="D1092" s="71">
        <f t="shared" si="35"/>
        <v>1.3999999999999986</v>
      </c>
    </row>
    <row r="1093" spans="1:4" x14ac:dyDescent="0.25">
      <c r="A1093" s="71">
        <v>44.1</v>
      </c>
      <c r="C1093" s="71">
        <f t="shared" si="34"/>
        <v>-5.8999999999999986</v>
      </c>
      <c r="D1093" s="71">
        <f t="shared" si="35"/>
        <v>5.8999999999999986</v>
      </c>
    </row>
    <row r="1094" spans="1:4" x14ac:dyDescent="0.25">
      <c r="A1094" s="71">
        <v>54.4</v>
      </c>
      <c r="C1094" s="71">
        <f t="shared" si="34"/>
        <v>4.3999999999999986</v>
      </c>
      <c r="D1094" s="71">
        <f t="shared" si="35"/>
        <v>4.3999999999999986</v>
      </c>
    </row>
    <row r="1095" spans="1:4" x14ac:dyDescent="0.25">
      <c r="A1095" s="71">
        <v>34.5</v>
      </c>
      <c r="C1095" s="71">
        <f t="shared" si="34"/>
        <v>-15.5</v>
      </c>
      <c r="D1095" s="71">
        <f t="shared" si="35"/>
        <v>15.5</v>
      </c>
    </row>
    <row r="1096" spans="1:4" x14ac:dyDescent="0.25">
      <c r="A1096" s="71">
        <v>55.8</v>
      </c>
      <c r="C1096" s="71">
        <f t="shared" si="34"/>
        <v>5.7999999999999972</v>
      </c>
      <c r="D1096" s="71">
        <f t="shared" si="35"/>
        <v>5.7999999999999972</v>
      </c>
    </row>
    <row r="1097" spans="1:4" x14ac:dyDescent="0.25">
      <c r="A1097" s="71">
        <v>48.5</v>
      </c>
      <c r="C1097" s="71">
        <f t="shared" si="34"/>
        <v>-1.5</v>
      </c>
      <c r="D1097" s="71">
        <f t="shared" si="35"/>
        <v>1.5</v>
      </c>
    </row>
    <row r="1098" spans="1:4" x14ac:dyDescent="0.25">
      <c r="A1098" s="71">
        <v>54.3</v>
      </c>
      <c r="C1098" s="71">
        <f t="shared" si="34"/>
        <v>4.2999999999999972</v>
      </c>
      <c r="D1098" s="71">
        <f t="shared" si="35"/>
        <v>4.2999999999999972</v>
      </c>
    </row>
    <row r="1099" spans="1:4" x14ac:dyDescent="0.25">
      <c r="A1099" s="71">
        <v>37.700000000000003</v>
      </c>
      <c r="C1099" s="71">
        <f t="shared" si="34"/>
        <v>-12.299999999999997</v>
      </c>
      <c r="D1099" s="71">
        <f t="shared" si="35"/>
        <v>12.299999999999997</v>
      </c>
    </row>
    <row r="1100" spans="1:4" x14ac:dyDescent="0.25">
      <c r="A1100" s="71">
        <v>54.4</v>
      </c>
      <c r="C1100" s="71">
        <f t="shared" si="34"/>
        <v>4.3999999999999986</v>
      </c>
      <c r="D1100" s="71">
        <f t="shared" si="35"/>
        <v>4.3999999999999986</v>
      </c>
    </row>
    <row r="1101" spans="1:4" x14ac:dyDescent="0.25">
      <c r="A1101" s="71">
        <v>53.6</v>
      </c>
      <c r="C1101" s="71">
        <f t="shared" si="34"/>
        <v>3.6000000000000014</v>
      </c>
      <c r="D1101" s="71">
        <f t="shared" si="35"/>
        <v>3.6000000000000014</v>
      </c>
    </row>
    <row r="1102" spans="1:4" x14ac:dyDescent="0.25">
      <c r="A1102" s="71">
        <v>48.7</v>
      </c>
      <c r="C1102" s="71">
        <f t="shared" si="34"/>
        <v>-1.2999999999999972</v>
      </c>
      <c r="D1102" s="71">
        <f t="shared" si="35"/>
        <v>1.2999999999999972</v>
      </c>
    </row>
    <row r="1103" spans="1:4" x14ac:dyDescent="0.25">
      <c r="A1103" s="71">
        <v>48.7</v>
      </c>
      <c r="C1103" s="71">
        <f t="shared" si="34"/>
        <v>-1.2999999999999972</v>
      </c>
      <c r="D1103" s="71">
        <f t="shared" si="35"/>
        <v>1.2999999999999972</v>
      </c>
    </row>
    <row r="1104" spans="1:4" x14ac:dyDescent="0.25">
      <c r="A1104" s="71">
        <v>46</v>
      </c>
      <c r="C1104" s="71">
        <f t="shared" si="34"/>
        <v>-4</v>
      </c>
      <c r="D1104" s="71">
        <f t="shared" si="35"/>
        <v>4</v>
      </c>
    </row>
    <row r="1105" spans="1:4" x14ac:dyDescent="0.25">
      <c r="A1105" s="71">
        <v>58.7</v>
      </c>
      <c r="C1105" s="71">
        <f t="shared" si="34"/>
        <v>8.7000000000000028</v>
      </c>
      <c r="D1105" s="71">
        <f t="shared" si="35"/>
        <v>8.7000000000000028</v>
      </c>
    </row>
    <row r="1106" spans="1:4" x14ac:dyDescent="0.25">
      <c r="A1106" s="71">
        <v>53.6</v>
      </c>
      <c r="C1106" s="71">
        <f t="shared" si="34"/>
        <v>3.6000000000000014</v>
      </c>
      <c r="D1106" s="71">
        <f t="shared" si="35"/>
        <v>3.6000000000000014</v>
      </c>
    </row>
    <row r="1107" spans="1:4" x14ac:dyDescent="0.25">
      <c r="A1107" s="71">
        <v>54.9</v>
      </c>
      <c r="C1107" s="71">
        <f t="shared" si="34"/>
        <v>4.8999999999999986</v>
      </c>
      <c r="D1107" s="71">
        <f t="shared" si="35"/>
        <v>4.8999999999999986</v>
      </c>
    </row>
    <row r="1108" spans="1:4" x14ac:dyDescent="0.25">
      <c r="A1108" s="71">
        <v>51.5</v>
      </c>
      <c r="C1108" s="71">
        <f t="shared" si="34"/>
        <v>1.5</v>
      </c>
      <c r="D1108" s="71">
        <f t="shared" si="35"/>
        <v>1.5</v>
      </c>
    </row>
    <row r="1109" spans="1:4" x14ac:dyDescent="0.25">
      <c r="A1109" s="71">
        <v>41.5</v>
      </c>
      <c r="C1109" s="71">
        <f t="shared" si="34"/>
        <v>-8.5</v>
      </c>
      <c r="D1109" s="71">
        <f t="shared" si="35"/>
        <v>8.5</v>
      </c>
    </row>
    <row r="1110" spans="1:4" x14ac:dyDescent="0.25">
      <c r="A1110" s="71">
        <v>48.3</v>
      </c>
      <c r="C1110" s="71">
        <f t="shared" si="34"/>
        <v>-1.7000000000000028</v>
      </c>
      <c r="D1110" s="71">
        <f t="shared" si="35"/>
        <v>1.7000000000000028</v>
      </c>
    </row>
    <row r="1111" spans="1:4" x14ac:dyDescent="0.25">
      <c r="A1111" s="71">
        <v>53.9</v>
      </c>
      <c r="C1111" s="71">
        <f t="shared" si="34"/>
        <v>3.8999999999999986</v>
      </c>
      <c r="D1111" s="71">
        <f t="shared" si="35"/>
        <v>3.8999999999999986</v>
      </c>
    </row>
    <row r="1112" spans="1:4" x14ac:dyDescent="0.25">
      <c r="A1112" s="71">
        <v>53.4</v>
      </c>
      <c r="C1112" s="71">
        <f t="shared" si="34"/>
        <v>3.3999999999999986</v>
      </c>
      <c r="D1112" s="71">
        <f t="shared" si="35"/>
        <v>3.3999999999999986</v>
      </c>
    </row>
    <row r="1113" spans="1:4" x14ac:dyDescent="0.25">
      <c r="A1113" s="71">
        <v>50.6</v>
      </c>
      <c r="C1113" s="71">
        <f t="shared" si="34"/>
        <v>0.60000000000000142</v>
      </c>
      <c r="D1113" s="71">
        <f t="shared" si="35"/>
        <v>0.60000000000000142</v>
      </c>
    </row>
    <row r="1114" spans="1:4" x14ac:dyDescent="0.25">
      <c r="A1114" s="71">
        <v>53.8</v>
      </c>
      <c r="C1114" s="71">
        <f t="shared" si="34"/>
        <v>3.7999999999999972</v>
      </c>
      <c r="D1114" s="71">
        <f t="shared" si="35"/>
        <v>3.7999999999999972</v>
      </c>
    </row>
    <row r="1115" spans="1:4" x14ac:dyDescent="0.25">
      <c r="A1115" s="71">
        <v>51.1</v>
      </c>
      <c r="C1115" s="71">
        <f t="shared" si="34"/>
        <v>1.1000000000000014</v>
      </c>
      <c r="D1115" s="71">
        <f t="shared" si="35"/>
        <v>1.1000000000000014</v>
      </c>
    </row>
    <row r="1116" spans="1:4" x14ac:dyDescent="0.25">
      <c r="A1116" s="71">
        <v>49.9</v>
      </c>
      <c r="C1116" s="71">
        <f t="shared" si="34"/>
        <v>-0.10000000000000142</v>
      </c>
      <c r="D1116" s="71">
        <f t="shared" si="35"/>
        <v>0.10000000000000142</v>
      </c>
    </row>
    <row r="1117" spans="1:4" x14ac:dyDescent="0.25">
      <c r="A1117" s="71">
        <v>47.5</v>
      </c>
      <c r="C1117" s="71">
        <f t="shared" si="34"/>
        <v>-2.5</v>
      </c>
      <c r="D1117" s="71">
        <f t="shared" si="35"/>
        <v>2.5</v>
      </c>
    </row>
    <row r="1118" spans="1:4" x14ac:dyDescent="0.25">
      <c r="A1118" s="71">
        <v>50.3</v>
      </c>
      <c r="C1118" s="71">
        <f t="shared" si="34"/>
        <v>0.29999999999999716</v>
      </c>
      <c r="D1118" s="71">
        <f t="shared" si="35"/>
        <v>0.29999999999999716</v>
      </c>
    </row>
    <row r="1119" spans="1:4" x14ac:dyDescent="0.25">
      <c r="A1119" s="71">
        <v>58.9</v>
      </c>
      <c r="C1119" s="71">
        <f t="shared" si="34"/>
        <v>8.8999999999999986</v>
      </c>
      <c r="D1119" s="71">
        <f t="shared" si="35"/>
        <v>8.8999999999999986</v>
      </c>
    </row>
    <row r="1120" spans="1:4" x14ac:dyDescent="0.25">
      <c r="A1120" s="71">
        <v>46.2</v>
      </c>
      <c r="C1120" s="71">
        <f t="shared" si="34"/>
        <v>-3.7999999999999972</v>
      </c>
      <c r="D1120" s="71">
        <f t="shared" si="35"/>
        <v>3.7999999999999972</v>
      </c>
    </row>
    <row r="1121" spans="1:4" x14ac:dyDescent="0.25">
      <c r="A1121" s="71">
        <v>33.6</v>
      </c>
      <c r="C1121" s="71">
        <f t="shared" si="34"/>
        <v>-16.399999999999999</v>
      </c>
      <c r="D1121" s="71">
        <f t="shared" si="35"/>
        <v>16.399999999999999</v>
      </c>
    </row>
    <row r="1122" spans="1:4" x14ac:dyDescent="0.25">
      <c r="A1122" s="71">
        <v>52.5</v>
      </c>
      <c r="C1122" s="71">
        <f t="shared" si="34"/>
        <v>2.5</v>
      </c>
      <c r="D1122" s="71">
        <f t="shared" si="35"/>
        <v>2.5</v>
      </c>
    </row>
    <row r="1123" spans="1:4" x14ac:dyDescent="0.25">
      <c r="A1123" s="71">
        <v>52.6</v>
      </c>
      <c r="C1123" s="71">
        <f t="shared" si="34"/>
        <v>2.6000000000000014</v>
      </c>
      <c r="D1123" s="71">
        <f t="shared" si="35"/>
        <v>2.6000000000000014</v>
      </c>
    </row>
    <row r="1124" spans="1:4" x14ac:dyDescent="0.25">
      <c r="A1124" s="71">
        <v>55.3</v>
      </c>
      <c r="C1124" s="71">
        <f t="shared" si="34"/>
        <v>5.2999999999999972</v>
      </c>
      <c r="D1124" s="71">
        <f t="shared" si="35"/>
        <v>5.2999999999999972</v>
      </c>
    </row>
    <row r="1125" spans="1:4" x14ac:dyDescent="0.25">
      <c r="A1125" s="71">
        <v>56</v>
      </c>
      <c r="C1125" s="71">
        <f t="shared" si="34"/>
        <v>6</v>
      </c>
      <c r="D1125" s="71">
        <f t="shared" si="35"/>
        <v>6</v>
      </c>
    </row>
    <row r="1126" spans="1:4" x14ac:dyDescent="0.25">
      <c r="A1126" s="71">
        <v>51.8</v>
      </c>
      <c r="C1126" s="71">
        <f t="shared" si="34"/>
        <v>1.7999999999999972</v>
      </c>
      <c r="D1126" s="71">
        <f t="shared" si="35"/>
        <v>1.7999999999999972</v>
      </c>
    </row>
    <row r="1127" spans="1:4" x14ac:dyDescent="0.25">
      <c r="A1127" s="71">
        <v>57.1</v>
      </c>
      <c r="C1127" s="71">
        <f t="shared" si="34"/>
        <v>7.1000000000000014</v>
      </c>
      <c r="D1127" s="71">
        <f t="shared" si="35"/>
        <v>7.1000000000000014</v>
      </c>
    </row>
    <row r="1128" spans="1:4" x14ac:dyDescent="0.25">
      <c r="A1128" s="71">
        <v>44.3</v>
      </c>
      <c r="C1128" s="71">
        <f t="shared" si="34"/>
        <v>-5.7000000000000028</v>
      </c>
      <c r="D1128" s="71">
        <f t="shared" si="35"/>
        <v>5.7000000000000028</v>
      </c>
    </row>
    <row r="1129" spans="1:4" x14ac:dyDescent="0.25">
      <c r="A1129" s="71">
        <v>53</v>
      </c>
      <c r="C1129" s="71">
        <f t="shared" si="34"/>
        <v>3</v>
      </c>
      <c r="D1129" s="71">
        <f t="shared" si="35"/>
        <v>3</v>
      </c>
    </row>
    <row r="1130" spans="1:4" x14ac:dyDescent="0.25">
      <c r="A1130" s="71">
        <v>55.4</v>
      </c>
      <c r="C1130" s="71">
        <f t="shared" si="34"/>
        <v>5.3999999999999986</v>
      </c>
      <c r="D1130" s="71">
        <f t="shared" si="35"/>
        <v>5.3999999999999986</v>
      </c>
    </row>
    <row r="1131" spans="1:4" x14ac:dyDescent="0.25">
      <c r="A1131" s="71">
        <v>46.2</v>
      </c>
      <c r="C1131" s="71">
        <f t="shared" si="34"/>
        <v>-3.7999999999999972</v>
      </c>
      <c r="D1131" s="71">
        <f t="shared" si="35"/>
        <v>3.7999999999999972</v>
      </c>
    </row>
    <row r="1132" spans="1:4" x14ac:dyDescent="0.25">
      <c r="A1132" s="71">
        <v>56.7</v>
      </c>
      <c r="C1132" s="71">
        <f t="shared" si="34"/>
        <v>6.7000000000000028</v>
      </c>
      <c r="D1132" s="71">
        <f t="shared" si="35"/>
        <v>6.7000000000000028</v>
      </c>
    </row>
    <row r="1133" spans="1:4" x14ac:dyDescent="0.25">
      <c r="A1133" s="71">
        <v>58.7</v>
      </c>
      <c r="C1133" s="71">
        <f t="shared" si="34"/>
        <v>8.7000000000000028</v>
      </c>
      <c r="D1133" s="71">
        <f t="shared" si="35"/>
        <v>8.7000000000000028</v>
      </c>
    </row>
    <row r="1134" spans="1:4" x14ac:dyDescent="0.25">
      <c r="A1134" s="71">
        <v>47.3</v>
      </c>
      <c r="C1134" s="71">
        <f t="shared" si="34"/>
        <v>-2.7000000000000028</v>
      </c>
      <c r="D1134" s="71">
        <f t="shared" si="35"/>
        <v>2.7000000000000028</v>
      </c>
    </row>
    <row r="1135" spans="1:4" x14ac:dyDescent="0.25">
      <c r="A1135" s="71">
        <v>55.8</v>
      </c>
      <c r="C1135" s="71">
        <f t="shared" si="34"/>
        <v>5.7999999999999972</v>
      </c>
      <c r="D1135" s="71">
        <f t="shared" si="35"/>
        <v>5.7999999999999972</v>
      </c>
    </row>
    <row r="1136" spans="1:4" x14ac:dyDescent="0.25">
      <c r="A1136" s="71">
        <v>52</v>
      </c>
      <c r="C1136" s="71">
        <f t="shared" si="34"/>
        <v>2</v>
      </c>
      <c r="D1136" s="71">
        <f t="shared" si="35"/>
        <v>2</v>
      </c>
    </row>
    <row r="1137" spans="1:4" x14ac:dyDescent="0.25">
      <c r="A1137" s="71">
        <v>53.8</v>
      </c>
      <c r="C1137" s="71">
        <f t="shared" si="34"/>
        <v>3.7999999999999972</v>
      </c>
      <c r="D1137" s="71">
        <f t="shared" si="35"/>
        <v>3.7999999999999972</v>
      </c>
    </row>
    <row r="1138" spans="1:4" x14ac:dyDescent="0.25">
      <c r="A1138" s="71">
        <v>25.8</v>
      </c>
      <c r="C1138" s="71">
        <f t="shared" si="34"/>
        <v>-24.2</v>
      </c>
      <c r="D1138" s="71">
        <f t="shared" si="35"/>
        <v>24.2</v>
      </c>
    </row>
    <row r="1139" spans="1:4" x14ac:dyDescent="0.25">
      <c r="A1139" s="71">
        <v>41.4</v>
      </c>
      <c r="C1139" s="71">
        <f t="shared" si="34"/>
        <v>-8.6000000000000014</v>
      </c>
      <c r="D1139" s="71">
        <f t="shared" si="35"/>
        <v>8.6000000000000014</v>
      </c>
    </row>
    <row r="1140" spans="1:4" x14ac:dyDescent="0.25">
      <c r="A1140" s="71">
        <v>44.3</v>
      </c>
      <c r="C1140" s="71">
        <f t="shared" si="34"/>
        <v>-5.7000000000000028</v>
      </c>
      <c r="D1140" s="71">
        <f t="shared" si="35"/>
        <v>5.7000000000000028</v>
      </c>
    </row>
    <row r="1141" spans="1:4" x14ac:dyDescent="0.25">
      <c r="A1141" s="71">
        <v>35.4</v>
      </c>
      <c r="C1141" s="71">
        <f t="shared" si="34"/>
        <v>-14.600000000000001</v>
      </c>
      <c r="D1141" s="71">
        <f t="shared" si="35"/>
        <v>14.600000000000001</v>
      </c>
    </row>
    <row r="1142" spans="1:4" x14ac:dyDescent="0.25">
      <c r="A1142" s="71">
        <v>42.2</v>
      </c>
      <c r="C1142" s="71">
        <f t="shared" si="34"/>
        <v>-7.7999999999999972</v>
      </c>
      <c r="D1142" s="71">
        <f t="shared" si="35"/>
        <v>7.7999999999999972</v>
      </c>
    </row>
    <row r="1143" spans="1:4" x14ac:dyDescent="0.25">
      <c r="A1143" s="71">
        <v>43.8</v>
      </c>
      <c r="C1143" s="71">
        <f t="shared" si="34"/>
        <v>-6.2000000000000028</v>
      </c>
      <c r="D1143" s="71">
        <f t="shared" si="35"/>
        <v>6.2000000000000028</v>
      </c>
    </row>
    <row r="1144" spans="1:4" x14ac:dyDescent="0.25">
      <c r="A1144" s="71">
        <v>33.4</v>
      </c>
      <c r="C1144" s="71">
        <f t="shared" si="34"/>
        <v>-16.600000000000001</v>
      </c>
      <c r="D1144" s="71">
        <f t="shared" si="35"/>
        <v>16.600000000000001</v>
      </c>
    </row>
    <row r="1145" spans="1:4" x14ac:dyDescent="0.25">
      <c r="A1145" s="71">
        <v>33.799999999999997</v>
      </c>
      <c r="C1145" s="71">
        <f t="shared" si="34"/>
        <v>-16.200000000000003</v>
      </c>
      <c r="D1145" s="71">
        <f t="shared" si="35"/>
        <v>16.200000000000003</v>
      </c>
    </row>
    <row r="1146" spans="1:4" x14ac:dyDescent="0.25">
      <c r="A1146" s="71">
        <v>42.7</v>
      </c>
      <c r="C1146" s="71">
        <f t="shared" si="34"/>
        <v>-7.2999999999999972</v>
      </c>
      <c r="D1146" s="71">
        <f t="shared" si="35"/>
        <v>7.2999999999999972</v>
      </c>
    </row>
    <row r="1147" spans="1:4" x14ac:dyDescent="0.25">
      <c r="A1147" s="71">
        <v>37.1</v>
      </c>
      <c r="C1147" s="71">
        <f t="shared" si="34"/>
        <v>-12.899999999999999</v>
      </c>
      <c r="D1147" s="71">
        <f t="shared" si="35"/>
        <v>12.899999999999999</v>
      </c>
    </row>
    <row r="1148" spans="1:4" x14ac:dyDescent="0.25">
      <c r="A1148" s="71">
        <v>40.700000000000003</v>
      </c>
      <c r="C1148" s="71">
        <f t="shared" si="34"/>
        <v>-9.2999999999999972</v>
      </c>
      <c r="D1148" s="71">
        <f t="shared" si="35"/>
        <v>9.2999999999999972</v>
      </c>
    </row>
    <row r="1149" spans="1:4" x14ac:dyDescent="0.25">
      <c r="A1149" s="71">
        <v>40.4</v>
      </c>
      <c r="C1149" s="71">
        <f t="shared" si="34"/>
        <v>-9.6000000000000014</v>
      </c>
      <c r="D1149" s="71">
        <f t="shared" si="35"/>
        <v>9.6000000000000014</v>
      </c>
    </row>
    <row r="1150" spans="1:4" x14ac:dyDescent="0.25">
      <c r="A1150" s="71">
        <v>43.8</v>
      </c>
      <c r="C1150" s="71">
        <f t="shared" si="34"/>
        <v>-6.2000000000000028</v>
      </c>
      <c r="D1150" s="71">
        <f t="shared" si="35"/>
        <v>6.2000000000000028</v>
      </c>
    </row>
    <row r="1151" spans="1:4" x14ac:dyDescent="0.25">
      <c r="A1151" s="71">
        <v>36.700000000000003</v>
      </c>
      <c r="C1151" s="71">
        <f t="shared" si="34"/>
        <v>-13.299999999999997</v>
      </c>
      <c r="D1151" s="71">
        <f t="shared" si="35"/>
        <v>13.299999999999997</v>
      </c>
    </row>
    <row r="1152" spans="1:4" x14ac:dyDescent="0.25">
      <c r="A1152" s="71">
        <v>45.1</v>
      </c>
      <c r="C1152" s="71">
        <f t="shared" si="34"/>
        <v>-4.8999999999999986</v>
      </c>
      <c r="D1152" s="71">
        <f t="shared" si="35"/>
        <v>4.8999999999999986</v>
      </c>
    </row>
    <row r="1153" spans="1:4" x14ac:dyDescent="0.25">
      <c r="A1153" s="71">
        <v>42.3</v>
      </c>
      <c r="C1153" s="71">
        <f t="shared" si="34"/>
        <v>-7.7000000000000028</v>
      </c>
      <c r="D1153" s="71">
        <f t="shared" si="35"/>
        <v>7.7000000000000028</v>
      </c>
    </row>
    <row r="1154" spans="1:4" x14ac:dyDescent="0.25">
      <c r="A1154" s="71">
        <v>34.799999999999997</v>
      </c>
      <c r="C1154" s="71">
        <f t="shared" si="34"/>
        <v>-15.200000000000003</v>
      </c>
      <c r="D1154" s="71">
        <f t="shared" si="35"/>
        <v>15.200000000000003</v>
      </c>
    </row>
    <row r="1155" spans="1:4" x14ac:dyDescent="0.25">
      <c r="A1155" s="71">
        <v>45.6</v>
      </c>
      <c r="C1155" s="71">
        <f t="shared" ref="C1155:C1171" si="36">A1155-$B$2</f>
        <v>-4.3999999999999986</v>
      </c>
      <c r="D1155" s="71">
        <f t="shared" ref="D1155:D1171" si="37">ABS(C1155)</f>
        <v>4.3999999999999986</v>
      </c>
    </row>
    <row r="1156" spans="1:4" x14ac:dyDescent="0.25">
      <c r="A1156" s="71">
        <v>42</v>
      </c>
      <c r="C1156" s="71">
        <f t="shared" si="36"/>
        <v>-8</v>
      </c>
      <c r="D1156" s="71">
        <f t="shared" si="37"/>
        <v>8</v>
      </c>
    </row>
    <row r="1157" spans="1:4" x14ac:dyDescent="0.25">
      <c r="A1157" s="71">
        <v>40.200000000000003</v>
      </c>
      <c r="C1157" s="71">
        <f t="shared" si="36"/>
        <v>-9.7999999999999972</v>
      </c>
      <c r="D1157" s="71">
        <f t="shared" si="37"/>
        <v>9.7999999999999972</v>
      </c>
    </row>
    <row r="1158" spans="1:4" x14ac:dyDescent="0.25">
      <c r="A1158" s="71">
        <v>46</v>
      </c>
      <c r="C1158" s="71">
        <f t="shared" si="36"/>
        <v>-4</v>
      </c>
      <c r="D1158" s="71">
        <f t="shared" si="37"/>
        <v>4</v>
      </c>
    </row>
    <row r="1159" spans="1:4" x14ac:dyDescent="0.25">
      <c r="A1159" s="71">
        <v>30.9</v>
      </c>
      <c r="C1159" s="71">
        <f t="shared" si="36"/>
        <v>-19.100000000000001</v>
      </c>
      <c r="D1159" s="71">
        <f t="shared" si="37"/>
        <v>19.100000000000001</v>
      </c>
    </row>
    <row r="1160" spans="1:4" x14ac:dyDescent="0.25">
      <c r="A1160" s="71">
        <v>48.1</v>
      </c>
      <c r="C1160" s="71">
        <f t="shared" si="36"/>
        <v>-1.8999999999999986</v>
      </c>
      <c r="D1160" s="71">
        <f t="shared" si="37"/>
        <v>1.8999999999999986</v>
      </c>
    </row>
    <row r="1161" spans="1:4" x14ac:dyDescent="0.25">
      <c r="A1161" s="71">
        <v>29.5</v>
      </c>
      <c r="C1161" s="71">
        <f t="shared" si="36"/>
        <v>-20.5</v>
      </c>
      <c r="D1161" s="71">
        <f t="shared" si="37"/>
        <v>20.5</v>
      </c>
    </row>
    <row r="1162" spans="1:4" x14ac:dyDescent="0.25">
      <c r="A1162" s="71">
        <v>39.1</v>
      </c>
      <c r="C1162" s="71">
        <f t="shared" si="36"/>
        <v>-10.899999999999999</v>
      </c>
      <c r="D1162" s="71">
        <f t="shared" si="37"/>
        <v>10.899999999999999</v>
      </c>
    </row>
    <row r="1163" spans="1:4" x14ac:dyDescent="0.25">
      <c r="A1163" s="71">
        <v>45.6</v>
      </c>
      <c r="C1163" s="71">
        <f t="shared" si="36"/>
        <v>-4.3999999999999986</v>
      </c>
      <c r="D1163" s="71">
        <f t="shared" si="37"/>
        <v>4.3999999999999986</v>
      </c>
    </row>
    <row r="1164" spans="1:4" x14ac:dyDescent="0.25">
      <c r="A1164" s="71">
        <v>41.9</v>
      </c>
      <c r="C1164" s="71">
        <f t="shared" si="36"/>
        <v>-8.1000000000000014</v>
      </c>
      <c r="D1164" s="71">
        <f t="shared" si="37"/>
        <v>8.1000000000000014</v>
      </c>
    </row>
    <row r="1165" spans="1:4" x14ac:dyDescent="0.25">
      <c r="A1165" s="71">
        <v>28.1</v>
      </c>
      <c r="C1165" s="71">
        <f t="shared" si="36"/>
        <v>-21.9</v>
      </c>
      <c r="D1165" s="71">
        <f t="shared" si="37"/>
        <v>21.9</v>
      </c>
    </row>
    <row r="1166" spans="1:4" x14ac:dyDescent="0.25">
      <c r="A1166" s="71">
        <v>39.6</v>
      </c>
      <c r="C1166" s="71">
        <f t="shared" si="36"/>
        <v>-10.399999999999999</v>
      </c>
      <c r="D1166" s="71">
        <f t="shared" si="37"/>
        <v>10.399999999999999</v>
      </c>
    </row>
    <row r="1167" spans="1:4" x14ac:dyDescent="0.25">
      <c r="A1167" s="71">
        <v>35.700000000000003</v>
      </c>
      <c r="C1167" s="71">
        <f t="shared" si="36"/>
        <v>-14.299999999999997</v>
      </c>
      <c r="D1167" s="71">
        <f t="shared" si="37"/>
        <v>14.299999999999997</v>
      </c>
    </row>
    <row r="1168" spans="1:4" x14ac:dyDescent="0.25">
      <c r="A1168" s="71">
        <v>48.3</v>
      </c>
      <c r="C1168" s="71">
        <f t="shared" si="36"/>
        <v>-1.7000000000000028</v>
      </c>
      <c r="D1168" s="71">
        <f t="shared" si="37"/>
        <v>1.7000000000000028</v>
      </c>
    </row>
    <row r="1169" spans="1:4" x14ac:dyDescent="0.25">
      <c r="A1169" s="71">
        <v>45.7</v>
      </c>
      <c r="C1169" s="71">
        <f t="shared" si="36"/>
        <v>-4.2999999999999972</v>
      </c>
      <c r="D1169" s="71">
        <f t="shared" si="37"/>
        <v>4.2999999999999972</v>
      </c>
    </row>
    <row r="1170" spans="1:4" x14ac:dyDescent="0.25">
      <c r="A1170" s="71">
        <v>43.8</v>
      </c>
      <c r="C1170" s="71">
        <f t="shared" si="36"/>
        <v>-6.2000000000000028</v>
      </c>
      <c r="D1170" s="71">
        <f t="shared" si="37"/>
        <v>6.2000000000000028</v>
      </c>
    </row>
    <row r="1171" spans="1:4" x14ac:dyDescent="0.25">
      <c r="A1171" s="71">
        <v>43.5</v>
      </c>
      <c r="C1171" s="71">
        <f t="shared" si="36"/>
        <v>-6.5</v>
      </c>
      <c r="D1171" s="71">
        <f t="shared" si="37"/>
        <v>6.5</v>
      </c>
    </row>
  </sheetData>
  <sortState ref="I2:J1171">
    <sortCondition ref="J2:J117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1"/>
  <sheetViews>
    <sheetView workbookViewId="0">
      <selection activeCell="F2" sqref="F2"/>
    </sheetView>
  </sheetViews>
  <sheetFormatPr defaultRowHeight="15" x14ac:dyDescent="0.25"/>
  <cols>
    <col min="1" max="1" width="12.28515625" style="71" bestFit="1" customWidth="1"/>
    <col min="2" max="3" width="12.28515625" style="71" customWidth="1"/>
    <col min="4" max="4" width="10.85546875" style="71" customWidth="1"/>
    <col min="5" max="5" width="10.7109375" style="71" customWidth="1"/>
    <col min="6" max="6" width="9.85546875" style="71" customWidth="1"/>
    <col min="7" max="16384" width="9.140625" style="71"/>
  </cols>
  <sheetData>
    <row r="1" spans="1:8" ht="30" x14ac:dyDescent="0.25">
      <c r="A1" s="29" t="s">
        <v>26</v>
      </c>
      <c r="B1" s="29" t="s">
        <v>114</v>
      </c>
      <c r="C1" s="29" t="s">
        <v>4</v>
      </c>
      <c r="D1" s="29" t="s">
        <v>115</v>
      </c>
      <c r="E1" s="29" t="s">
        <v>116</v>
      </c>
      <c r="F1" s="29" t="s">
        <v>117</v>
      </c>
      <c r="G1" s="29"/>
      <c r="H1" s="29"/>
    </row>
    <row r="2" spans="1:8" x14ac:dyDescent="0.25">
      <c r="A2" s="71">
        <v>53</v>
      </c>
      <c r="B2" s="71">
        <f>AVERAGE(A2:A1171)</f>
        <v>47.936666666666675</v>
      </c>
      <c r="C2" s="71">
        <f>_xlfn.STDEV.S(A2:A1171)</f>
        <v>9.9382039296928824</v>
      </c>
      <c r="D2" s="71">
        <f>(A2-$B$2)/$C$2</f>
        <v>0.50948173021539078</v>
      </c>
      <c r="E2" s="71">
        <f>D2^3</f>
        <v>0.13224700491132185</v>
      </c>
      <c r="F2" s="71">
        <f>AVERAGE(E2:E1171)</f>
        <v>-0.84186828871885611</v>
      </c>
    </row>
    <row r="3" spans="1:8" x14ac:dyDescent="0.25">
      <c r="A3" s="71">
        <v>56.4</v>
      </c>
      <c r="D3" s="71">
        <f t="shared" ref="D3:D66" si="0">(A3-$B$2)/$C$2</f>
        <v>0.85159586110393537</v>
      </c>
      <c r="E3" s="71">
        <f t="shared" ref="E3:E66" si="1">D3^3</f>
        <v>0.61759052727736619</v>
      </c>
    </row>
    <row r="4" spans="1:8" x14ac:dyDescent="0.25">
      <c r="A4" s="71">
        <v>36.5</v>
      </c>
      <c r="D4" s="71">
        <f t="shared" si="0"/>
        <v>-1.1507780226260762</v>
      </c>
      <c r="E4" s="71">
        <f t="shared" si="1"/>
        <v>-1.5239638935911726</v>
      </c>
    </row>
    <row r="5" spans="1:8" x14ac:dyDescent="0.25">
      <c r="A5" s="71">
        <v>50</v>
      </c>
      <c r="D5" s="71">
        <f t="shared" si="0"/>
        <v>0.20761632060785135</v>
      </c>
      <c r="E5" s="71">
        <f t="shared" si="1"/>
        <v>8.9492052868154447E-3</v>
      </c>
    </row>
    <row r="6" spans="1:8" x14ac:dyDescent="0.25">
      <c r="A6" s="71">
        <v>27</v>
      </c>
      <c r="D6" s="71">
        <f t="shared" si="0"/>
        <v>-2.1066851530499511</v>
      </c>
      <c r="E6" s="71">
        <f t="shared" si="1"/>
        <v>-9.3497264286280402</v>
      </c>
    </row>
    <row r="7" spans="1:8" x14ac:dyDescent="0.25">
      <c r="A7" s="71">
        <v>33.9</v>
      </c>
      <c r="D7" s="71">
        <f t="shared" si="0"/>
        <v>-1.4123947109526105</v>
      </c>
      <c r="E7" s="71">
        <f t="shared" si="1"/>
        <v>-2.8175280457969731</v>
      </c>
    </row>
    <row r="8" spans="1:8" x14ac:dyDescent="0.25">
      <c r="A8" s="71">
        <v>54.8</v>
      </c>
      <c r="D8" s="71">
        <f t="shared" si="0"/>
        <v>0.6906009759799141</v>
      </c>
      <c r="E8" s="71">
        <f t="shared" si="1"/>
        <v>0.32936812183547293</v>
      </c>
    </row>
    <row r="9" spans="1:8" x14ac:dyDescent="0.25">
      <c r="A9" s="71">
        <v>48</v>
      </c>
      <c r="D9" s="71">
        <f t="shared" si="0"/>
        <v>6.3727142028250413E-3</v>
      </c>
      <c r="E9" s="71">
        <f t="shared" si="1"/>
        <v>2.5880539561123072E-7</v>
      </c>
    </row>
    <row r="10" spans="1:8" x14ac:dyDescent="0.25">
      <c r="A10" s="71">
        <v>54.4</v>
      </c>
      <c r="D10" s="71">
        <f t="shared" si="0"/>
        <v>0.650352254698909</v>
      </c>
      <c r="E10" s="71">
        <f t="shared" si="1"/>
        <v>0.27507172483715331</v>
      </c>
    </row>
    <row r="11" spans="1:8" x14ac:dyDescent="0.25">
      <c r="A11" s="71">
        <v>28.8</v>
      </c>
      <c r="D11" s="71">
        <f t="shared" si="0"/>
        <v>-1.9255659072854272</v>
      </c>
      <c r="E11" s="71">
        <f t="shared" si="1"/>
        <v>-7.1396210951847623</v>
      </c>
    </row>
    <row r="12" spans="1:8" x14ac:dyDescent="0.25">
      <c r="A12" s="71">
        <v>51.3</v>
      </c>
      <c r="D12" s="71">
        <f t="shared" si="0"/>
        <v>0.33842466477111816</v>
      </c>
      <c r="E12" s="71">
        <f t="shared" si="1"/>
        <v>3.8760201147849165E-2</v>
      </c>
    </row>
    <row r="13" spans="1:8" x14ac:dyDescent="0.25">
      <c r="A13" s="71">
        <v>24.05</v>
      </c>
      <c r="D13" s="71">
        <f t="shared" si="0"/>
        <v>-2.4035194724973645</v>
      </c>
      <c r="E13" s="71">
        <f t="shared" si="1"/>
        <v>-13.884905712493012</v>
      </c>
    </row>
    <row r="14" spans="1:8" x14ac:dyDescent="0.25">
      <c r="A14" s="71">
        <v>35.700000000000003</v>
      </c>
      <c r="D14" s="71">
        <f t="shared" si="0"/>
        <v>-1.2312754651880864</v>
      </c>
      <c r="E14" s="71">
        <f t="shared" si="1"/>
        <v>-1.8666619588583451</v>
      </c>
    </row>
    <row r="15" spans="1:8" x14ac:dyDescent="0.25">
      <c r="A15" s="71">
        <v>53.6</v>
      </c>
      <c r="D15" s="71">
        <f t="shared" si="0"/>
        <v>0.56985481213689881</v>
      </c>
      <c r="E15" s="71">
        <f t="shared" si="1"/>
        <v>0.18505152143274645</v>
      </c>
    </row>
    <row r="16" spans="1:8" x14ac:dyDescent="0.25">
      <c r="A16" s="71">
        <v>51.3</v>
      </c>
      <c r="D16" s="71">
        <f t="shared" si="0"/>
        <v>0.33842466477111816</v>
      </c>
      <c r="E16" s="71">
        <f t="shared" si="1"/>
        <v>3.8760201147849165E-2</v>
      </c>
    </row>
    <row r="17" spans="1:5" x14ac:dyDescent="0.25">
      <c r="A17" s="71">
        <v>51</v>
      </c>
      <c r="D17" s="71">
        <f t="shared" si="0"/>
        <v>0.30823812381036447</v>
      </c>
      <c r="E17" s="71">
        <f t="shared" si="1"/>
        <v>2.9285932538466505E-2</v>
      </c>
    </row>
    <row r="18" spans="1:5" x14ac:dyDescent="0.25">
      <c r="A18" s="71">
        <v>47.7</v>
      </c>
      <c r="D18" s="71">
        <f t="shared" si="0"/>
        <v>-2.3813826757928615E-2</v>
      </c>
      <c r="E18" s="71">
        <f t="shared" si="1"/>
        <v>-1.3504781739124009E-5</v>
      </c>
    </row>
    <row r="19" spans="1:5" x14ac:dyDescent="0.25">
      <c r="A19" s="71">
        <v>52.8</v>
      </c>
      <c r="D19" s="71">
        <f t="shared" si="0"/>
        <v>0.48935736957488785</v>
      </c>
      <c r="E19" s="71">
        <f t="shared" si="1"/>
        <v>0.11718672011098116</v>
      </c>
    </row>
    <row r="20" spans="1:5" x14ac:dyDescent="0.25">
      <c r="A20" s="71">
        <v>20</v>
      </c>
      <c r="D20" s="71">
        <f t="shared" si="0"/>
        <v>-2.8110377754675429</v>
      </c>
      <c r="E20" s="71">
        <f t="shared" si="1"/>
        <v>-22.21263321664933</v>
      </c>
    </row>
    <row r="21" spans="1:5" x14ac:dyDescent="0.25">
      <c r="A21" s="71">
        <v>52.4</v>
      </c>
      <c r="D21" s="71">
        <f t="shared" si="0"/>
        <v>0.44910864829388275</v>
      </c>
      <c r="E21" s="71">
        <f t="shared" si="1"/>
        <v>9.0584575715964219E-2</v>
      </c>
    </row>
    <row r="22" spans="1:5" x14ac:dyDescent="0.25">
      <c r="A22" s="71">
        <v>55.1</v>
      </c>
      <c r="D22" s="71">
        <f t="shared" si="0"/>
        <v>0.72078751694066856</v>
      </c>
      <c r="E22" s="71">
        <f t="shared" si="1"/>
        <v>0.37447408642966507</v>
      </c>
    </row>
    <row r="23" spans="1:5" x14ac:dyDescent="0.25">
      <c r="A23" s="71">
        <v>26.7</v>
      </c>
      <c r="D23" s="71">
        <f t="shared" si="0"/>
        <v>-2.1368716940107051</v>
      </c>
      <c r="E23" s="71">
        <f t="shared" si="1"/>
        <v>-9.7574276270952272</v>
      </c>
    </row>
    <row r="24" spans="1:5" x14ac:dyDescent="0.25">
      <c r="A24" s="71">
        <v>49.8</v>
      </c>
      <c r="D24" s="71">
        <f t="shared" si="0"/>
        <v>0.18749195996734841</v>
      </c>
      <c r="E24" s="71">
        <f t="shared" si="1"/>
        <v>6.5909489391669535E-3</v>
      </c>
    </row>
    <row r="25" spans="1:5" x14ac:dyDescent="0.25">
      <c r="A25" s="71">
        <v>32.5</v>
      </c>
      <c r="D25" s="71">
        <f t="shared" si="0"/>
        <v>-1.5532652354361287</v>
      </c>
      <c r="E25" s="71">
        <f t="shared" si="1"/>
        <v>-3.7474587964144703</v>
      </c>
    </row>
    <row r="26" spans="1:5" x14ac:dyDescent="0.25">
      <c r="A26" s="71">
        <v>36.799999999999997</v>
      </c>
      <c r="D26" s="71">
        <f t="shared" si="0"/>
        <v>-1.1205914816653224</v>
      </c>
      <c r="E26" s="71">
        <f t="shared" si="1"/>
        <v>-1.4071550395077546</v>
      </c>
    </row>
    <row r="27" spans="1:5" x14ac:dyDescent="0.25">
      <c r="A27" s="71">
        <v>51</v>
      </c>
      <c r="D27" s="71">
        <f t="shared" si="0"/>
        <v>0.30823812381036447</v>
      </c>
      <c r="E27" s="71">
        <f t="shared" si="1"/>
        <v>2.9285932538466505E-2</v>
      </c>
    </row>
    <row r="28" spans="1:5" x14ac:dyDescent="0.25">
      <c r="A28" s="71">
        <v>54.4</v>
      </c>
      <c r="D28" s="71">
        <f t="shared" si="0"/>
        <v>0.650352254698909</v>
      </c>
      <c r="E28" s="71">
        <f t="shared" si="1"/>
        <v>0.27507172483715331</v>
      </c>
    </row>
    <row r="29" spans="1:5" x14ac:dyDescent="0.25">
      <c r="A29" s="71">
        <v>46.2</v>
      </c>
      <c r="D29" s="71">
        <f t="shared" si="0"/>
        <v>-0.17474653156169834</v>
      </c>
      <c r="E29" s="71">
        <f t="shared" si="1"/>
        <v>-5.3361213002274758E-3</v>
      </c>
    </row>
    <row r="30" spans="1:5" x14ac:dyDescent="0.25">
      <c r="A30" s="71">
        <v>56.4</v>
      </c>
      <c r="D30" s="71">
        <f t="shared" si="0"/>
        <v>0.85159586110393537</v>
      </c>
      <c r="E30" s="71">
        <f t="shared" si="1"/>
        <v>0.61759052727736619</v>
      </c>
    </row>
    <row r="31" spans="1:5" x14ac:dyDescent="0.25">
      <c r="A31" s="71">
        <v>35.700000000000003</v>
      </c>
      <c r="D31" s="71">
        <f t="shared" si="0"/>
        <v>-1.2312754651880864</v>
      </c>
      <c r="E31" s="71">
        <f t="shared" si="1"/>
        <v>-1.8666619588583451</v>
      </c>
    </row>
    <row r="32" spans="1:5" x14ac:dyDescent="0.25">
      <c r="A32" s="71">
        <v>49.1</v>
      </c>
      <c r="D32" s="71">
        <f t="shared" si="0"/>
        <v>0.11705669772558965</v>
      </c>
      <c r="E32" s="71">
        <f t="shared" si="1"/>
        <v>1.6039425340149149E-3</v>
      </c>
    </row>
    <row r="33" spans="1:5" x14ac:dyDescent="0.25">
      <c r="A33" s="71">
        <v>53.3</v>
      </c>
      <c r="D33" s="71">
        <f t="shared" si="0"/>
        <v>0.53966827117614447</v>
      </c>
      <c r="E33" s="71">
        <f t="shared" si="1"/>
        <v>0.15717398185968678</v>
      </c>
    </row>
    <row r="34" spans="1:5" x14ac:dyDescent="0.25">
      <c r="A34" s="71">
        <v>41.7</v>
      </c>
      <c r="D34" s="71">
        <f t="shared" si="0"/>
        <v>-0.62754464597300752</v>
      </c>
      <c r="E34" s="71">
        <f t="shared" si="1"/>
        <v>-0.24713478952013354</v>
      </c>
    </row>
    <row r="35" spans="1:5" x14ac:dyDescent="0.25">
      <c r="A35" s="71">
        <v>47.6</v>
      </c>
      <c r="D35" s="71">
        <f t="shared" si="0"/>
        <v>-3.3876007078180073E-2</v>
      </c>
      <c r="E35" s="71">
        <f t="shared" si="1"/>
        <v>-3.8875558813786446E-5</v>
      </c>
    </row>
    <row r="36" spans="1:5" x14ac:dyDescent="0.25">
      <c r="A36" s="71">
        <v>30.3</v>
      </c>
      <c r="D36" s="71">
        <f t="shared" si="0"/>
        <v>-1.7746332024816576</v>
      </c>
      <c r="E36" s="71">
        <f t="shared" si="1"/>
        <v>-5.5888931670847022</v>
      </c>
    </row>
    <row r="37" spans="1:5" x14ac:dyDescent="0.25">
      <c r="A37" s="71">
        <v>37.799999999999997</v>
      </c>
      <c r="D37" s="71">
        <f t="shared" si="0"/>
        <v>-1.0199696784628094</v>
      </c>
      <c r="E37" s="71">
        <f t="shared" si="1"/>
        <v>-1.0611133632314433</v>
      </c>
    </row>
    <row r="38" spans="1:5" x14ac:dyDescent="0.25">
      <c r="A38" s="71">
        <v>23.55</v>
      </c>
      <c r="D38" s="71">
        <f t="shared" si="0"/>
        <v>-2.4538303740986214</v>
      </c>
      <c r="E38" s="71">
        <f t="shared" si="1"/>
        <v>-14.77520835525743</v>
      </c>
    </row>
    <row r="39" spans="1:5" x14ac:dyDescent="0.25">
      <c r="A39" s="71">
        <v>49.9</v>
      </c>
      <c r="D39" s="71">
        <f t="shared" si="0"/>
        <v>0.19755414028759988</v>
      </c>
      <c r="E39" s="71">
        <f t="shared" si="1"/>
        <v>7.7100715406569365E-3</v>
      </c>
    </row>
    <row r="40" spans="1:5" x14ac:dyDescent="0.25">
      <c r="A40" s="71">
        <v>50.7</v>
      </c>
      <c r="D40" s="71">
        <f t="shared" si="0"/>
        <v>0.27805158284961085</v>
      </c>
      <c r="E40" s="71">
        <f t="shared" si="1"/>
        <v>2.1496913806084397E-2</v>
      </c>
    </row>
    <row r="41" spans="1:5" x14ac:dyDescent="0.25">
      <c r="A41" s="71">
        <v>20.45</v>
      </c>
      <c r="D41" s="71">
        <f t="shared" si="0"/>
        <v>-2.7657579640264123</v>
      </c>
      <c r="E41" s="71">
        <f t="shared" si="1"/>
        <v>-21.156436307562956</v>
      </c>
    </row>
    <row r="42" spans="1:5" x14ac:dyDescent="0.25">
      <c r="A42" s="71">
        <v>25.85</v>
      </c>
      <c r="D42" s="71">
        <f t="shared" si="0"/>
        <v>-2.2224002267328409</v>
      </c>
      <c r="E42" s="71">
        <f t="shared" si="1"/>
        <v>-10.976574214966854</v>
      </c>
    </row>
    <row r="43" spans="1:5" x14ac:dyDescent="0.25">
      <c r="A43" s="71">
        <v>43.8</v>
      </c>
      <c r="D43" s="71">
        <f t="shared" si="0"/>
        <v>-0.41623885924773046</v>
      </c>
      <c r="E43" s="71">
        <f t="shared" si="1"/>
        <v>-7.2115375294621351E-2</v>
      </c>
    </row>
    <row r="44" spans="1:5" x14ac:dyDescent="0.25">
      <c r="A44" s="71">
        <v>54.2</v>
      </c>
      <c r="D44" s="71">
        <f t="shared" si="0"/>
        <v>0.63022789405840685</v>
      </c>
      <c r="E44" s="71">
        <f t="shared" si="1"/>
        <v>0.25031845162565741</v>
      </c>
    </row>
    <row r="45" spans="1:5" x14ac:dyDescent="0.25">
      <c r="A45" s="71">
        <v>55.2</v>
      </c>
      <c r="D45" s="71">
        <f t="shared" si="0"/>
        <v>0.73084969726091997</v>
      </c>
      <c r="E45" s="71">
        <f t="shared" si="1"/>
        <v>0.39037699277260496</v>
      </c>
    </row>
    <row r="46" spans="1:5" x14ac:dyDescent="0.25">
      <c r="A46" s="71">
        <v>55.9</v>
      </c>
      <c r="D46" s="71">
        <f t="shared" si="0"/>
        <v>0.80128495950267875</v>
      </c>
      <c r="E46" s="71">
        <f t="shared" si="1"/>
        <v>0.51447108705698319</v>
      </c>
    </row>
    <row r="47" spans="1:5" x14ac:dyDescent="0.25">
      <c r="A47" s="71">
        <v>22.2</v>
      </c>
      <c r="D47" s="71">
        <f t="shared" si="0"/>
        <v>-2.589669808422014</v>
      </c>
      <c r="E47" s="71">
        <f t="shared" si="1"/>
        <v>-17.367334972726873</v>
      </c>
    </row>
    <row r="48" spans="1:5" x14ac:dyDescent="0.25">
      <c r="A48" s="71">
        <v>52.8</v>
      </c>
      <c r="D48" s="71">
        <f t="shared" si="0"/>
        <v>0.48935736957488785</v>
      </c>
      <c r="E48" s="71">
        <f t="shared" si="1"/>
        <v>0.11718672011098116</v>
      </c>
    </row>
    <row r="49" spans="1:5" x14ac:dyDescent="0.25">
      <c r="A49" s="71">
        <v>41</v>
      </c>
      <c r="D49" s="71">
        <f t="shared" si="0"/>
        <v>-0.69797990821476696</v>
      </c>
      <c r="E49" s="71">
        <f t="shared" si="1"/>
        <v>-0.34003902645089945</v>
      </c>
    </row>
    <row r="50" spans="1:5" x14ac:dyDescent="0.25">
      <c r="A50" s="71">
        <v>33.200000000000003</v>
      </c>
      <c r="D50" s="71">
        <f t="shared" si="0"/>
        <v>-1.4828299731943693</v>
      </c>
      <c r="E50" s="71">
        <f t="shared" si="1"/>
        <v>-3.2604239013617491</v>
      </c>
    </row>
    <row r="51" spans="1:5" x14ac:dyDescent="0.25">
      <c r="A51" s="71">
        <v>54.5</v>
      </c>
      <c r="D51" s="71">
        <f t="shared" si="0"/>
        <v>0.66041443501916053</v>
      </c>
      <c r="E51" s="71">
        <f t="shared" si="1"/>
        <v>0.28803792383186333</v>
      </c>
    </row>
    <row r="52" spans="1:5" x14ac:dyDescent="0.25">
      <c r="A52" s="71">
        <v>54.4</v>
      </c>
      <c r="D52" s="71">
        <f t="shared" si="0"/>
        <v>0.650352254698909</v>
      </c>
      <c r="E52" s="71">
        <f t="shared" si="1"/>
        <v>0.27507172483715331</v>
      </c>
    </row>
    <row r="53" spans="1:5" x14ac:dyDescent="0.25">
      <c r="A53" s="71">
        <v>46</v>
      </c>
      <c r="D53" s="71">
        <f t="shared" si="0"/>
        <v>-0.19487089220220125</v>
      </c>
      <c r="E53" s="71">
        <f t="shared" si="1"/>
        <v>-7.4001567770757516E-3</v>
      </c>
    </row>
    <row r="54" spans="1:5" x14ac:dyDescent="0.25">
      <c r="A54" s="71">
        <v>26.3</v>
      </c>
      <c r="D54" s="71">
        <f t="shared" si="0"/>
        <v>-2.1771204152917103</v>
      </c>
      <c r="E54" s="71">
        <f t="shared" si="1"/>
        <v>-10.319231390752355</v>
      </c>
    </row>
    <row r="55" spans="1:5" x14ac:dyDescent="0.25">
      <c r="A55" s="71">
        <v>51.1</v>
      </c>
      <c r="D55" s="71">
        <f t="shared" si="0"/>
        <v>0.31830030413061594</v>
      </c>
      <c r="E55" s="71">
        <f t="shared" si="1"/>
        <v>3.2248621925968023E-2</v>
      </c>
    </row>
    <row r="56" spans="1:5" x14ac:dyDescent="0.25">
      <c r="A56" s="71">
        <v>26.35</v>
      </c>
      <c r="D56" s="71">
        <f t="shared" si="0"/>
        <v>-2.1720893251315845</v>
      </c>
      <c r="E56" s="71">
        <f t="shared" si="1"/>
        <v>-10.247856696426423</v>
      </c>
    </row>
    <row r="57" spans="1:5" x14ac:dyDescent="0.25">
      <c r="A57" s="71">
        <v>37.799999999999997</v>
      </c>
      <c r="D57" s="71">
        <f t="shared" si="0"/>
        <v>-1.0199696784628094</v>
      </c>
      <c r="E57" s="71">
        <f t="shared" si="1"/>
        <v>-1.0611133632314433</v>
      </c>
    </row>
    <row r="58" spans="1:5" x14ac:dyDescent="0.25">
      <c r="A58" s="71">
        <v>51.5</v>
      </c>
      <c r="D58" s="71">
        <f t="shared" si="0"/>
        <v>0.35854902541162104</v>
      </c>
      <c r="E58" s="71">
        <f t="shared" si="1"/>
        <v>4.6094131778698526E-2</v>
      </c>
    </row>
    <row r="59" spans="1:5" x14ac:dyDescent="0.25">
      <c r="A59" s="71">
        <v>53.1</v>
      </c>
      <c r="D59" s="71">
        <f t="shared" si="0"/>
        <v>0.51954391053564219</v>
      </c>
      <c r="E59" s="71">
        <f t="shared" si="1"/>
        <v>0.14023834463909352</v>
      </c>
    </row>
    <row r="60" spans="1:5" x14ac:dyDescent="0.25">
      <c r="A60" s="71">
        <v>54.5</v>
      </c>
      <c r="D60" s="71">
        <f t="shared" si="0"/>
        <v>0.66041443501916053</v>
      </c>
      <c r="E60" s="71">
        <f t="shared" si="1"/>
        <v>0.28803792383186333</v>
      </c>
    </row>
    <row r="61" spans="1:5" x14ac:dyDescent="0.25">
      <c r="A61" s="71">
        <v>48.8</v>
      </c>
      <c r="D61" s="71">
        <f t="shared" si="0"/>
        <v>8.6870156764835268E-2</v>
      </c>
      <c r="E61" s="71">
        <f t="shared" si="1"/>
        <v>6.5555904773840525E-4</v>
      </c>
    </row>
    <row r="62" spans="1:5" x14ac:dyDescent="0.25">
      <c r="A62" s="71">
        <v>50.3</v>
      </c>
      <c r="D62" s="71">
        <f t="shared" si="0"/>
        <v>0.237802861568605</v>
      </c>
      <c r="E62" s="71">
        <f t="shared" si="1"/>
        <v>1.3447799612997332E-2</v>
      </c>
    </row>
    <row r="63" spans="1:5" x14ac:dyDescent="0.25">
      <c r="A63" s="71">
        <v>58.1</v>
      </c>
      <c r="D63" s="71">
        <f t="shared" si="0"/>
        <v>1.0226529265482081</v>
      </c>
      <c r="E63" s="71">
        <f t="shared" si="1"/>
        <v>1.069509869352582</v>
      </c>
    </row>
    <row r="64" spans="1:5" x14ac:dyDescent="0.25">
      <c r="A64" s="71">
        <v>54.3</v>
      </c>
      <c r="D64" s="71">
        <f t="shared" si="0"/>
        <v>0.64029007437865759</v>
      </c>
      <c r="E64" s="71">
        <f t="shared" si="1"/>
        <v>0.2625006049757409</v>
      </c>
    </row>
    <row r="65" spans="1:5" x14ac:dyDescent="0.25">
      <c r="A65" s="71">
        <v>59.2</v>
      </c>
      <c r="D65" s="71">
        <f t="shared" si="0"/>
        <v>1.1333369100709725</v>
      </c>
      <c r="E65" s="71">
        <f t="shared" si="1"/>
        <v>1.4557174861095696</v>
      </c>
    </row>
    <row r="66" spans="1:5" x14ac:dyDescent="0.25">
      <c r="A66" s="71">
        <v>47</v>
      </c>
      <c r="D66" s="71">
        <f t="shared" si="0"/>
        <v>-9.4249088999688105E-2</v>
      </c>
      <c r="E66" s="71">
        <f t="shared" si="1"/>
        <v>-8.3720436344153525E-4</v>
      </c>
    </row>
    <row r="67" spans="1:5" x14ac:dyDescent="0.25">
      <c r="A67" s="71">
        <v>25.95</v>
      </c>
      <c r="D67" s="71">
        <f t="shared" ref="D67:D130" si="2">(A67-$B$2)/$C$2</f>
        <v>-2.2123380464125897</v>
      </c>
      <c r="E67" s="71">
        <f t="shared" ref="E67:E130" si="3">D67^3</f>
        <v>-10.828155012868638</v>
      </c>
    </row>
    <row r="68" spans="1:5" x14ac:dyDescent="0.25">
      <c r="A68" s="71">
        <v>52.6</v>
      </c>
      <c r="D68" s="71">
        <f t="shared" si="2"/>
        <v>0.46923300893438563</v>
      </c>
      <c r="E68" s="71">
        <f t="shared" si="3"/>
        <v>0.10331554403778102</v>
      </c>
    </row>
    <row r="69" spans="1:5" x14ac:dyDescent="0.25">
      <c r="A69" s="71">
        <v>28.8</v>
      </c>
      <c r="D69" s="71">
        <f t="shared" si="2"/>
        <v>-1.9255659072854272</v>
      </c>
      <c r="E69" s="71">
        <f t="shared" si="3"/>
        <v>-7.1396210951847623</v>
      </c>
    </row>
    <row r="70" spans="1:5" x14ac:dyDescent="0.25">
      <c r="A70" s="71">
        <v>25.45</v>
      </c>
      <c r="D70" s="71">
        <f t="shared" si="2"/>
        <v>-2.2626489480138465</v>
      </c>
      <c r="E70" s="71">
        <f t="shared" si="3"/>
        <v>-11.583812893969471</v>
      </c>
    </row>
    <row r="71" spans="1:5" x14ac:dyDescent="0.25">
      <c r="A71" s="71">
        <v>58.2</v>
      </c>
      <c r="D71" s="71">
        <f t="shared" si="2"/>
        <v>1.0327151068684595</v>
      </c>
      <c r="E71" s="71">
        <f t="shared" si="3"/>
        <v>1.1013911695238843</v>
      </c>
    </row>
    <row r="72" spans="1:5" x14ac:dyDescent="0.25">
      <c r="A72" s="71">
        <v>54.7</v>
      </c>
      <c r="D72" s="71">
        <f t="shared" si="2"/>
        <v>0.68053879565966335</v>
      </c>
      <c r="E72" s="71">
        <f t="shared" si="3"/>
        <v>0.31518000970905408</v>
      </c>
    </row>
    <row r="73" spans="1:5" x14ac:dyDescent="0.25">
      <c r="A73" s="71">
        <v>51.6</v>
      </c>
      <c r="D73" s="71">
        <f t="shared" si="2"/>
        <v>0.3686112057318725</v>
      </c>
      <c r="E73" s="71">
        <f t="shared" si="3"/>
        <v>5.0084760427410051E-2</v>
      </c>
    </row>
    <row r="74" spans="1:5" x14ac:dyDescent="0.25">
      <c r="A74" s="71">
        <v>27.45</v>
      </c>
      <c r="D74" s="71">
        <f t="shared" si="2"/>
        <v>-2.0614053416088201</v>
      </c>
      <c r="E74" s="71">
        <f t="shared" si="3"/>
        <v>-8.7597193311366262</v>
      </c>
    </row>
    <row r="75" spans="1:5" x14ac:dyDescent="0.25">
      <c r="A75" s="71">
        <v>27.2</v>
      </c>
      <c r="D75" s="71">
        <f t="shared" si="2"/>
        <v>-2.0865607924094483</v>
      </c>
      <c r="E75" s="71">
        <f t="shared" si="3"/>
        <v>-9.084334713784969</v>
      </c>
    </row>
    <row r="76" spans="1:5" x14ac:dyDescent="0.25">
      <c r="A76" s="71">
        <v>49.9</v>
      </c>
      <c r="D76" s="71">
        <f t="shared" si="2"/>
        <v>0.19755414028759988</v>
      </c>
      <c r="E76" s="71">
        <f t="shared" si="3"/>
        <v>7.7100715406569365E-3</v>
      </c>
    </row>
    <row r="77" spans="1:5" x14ac:dyDescent="0.25">
      <c r="A77" s="71">
        <v>47.4</v>
      </c>
      <c r="D77" s="71">
        <f t="shared" si="2"/>
        <v>-5.4000367718682989E-2</v>
      </c>
      <c r="E77" s="71">
        <f t="shared" si="3"/>
        <v>-1.5746721682494399E-4</v>
      </c>
    </row>
    <row r="78" spans="1:5" x14ac:dyDescent="0.25">
      <c r="A78" s="71">
        <v>26.3</v>
      </c>
      <c r="D78" s="71">
        <f t="shared" si="2"/>
        <v>-2.1771204152917103</v>
      </c>
      <c r="E78" s="71">
        <f t="shared" si="3"/>
        <v>-10.319231390752355</v>
      </c>
    </row>
    <row r="79" spans="1:5" x14ac:dyDescent="0.25">
      <c r="A79" s="71">
        <v>57.5</v>
      </c>
      <c r="D79" s="71">
        <f t="shared" si="2"/>
        <v>0.96227984462669991</v>
      </c>
      <c r="E79" s="71">
        <f t="shared" si="3"/>
        <v>0.89105429562541205</v>
      </c>
    </row>
    <row r="80" spans="1:5" x14ac:dyDescent="0.25">
      <c r="A80" s="71">
        <v>38.6</v>
      </c>
      <c r="D80" s="71">
        <f t="shared" si="2"/>
        <v>-0.93947223590079842</v>
      </c>
      <c r="E80" s="71">
        <f t="shared" si="3"/>
        <v>-0.82918578824737899</v>
      </c>
    </row>
    <row r="81" spans="1:5" x14ac:dyDescent="0.25">
      <c r="A81" s="71">
        <v>58.3</v>
      </c>
      <c r="D81" s="71">
        <f t="shared" si="2"/>
        <v>1.0427772871887102</v>
      </c>
      <c r="E81" s="71">
        <f t="shared" si="3"/>
        <v>1.1338998284633244</v>
      </c>
    </row>
    <row r="82" spans="1:5" x14ac:dyDescent="0.25">
      <c r="A82" s="71">
        <v>52.9</v>
      </c>
      <c r="D82" s="71">
        <f t="shared" si="2"/>
        <v>0.49941954989513931</v>
      </c>
      <c r="E82" s="71">
        <f t="shared" si="3"/>
        <v>0.12456516760927423</v>
      </c>
    </row>
    <row r="83" spans="1:5" x14ac:dyDescent="0.25">
      <c r="A83" s="71">
        <v>33.700000000000003</v>
      </c>
      <c r="D83" s="71">
        <f t="shared" si="2"/>
        <v>-1.4325190715931126</v>
      </c>
      <c r="E83" s="71">
        <f t="shared" si="3"/>
        <v>-2.939687987633651</v>
      </c>
    </row>
    <row r="84" spans="1:5" x14ac:dyDescent="0.25">
      <c r="A84" s="71">
        <v>55.1</v>
      </c>
      <c r="D84" s="71">
        <f t="shared" si="2"/>
        <v>0.72078751694066856</v>
      </c>
      <c r="E84" s="71">
        <f t="shared" si="3"/>
        <v>0.37447408642966507</v>
      </c>
    </row>
    <row r="85" spans="1:5" x14ac:dyDescent="0.25">
      <c r="A85" s="71">
        <v>39.9</v>
      </c>
      <c r="D85" s="71">
        <f t="shared" si="2"/>
        <v>-0.80866389173753161</v>
      </c>
      <c r="E85" s="71">
        <f t="shared" si="3"/>
        <v>-0.52881547372203497</v>
      </c>
    </row>
    <row r="86" spans="1:5" x14ac:dyDescent="0.25">
      <c r="A86" s="71">
        <v>49.2</v>
      </c>
      <c r="D86" s="71">
        <f t="shared" si="2"/>
        <v>0.1271188780458411</v>
      </c>
      <c r="E86" s="71">
        <f t="shared" si="3"/>
        <v>2.054140537972204E-3</v>
      </c>
    </row>
    <row r="87" spans="1:5" x14ac:dyDescent="0.25">
      <c r="A87" s="71">
        <v>26.6</v>
      </c>
      <c r="D87" s="71">
        <f t="shared" si="2"/>
        <v>-2.1469338743309563</v>
      </c>
      <c r="E87" s="71">
        <f t="shared" si="3"/>
        <v>-9.8959161107261906</v>
      </c>
    </row>
    <row r="88" spans="1:5" x14ac:dyDescent="0.25">
      <c r="A88" s="71">
        <v>53.3</v>
      </c>
      <c r="D88" s="71">
        <f t="shared" si="2"/>
        <v>0.53966827117614447</v>
      </c>
      <c r="E88" s="71">
        <f t="shared" si="3"/>
        <v>0.15717398185968678</v>
      </c>
    </row>
    <row r="89" spans="1:5" x14ac:dyDescent="0.25">
      <c r="A89" s="71">
        <v>55.4</v>
      </c>
      <c r="D89" s="71">
        <f t="shared" si="2"/>
        <v>0.75097405790142213</v>
      </c>
      <c r="E89" s="71">
        <f t="shared" si="3"/>
        <v>0.42352085840761455</v>
      </c>
    </row>
    <row r="90" spans="1:5" x14ac:dyDescent="0.25">
      <c r="A90" s="71">
        <v>25.85</v>
      </c>
      <c r="D90" s="71">
        <f t="shared" si="2"/>
        <v>-2.2224002267328409</v>
      </c>
      <c r="E90" s="71">
        <f t="shared" si="3"/>
        <v>-10.976574214966854</v>
      </c>
    </row>
    <row r="91" spans="1:5" x14ac:dyDescent="0.25">
      <c r="A91" s="71">
        <v>27</v>
      </c>
      <c r="D91" s="71">
        <f t="shared" si="2"/>
        <v>-2.1066851530499511</v>
      </c>
      <c r="E91" s="71">
        <f t="shared" si="3"/>
        <v>-9.3497264286280402</v>
      </c>
    </row>
    <row r="92" spans="1:5" x14ac:dyDescent="0.25">
      <c r="A92" s="71">
        <v>64.8</v>
      </c>
      <c r="D92" s="71">
        <f t="shared" si="2"/>
        <v>1.6968190080050456</v>
      </c>
      <c r="E92" s="71">
        <f t="shared" si="3"/>
        <v>4.8854723726375768</v>
      </c>
    </row>
    <row r="93" spans="1:5" x14ac:dyDescent="0.25">
      <c r="A93" s="71">
        <v>33.9</v>
      </c>
      <c r="D93" s="71">
        <f t="shared" si="2"/>
        <v>-1.4123947109526105</v>
      </c>
      <c r="E93" s="71">
        <f t="shared" si="3"/>
        <v>-2.8175280457969731</v>
      </c>
    </row>
    <row r="94" spans="1:5" x14ac:dyDescent="0.25">
      <c r="A94" s="71">
        <v>58.2</v>
      </c>
      <c r="D94" s="71">
        <f t="shared" si="2"/>
        <v>1.0327151068684595</v>
      </c>
      <c r="E94" s="71">
        <f t="shared" si="3"/>
        <v>1.1013911695238843</v>
      </c>
    </row>
    <row r="95" spans="1:5" x14ac:dyDescent="0.25">
      <c r="A95" s="71">
        <v>62.5</v>
      </c>
      <c r="D95" s="71">
        <f t="shared" si="2"/>
        <v>1.4653888606392655</v>
      </c>
      <c r="E95" s="71">
        <f t="shared" si="3"/>
        <v>3.1467240369146863</v>
      </c>
    </row>
    <row r="96" spans="1:5" x14ac:dyDescent="0.25">
      <c r="A96" s="71">
        <v>64.7</v>
      </c>
      <c r="D96" s="71">
        <f t="shared" si="2"/>
        <v>1.6867568276847948</v>
      </c>
      <c r="E96" s="71">
        <f t="shared" si="3"/>
        <v>4.7990738196443985</v>
      </c>
    </row>
    <row r="97" spans="1:5" x14ac:dyDescent="0.25">
      <c r="A97" s="71">
        <v>36.700000000000003</v>
      </c>
      <c r="D97" s="71">
        <f t="shared" si="2"/>
        <v>-1.1306536619855732</v>
      </c>
      <c r="E97" s="71">
        <f t="shared" si="3"/>
        <v>-1.4454024317062588</v>
      </c>
    </row>
    <row r="98" spans="1:5" x14ac:dyDescent="0.25">
      <c r="A98" s="71">
        <v>61.3</v>
      </c>
      <c r="D98" s="71">
        <f t="shared" si="2"/>
        <v>1.3446426967962497</v>
      </c>
      <c r="E98" s="71">
        <f t="shared" si="3"/>
        <v>2.4312000288005042</v>
      </c>
    </row>
    <row r="99" spans="1:5" x14ac:dyDescent="0.25">
      <c r="A99" s="71">
        <v>64.599999999999994</v>
      </c>
      <c r="D99" s="71">
        <f t="shared" si="2"/>
        <v>1.6766946473645428</v>
      </c>
      <c r="E99" s="71">
        <f t="shared" si="3"/>
        <v>4.7136999458473676</v>
      </c>
    </row>
    <row r="100" spans="1:5" x14ac:dyDescent="0.25">
      <c r="A100" s="71">
        <v>62.9</v>
      </c>
      <c r="D100" s="71">
        <f t="shared" si="2"/>
        <v>1.5056375819202708</v>
      </c>
      <c r="E100" s="71">
        <f t="shared" si="3"/>
        <v>3.413196877621901</v>
      </c>
    </row>
    <row r="101" spans="1:5" x14ac:dyDescent="0.25">
      <c r="A101" s="71">
        <v>60.2</v>
      </c>
      <c r="D101" s="71">
        <f t="shared" si="2"/>
        <v>1.2339587132734857</v>
      </c>
      <c r="E101" s="71">
        <f t="shared" si="3"/>
        <v>1.878892301478776</v>
      </c>
    </row>
    <row r="102" spans="1:5" x14ac:dyDescent="0.25">
      <c r="A102" s="71">
        <v>26.15</v>
      </c>
      <c r="D102" s="71">
        <f t="shared" si="2"/>
        <v>-2.1922136857720873</v>
      </c>
      <c r="E102" s="71">
        <f t="shared" si="3"/>
        <v>-10.535342381501344</v>
      </c>
    </row>
    <row r="103" spans="1:5" x14ac:dyDescent="0.25">
      <c r="A103" s="71">
        <v>34.4</v>
      </c>
      <c r="D103" s="71">
        <f t="shared" si="2"/>
        <v>-1.3620838093513539</v>
      </c>
      <c r="E103" s="71">
        <f t="shared" si="3"/>
        <v>-2.5270363668038014</v>
      </c>
    </row>
    <row r="104" spans="1:5" x14ac:dyDescent="0.25">
      <c r="A104" s="71">
        <v>55.9</v>
      </c>
      <c r="D104" s="71">
        <f t="shared" si="2"/>
        <v>0.80128495950267875</v>
      </c>
      <c r="E104" s="71">
        <f t="shared" si="3"/>
        <v>0.51447108705698319</v>
      </c>
    </row>
    <row r="105" spans="1:5" x14ac:dyDescent="0.25">
      <c r="A105" s="71">
        <v>61</v>
      </c>
      <c r="D105" s="71">
        <f t="shared" si="2"/>
        <v>1.3144561558354959</v>
      </c>
      <c r="E105" s="71">
        <f t="shared" si="3"/>
        <v>2.2711107548618004</v>
      </c>
    </row>
    <row r="106" spans="1:5" x14ac:dyDescent="0.25">
      <c r="A106" s="71">
        <v>60.4</v>
      </c>
      <c r="D106" s="71">
        <f t="shared" si="2"/>
        <v>1.2540830739139879</v>
      </c>
      <c r="E106" s="71">
        <f t="shared" si="3"/>
        <v>1.9723269951399562</v>
      </c>
    </row>
    <row r="107" spans="1:5" x14ac:dyDescent="0.25">
      <c r="A107" s="71">
        <v>33.299999999999997</v>
      </c>
      <c r="D107" s="71">
        <f t="shared" si="2"/>
        <v>-1.4727677928741185</v>
      </c>
      <c r="E107" s="71">
        <f t="shared" si="3"/>
        <v>-3.1944995756555241</v>
      </c>
    </row>
    <row r="108" spans="1:5" x14ac:dyDescent="0.25">
      <c r="A108" s="71">
        <v>61.5</v>
      </c>
      <c r="D108" s="71">
        <f t="shared" si="2"/>
        <v>1.3647670574367525</v>
      </c>
      <c r="E108" s="71">
        <f t="shared" si="3"/>
        <v>2.5420002739690033</v>
      </c>
    </row>
    <row r="109" spans="1:5" x14ac:dyDescent="0.25">
      <c r="A109" s="71">
        <v>62.9</v>
      </c>
      <c r="D109" s="71">
        <f t="shared" si="2"/>
        <v>1.5056375819202708</v>
      </c>
      <c r="E109" s="71">
        <f t="shared" si="3"/>
        <v>3.413196877621901</v>
      </c>
    </row>
    <row r="110" spans="1:5" x14ac:dyDescent="0.25">
      <c r="A110" s="71">
        <v>50.4</v>
      </c>
      <c r="D110" s="71">
        <f t="shared" si="2"/>
        <v>0.24786504188885644</v>
      </c>
      <c r="E110" s="71">
        <f t="shared" si="3"/>
        <v>1.5228104157525266E-2</v>
      </c>
    </row>
    <row r="111" spans="1:5" x14ac:dyDescent="0.25">
      <c r="A111" s="71">
        <v>46.7</v>
      </c>
      <c r="D111" s="71">
        <f t="shared" si="2"/>
        <v>-0.12443562996044176</v>
      </c>
      <c r="E111" s="71">
        <f t="shared" si="3"/>
        <v>-1.9267894172142891E-3</v>
      </c>
    </row>
    <row r="112" spans="1:5" x14ac:dyDescent="0.25">
      <c r="A112" s="71">
        <v>60.5</v>
      </c>
      <c r="D112" s="71">
        <f t="shared" si="2"/>
        <v>1.2641452542342393</v>
      </c>
      <c r="E112" s="71">
        <f t="shared" si="3"/>
        <v>2.0201840403367677</v>
      </c>
    </row>
    <row r="113" spans="1:5" x14ac:dyDescent="0.25">
      <c r="A113" s="71">
        <v>61.8</v>
      </c>
      <c r="D113" s="71">
        <f t="shared" si="2"/>
        <v>1.3949535983975061</v>
      </c>
      <c r="E113" s="71">
        <f t="shared" si="3"/>
        <v>2.7144339879751804</v>
      </c>
    </row>
    <row r="114" spans="1:5" x14ac:dyDescent="0.25">
      <c r="A114" s="71">
        <v>34.1</v>
      </c>
      <c r="D114" s="71">
        <f t="shared" si="2"/>
        <v>-1.3922703503121074</v>
      </c>
      <c r="E114" s="71">
        <f t="shared" si="3"/>
        <v>-2.698800137442118</v>
      </c>
    </row>
    <row r="115" spans="1:5" x14ac:dyDescent="0.25">
      <c r="A115" s="71">
        <v>60.9</v>
      </c>
      <c r="D115" s="71">
        <f t="shared" si="2"/>
        <v>1.3043939755152445</v>
      </c>
      <c r="E115" s="71">
        <f t="shared" si="3"/>
        <v>2.2193528380780978</v>
      </c>
    </row>
    <row r="116" spans="1:5" x14ac:dyDescent="0.25">
      <c r="A116" s="71">
        <v>61.1</v>
      </c>
      <c r="D116" s="71">
        <f t="shared" si="2"/>
        <v>1.3245183361557473</v>
      </c>
      <c r="E116" s="71">
        <f t="shared" si="3"/>
        <v>2.3236671838287895</v>
      </c>
    </row>
    <row r="117" spans="1:5" x14ac:dyDescent="0.25">
      <c r="A117" s="71">
        <v>61.3</v>
      </c>
      <c r="D117" s="71">
        <f t="shared" si="2"/>
        <v>1.3446426967962497</v>
      </c>
      <c r="E117" s="71">
        <f t="shared" si="3"/>
        <v>2.4312000288005042</v>
      </c>
    </row>
    <row r="118" spans="1:5" x14ac:dyDescent="0.25">
      <c r="A118" s="71">
        <v>36.6</v>
      </c>
      <c r="D118" s="71">
        <f t="shared" si="2"/>
        <v>-1.1407158423058246</v>
      </c>
      <c r="E118" s="71">
        <f t="shared" si="3"/>
        <v>-1.4843366788600754</v>
      </c>
    </row>
    <row r="119" spans="1:5" x14ac:dyDescent="0.25">
      <c r="A119" s="71">
        <v>63.6</v>
      </c>
      <c r="D119" s="71">
        <f t="shared" si="2"/>
        <v>1.5760728441620302</v>
      </c>
      <c r="E119" s="71">
        <f t="shared" si="3"/>
        <v>3.9149737868326127</v>
      </c>
    </row>
    <row r="120" spans="1:5" x14ac:dyDescent="0.25">
      <c r="A120" s="71">
        <v>54.1</v>
      </c>
      <c r="D120" s="71">
        <f t="shared" si="2"/>
        <v>0.62016571373815532</v>
      </c>
      <c r="E120" s="71">
        <f t="shared" si="3"/>
        <v>0.23851915216493139</v>
      </c>
    </row>
    <row r="121" spans="1:5" x14ac:dyDescent="0.25">
      <c r="A121" s="71">
        <v>44</v>
      </c>
      <c r="D121" s="71">
        <f t="shared" si="2"/>
        <v>-0.39611449860722753</v>
      </c>
      <c r="E121" s="71">
        <f t="shared" si="3"/>
        <v>-6.2153017216872136E-2</v>
      </c>
    </row>
    <row r="122" spans="1:5" x14ac:dyDescent="0.25">
      <c r="A122" s="71">
        <v>63.7</v>
      </c>
      <c r="D122" s="71">
        <f t="shared" si="2"/>
        <v>1.5861350244822816</v>
      </c>
      <c r="E122" s="71">
        <f t="shared" si="3"/>
        <v>3.9904370628763659</v>
      </c>
    </row>
    <row r="123" spans="1:5" x14ac:dyDescent="0.25">
      <c r="A123" s="71">
        <v>30.7</v>
      </c>
      <c r="D123" s="71">
        <f t="shared" si="2"/>
        <v>-1.7343844812006524</v>
      </c>
      <c r="E123" s="71">
        <f t="shared" si="3"/>
        <v>-5.2171837965174612</v>
      </c>
    </row>
    <row r="124" spans="1:5" x14ac:dyDescent="0.25">
      <c r="A124" s="71">
        <v>35.5</v>
      </c>
      <c r="D124" s="71">
        <f t="shared" si="2"/>
        <v>-1.2513998258285892</v>
      </c>
      <c r="E124" s="71">
        <f t="shared" si="3"/>
        <v>-1.9596940344858018</v>
      </c>
    </row>
    <row r="125" spans="1:5" x14ac:dyDescent="0.25">
      <c r="A125" s="71">
        <v>62.6</v>
      </c>
      <c r="D125" s="71">
        <f t="shared" si="2"/>
        <v>1.4754510409595172</v>
      </c>
      <c r="E125" s="71">
        <f t="shared" si="3"/>
        <v>3.211991663267324</v>
      </c>
    </row>
    <row r="126" spans="1:5" x14ac:dyDescent="0.25">
      <c r="A126" s="71">
        <v>61</v>
      </c>
      <c r="D126" s="71">
        <f t="shared" si="2"/>
        <v>1.3144561558354959</v>
      </c>
      <c r="E126" s="71">
        <f t="shared" si="3"/>
        <v>2.2711107548618004</v>
      </c>
    </row>
    <row r="127" spans="1:5" x14ac:dyDescent="0.25">
      <c r="A127" s="71">
        <v>57.9</v>
      </c>
      <c r="D127" s="71">
        <f t="shared" si="2"/>
        <v>1.002528565907705</v>
      </c>
      <c r="E127" s="71">
        <f t="shared" si="3"/>
        <v>1.0076048948265182</v>
      </c>
    </row>
    <row r="128" spans="1:5" x14ac:dyDescent="0.25">
      <c r="A128" s="71">
        <v>62.4</v>
      </c>
      <c r="D128" s="71">
        <f t="shared" si="2"/>
        <v>1.4553266803190141</v>
      </c>
      <c r="E128" s="71">
        <f t="shared" si="3"/>
        <v>3.0823466120748808</v>
      </c>
    </row>
    <row r="129" spans="1:5" x14ac:dyDescent="0.25">
      <c r="A129" s="71">
        <v>60.9</v>
      </c>
      <c r="D129" s="71">
        <f t="shared" si="2"/>
        <v>1.3043939755152445</v>
      </c>
      <c r="E129" s="71">
        <f t="shared" si="3"/>
        <v>2.2193528380780978</v>
      </c>
    </row>
    <row r="130" spans="1:5" x14ac:dyDescent="0.25">
      <c r="A130" s="71">
        <v>62.9</v>
      </c>
      <c r="D130" s="71">
        <f t="shared" si="2"/>
        <v>1.5056375819202708</v>
      </c>
      <c r="E130" s="71">
        <f t="shared" si="3"/>
        <v>3.413196877621901</v>
      </c>
    </row>
    <row r="131" spans="1:5" x14ac:dyDescent="0.25">
      <c r="A131" s="71">
        <v>60.9</v>
      </c>
      <c r="D131" s="71">
        <f t="shared" ref="D131:D194" si="4">(A131-$B$2)/$C$2</f>
        <v>1.3043939755152445</v>
      </c>
      <c r="E131" s="71">
        <f t="shared" ref="E131:E194" si="5">D131^3</f>
        <v>2.2193528380780978</v>
      </c>
    </row>
    <row r="132" spans="1:5" x14ac:dyDescent="0.25">
      <c r="A132" s="71">
        <v>48.8</v>
      </c>
      <c r="D132" s="71">
        <f t="shared" si="4"/>
        <v>8.6870156764835268E-2</v>
      </c>
      <c r="E132" s="71">
        <f t="shared" si="5"/>
        <v>6.5555904773840525E-4</v>
      </c>
    </row>
    <row r="133" spans="1:5" x14ac:dyDescent="0.25">
      <c r="A133" s="71">
        <v>63.2</v>
      </c>
      <c r="D133" s="71">
        <f t="shared" si="4"/>
        <v>1.5358241228810252</v>
      </c>
      <c r="E133" s="71">
        <f t="shared" si="5"/>
        <v>3.6226339599828559</v>
      </c>
    </row>
    <row r="134" spans="1:5" x14ac:dyDescent="0.25">
      <c r="A134" s="71">
        <v>48.1</v>
      </c>
      <c r="D134" s="71">
        <f t="shared" si="4"/>
        <v>1.6434894523076497E-2</v>
      </c>
      <c r="E134" s="71">
        <f t="shared" si="5"/>
        <v>4.4391596425533477E-6</v>
      </c>
    </row>
    <row r="135" spans="1:5" x14ac:dyDescent="0.25">
      <c r="A135" s="71">
        <v>62.2</v>
      </c>
      <c r="D135" s="71">
        <f t="shared" si="4"/>
        <v>1.435202319678512</v>
      </c>
      <c r="E135" s="71">
        <f t="shared" si="5"/>
        <v>2.9562379164458843</v>
      </c>
    </row>
    <row r="136" spans="1:5" x14ac:dyDescent="0.25">
      <c r="A136" s="71">
        <v>57.9</v>
      </c>
      <c r="D136" s="71">
        <f t="shared" si="4"/>
        <v>1.002528565907705</v>
      </c>
      <c r="E136" s="71">
        <f t="shared" si="5"/>
        <v>1.0076048948265182</v>
      </c>
    </row>
    <row r="137" spans="1:5" x14ac:dyDescent="0.25">
      <c r="A137" s="71">
        <v>39</v>
      </c>
      <c r="D137" s="71">
        <f t="shared" si="4"/>
        <v>-0.89922351461979322</v>
      </c>
      <c r="E137" s="71">
        <f t="shared" si="5"/>
        <v>-0.72711476796770491</v>
      </c>
    </row>
    <row r="138" spans="1:5" x14ac:dyDescent="0.25">
      <c r="A138" s="71">
        <v>51.8</v>
      </c>
      <c r="D138" s="71">
        <f t="shared" si="4"/>
        <v>0.38873556637237472</v>
      </c>
      <c r="E138" s="71">
        <f t="shared" si="5"/>
        <v>5.8743907501254154E-2</v>
      </c>
    </row>
    <row r="139" spans="1:5" x14ac:dyDescent="0.25">
      <c r="A139" s="71">
        <v>26.25</v>
      </c>
      <c r="D139" s="71">
        <f t="shared" si="4"/>
        <v>-2.1821515054518357</v>
      </c>
      <c r="E139" s="71">
        <f t="shared" si="5"/>
        <v>-10.390936726988317</v>
      </c>
    </row>
    <row r="140" spans="1:5" x14ac:dyDescent="0.25">
      <c r="A140" s="71">
        <v>29.6</v>
      </c>
      <c r="D140" s="71">
        <f t="shared" si="4"/>
        <v>-1.8450684647234168</v>
      </c>
      <c r="E140" s="71">
        <f t="shared" si="5"/>
        <v>-6.2811253178355679</v>
      </c>
    </row>
    <row r="141" spans="1:5" x14ac:dyDescent="0.25">
      <c r="A141" s="71">
        <v>20.350000000000001</v>
      </c>
      <c r="D141" s="71">
        <f t="shared" si="4"/>
        <v>-2.7758201443466635</v>
      </c>
      <c r="E141" s="71">
        <f t="shared" si="5"/>
        <v>-21.388186847431175</v>
      </c>
    </row>
    <row r="142" spans="1:5" x14ac:dyDescent="0.25">
      <c r="A142" s="71">
        <v>26.75</v>
      </c>
      <c r="D142" s="71">
        <f t="shared" si="4"/>
        <v>-2.1318406038505793</v>
      </c>
      <c r="E142" s="71">
        <f t="shared" si="5"/>
        <v>-9.6886705612507154</v>
      </c>
    </row>
    <row r="143" spans="1:5" x14ac:dyDescent="0.25">
      <c r="A143" s="71">
        <v>28.95</v>
      </c>
      <c r="D143" s="71">
        <f t="shared" si="4"/>
        <v>-1.9104726368050504</v>
      </c>
      <c r="E143" s="71">
        <f t="shared" si="5"/>
        <v>-6.9730449590902923</v>
      </c>
    </row>
    <row r="144" spans="1:5" x14ac:dyDescent="0.25">
      <c r="A144" s="71">
        <v>24.9</v>
      </c>
      <c r="D144" s="71">
        <f t="shared" si="4"/>
        <v>-2.3179909397752287</v>
      </c>
      <c r="E144" s="71">
        <f t="shared" si="5"/>
        <v>-12.454755387437345</v>
      </c>
    </row>
    <row r="145" spans="1:5" x14ac:dyDescent="0.25">
      <c r="A145" s="71">
        <v>26.85</v>
      </c>
      <c r="D145" s="71">
        <f t="shared" si="4"/>
        <v>-2.1217784235303276</v>
      </c>
      <c r="E145" s="71">
        <f t="shared" si="5"/>
        <v>-9.5521269611149062</v>
      </c>
    </row>
    <row r="146" spans="1:5" x14ac:dyDescent="0.25">
      <c r="A146" s="71">
        <v>50.4</v>
      </c>
      <c r="D146" s="71">
        <f t="shared" si="4"/>
        <v>0.24786504188885644</v>
      </c>
      <c r="E146" s="71">
        <f t="shared" si="5"/>
        <v>1.5228104157525266E-2</v>
      </c>
    </row>
    <row r="147" spans="1:5" x14ac:dyDescent="0.25">
      <c r="A147" s="71">
        <v>24.4</v>
      </c>
      <c r="D147" s="71">
        <f t="shared" si="4"/>
        <v>-2.3683018413764851</v>
      </c>
      <c r="E147" s="71">
        <f t="shared" si="5"/>
        <v>-13.283458336996357</v>
      </c>
    </row>
    <row r="148" spans="1:5" x14ac:dyDescent="0.25">
      <c r="A148" s="71">
        <v>56.7</v>
      </c>
      <c r="D148" s="71">
        <f t="shared" si="4"/>
        <v>0.88178240206468972</v>
      </c>
      <c r="E148" s="71">
        <f t="shared" si="5"/>
        <v>0.68562126930609935</v>
      </c>
    </row>
    <row r="149" spans="1:5" x14ac:dyDescent="0.25">
      <c r="A149" s="71">
        <v>45.7</v>
      </c>
      <c r="D149" s="71">
        <f t="shared" si="4"/>
        <v>-0.2250574331629549</v>
      </c>
      <c r="E149" s="71">
        <f t="shared" si="5"/>
        <v>-1.1399349888346764E-2</v>
      </c>
    </row>
    <row r="150" spans="1:5" x14ac:dyDescent="0.25">
      <c r="A150" s="71">
        <v>53.8</v>
      </c>
      <c r="D150" s="71">
        <f t="shared" si="4"/>
        <v>0.58997917277740097</v>
      </c>
      <c r="E150" s="71">
        <f t="shared" si="5"/>
        <v>0.20535725089920936</v>
      </c>
    </row>
    <row r="151" spans="1:5" x14ac:dyDescent="0.25">
      <c r="A151" s="71">
        <v>39.799999999999997</v>
      </c>
      <c r="D151" s="71">
        <f t="shared" si="4"/>
        <v>-0.81872607205778303</v>
      </c>
      <c r="E151" s="71">
        <f t="shared" si="5"/>
        <v>-0.54880222280282076</v>
      </c>
    </row>
    <row r="152" spans="1:5" x14ac:dyDescent="0.25">
      <c r="A152" s="71">
        <v>28.2</v>
      </c>
      <c r="D152" s="71">
        <f t="shared" si="4"/>
        <v>-1.9859389892069352</v>
      </c>
      <c r="E152" s="71">
        <f t="shared" si="5"/>
        <v>-7.832451362599449</v>
      </c>
    </row>
    <row r="153" spans="1:5" x14ac:dyDescent="0.25">
      <c r="A153" s="71">
        <v>51.7</v>
      </c>
      <c r="D153" s="71">
        <f t="shared" si="4"/>
        <v>0.37867338605212397</v>
      </c>
      <c r="E153" s="71">
        <f t="shared" si="5"/>
        <v>5.4299314794272198E-2</v>
      </c>
    </row>
    <row r="154" spans="1:5" x14ac:dyDescent="0.25">
      <c r="A154" s="71">
        <v>49</v>
      </c>
      <c r="D154" s="71">
        <f t="shared" si="4"/>
        <v>0.10699451740533819</v>
      </c>
      <c r="E154" s="71">
        <f t="shared" si="5"/>
        <v>1.2248546989698751E-3</v>
      </c>
    </row>
    <row r="155" spans="1:5" x14ac:dyDescent="0.25">
      <c r="A155" s="71">
        <v>38.799999999999997</v>
      </c>
      <c r="D155" s="71">
        <f t="shared" si="4"/>
        <v>-0.91934787526029615</v>
      </c>
      <c r="E155" s="71">
        <f t="shared" si="5"/>
        <v>-0.77703329831964318</v>
      </c>
    </row>
    <row r="156" spans="1:5" x14ac:dyDescent="0.25">
      <c r="A156" s="71">
        <v>57.5</v>
      </c>
      <c r="D156" s="71">
        <f t="shared" si="4"/>
        <v>0.96227984462669991</v>
      </c>
      <c r="E156" s="71">
        <f t="shared" si="5"/>
        <v>0.89105429562541205</v>
      </c>
    </row>
    <row r="157" spans="1:5" x14ac:dyDescent="0.25">
      <c r="A157" s="71">
        <v>26.6</v>
      </c>
      <c r="D157" s="71">
        <f t="shared" si="4"/>
        <v>-2.1469338743309563</v>
      </c>
      <c r="E157" s="71">
        <f t="shared" si="5"/>
        <v>-9.8959161107261906</v>
      </c>
    </row>
    <row r="158" spans="1:5" x14ac:dyDescent="0.25">
      <c r="A158" s="71">
        <v>56.6</v>
      </c>
      <c r="D158" s="71">
        <f t="shared" si="4"/>
        <v>0.8717202217444382</v>
      </c>
      <c r="E158" s="71">
        <f t="shared" si="5"/>
        <v>0.66241683602055068</v>
      </c>
    </row>
    <row r="159" spans="1:5" x14ac:dyDescent="0.25">
      <c r="A159" s="71">
        <v>26.45</v>
      </c>
      <c r="D159" s="71">
        <f t="shared" si="4"/>
        <v>-2.1620271448113333</v>
      </c>
      <c r="E159" s="71">
        <f t="shared" si="5"/>
        <v>-10.106096177193686</v>
      </c>
    </row>
    <row r="160" spans="1:5" x14ac:dyDescent="0.25">
      <c r="A160" s="71">
        <v>54.7</v>
      </c>
      <c r="D160" s="71">
        <f t="shared" si="4"/>
        <v>0.68053879565966335</v>
      </c>
      <c r="E160" s="71">
        <f t="shared" si="5"/>
        <v>0.31518000970905408</v>
      </c>
    </row>
    <row r="161" spans="1:5" x14ac:dyDescent="0.25">
      <c r="A161" s="71">
        <v>62.7</v>
      </c>
      <c r="D161" s="71">
        <f t="shared" si="4"/>
        <v>1.4855132212797686</v>
      </c>
      <c r="E161" s="71">
        <f t="shared" si="5"/>
        <v>3.2781556037547586</v>
      </c>
    </row>
    <row r="162" spans="1:5" x14ac:dyDescent="0.25">
      <c r="A162" s="71">
        <v>59.8</v>
      </c>
      <c r="D162" s="71">
        <f t="shared" si="4"/>
        <v>1.1937099919924798</v>
      </c>
      <c r="E162" s="71">
        <f t="shared" si="5"/>
        <v>1.7009693476710184</v>
      </c>
    </row>
    <row r="163" spans="1:5" x14ac:dyDescent="0.25">
      <c r="A163" s="71">
        <v>24.55</v>
      </c>
      <c r="D163" s="71">
        <f t="shared" si="4"/>
        <v>-2.3532085708961081</v>
      </c>
      <c r="E163" s="71">
        <f t="shared" si="5"/>
        <v>-13.031105610590002</v>
      </c>
    </row>
    <row r="164" spans="1:5" x14ac:dyDescent="0.25">
      <c r="A164" s="71">
        <v>29.15</v>
      </c>
      <c r="D164" s="71">
        <f t="shared" si="4"/>
        <v>-1.8903482761645478</v>
      </c>
      <c r="E164" s="71">
        <f t="shared" si="5"/>
        <v>-6.7550019196543349</v>
      </c>
    </row>
    <row r="165" spans="1:5" x14ac:dyDescent="0.25">
      <c r="A165" s="71">
        <v>47.7</v>
      </c>
      <c r="D165" s="71">
        <f t="shared" si="4"/>
        <v>-2.3813826757928615E-2</v>
      </c>
      <c r="E165" s="71">
        <f t="shared" si="5"/>
        <v>-1.3504781739124009E-5</v>
      </c>
    </row>
    <row r="166" spans="1:5" x14ac:dyDescent="0.25">
      <c r="A166" s="71">
        <v>56.5</v>
      </c>
      <c r="D166" s="71">
        <f t="shared" si="4"/>
        <v>0.86165804142418678</v>
      </c>
      <c r="E166" s="71">
        <f t="shared" si="5"/>
        <v>0.63974195955162949</v>
      </c>
    </row>
    <row r="167" spans="1:5" x14ac:dyDescent="0.25">
      <c r="A167" s="71">
        <v>30.05</v>
      </c>
      <c r="D167" s="71">
        <f t="shared" si="4"/>
        <v>-1.7997886532822858</v>
      </c>
      <c r="E167" s="71">
        <f t="shared" si="5"/>
        <v>-5.8299459510985274</v>
      </c>
    </row>
    <row r="168" spans="1:5" x14ac:dyDescent="0.25">
      <c r="A168" s="71">
        <v>56.7</v>
      </c>
      <c r="D168" s="71">
        <f t="shared" si="4"/>
        <v>0.88178240206468972</v>
      </c>
      <c r="E168" s="71">
        <f t="shared" si="5"/>
        <v>0.68562126930609935</v>
      </c>
    </row>
    <row r="169" spans="1:5" x14ac:dyDescent="0.25">
      <c r="A169" s="71">
        <v>36.9</v>
      </c>
      <c r="D169" s="71">
        <f t="shared" si="4"/>
        <v>-1.110529301345071</v>
      </c>
      <c r="E169" s="71">
        <f t="shared" si="5"/>
        <v>-1.3695883896425882</v>
      </c>
    </row>
    <row r="170" spans="1:5" x14ac:dyDescent="0.25">
      <c r="A170" s="71">
        <v>24</v>
      </c>
      <c r="D170" s="71">
        <f t="shared" si="4"/>
        <v>-2.4085505626574903</v>
      </c>
      <c r="E170" s="71">
        <f t="shared" si="5"/>
        <v>-13.97228075514788</v>
      </c>
    </row>
    <row r="171" spans="1:5" x14ac:dyDescent="0.25">
      <c r="A171" s="71">
        <v>50.2</v>
      </c>
      <c r="D171" s="71">
        <f t="shared" si="4"/>
        <v>0.22774068124835425</v>
      </c>
      <c r="E171" s="71">
        <f t="shared" si="5"/>
        <v>1.1811956701016167E-2</v>
      </c>
    </row>
    <row r="172" spans="1:5" x14ac:dyDescent="0.25">
      <c r="A172" s="71">
        <v>56.6</v>
      </c>
      <c r="D172" s="71">
        <f t="shared" si="4"/>
        <v>0.8717202217444382</v>
      </c>
      <c r="E172" s="71">
        <f t="shared" si="5"/>
        <v>0.66241683602055068</v>
      </c>
    </row>
    <row r="173" spans="1:5" x14ac:dyDescent="0.25">
      <c r="A173" s="71">
        <v>52.8</v>
      </c>
      <c r="D173" s="71">
        <f t="shared" si="4"/>
        <v>0.48935736957488785</v>
      </c>
      <c r="E173" s="71">
        <f t="shared" si="5"/>
        <v>0.11718672011098116</v>
      </c>
    </row>
    <row r="174" spans="1:5" x14ac:dyDescent="0.25">
      <c r="A174" s="71">
        <v>57.2</v>
      </c>
      <c r="D174" s="71">
        <f t="shared" si="4"/>
        <v>0.93209330366594623</v>
      </c>
      <c r="E174" s="71">
        <f t="shared" si="5"/>
        <v>0.80980072975218409</v>
      </c>
    </row>
    <row r="175" spans="1:5" x14ac:dyDescent="0.25">
      <c r="A175" s="71">
        <v>55.6</v>
      </c>
      <c r="D175" s="71">
        <f t="shared" si="4"/>
        <v>0.77109841854192507</v>
      </c>
      <c r="E175" s="71">
        <f t="shared" si="5"/>
        <v>0.45848954545459703</v>
      </c>
    </row>
    <row r="176" spans="1:5" x14ac:dyDescent="0.25">
      <c r="A176" s="71">
        <v>56.8</v>
      </c>
      <c r="D176" s="71">
        <f t="shared" si="4"/>
        <v>0.89184458238494047</v>
      </c>
      <c r="E176" s="71">
        <f t="shared" si="5"/>
        <v>0.70936137203024319</v>
      </c>
    </row>
    <row r="177" spans="1:5" x14ac:dyDescent="0.25">
      <c r="A177" s="71">
        <v>58.4</v>
      </c>
      <c r="D177" s="71">
        <f t="shared" si="4"/>
        <v>1.0528394675089616</v>
      </c>
      <c r="E177" s="71">
        <f t="shared" si="5"/>
        <v>1.167041958792876</v>
      </c>
    </row>
    <row r="178" spans="1:5" x14ac:dyDescent="0.25">
      <c r="A178" s="71">
        <v>55.5</v>
      </c>
      <c r="D178" s="71">
        <f t="shared" si="4"/>
        <v>0.76103623822167366</v>
      </c>
      <c r="E178" s="71">
        <f t="shared" si="5"/>
        <v>0.44077404294362466</v>
      </c>
    </row>
    <row r="179" spans="1:5" x14ac:dyDescent="0.25">
      <c r="A179" s="71">
        <v>26.05</v>
      </c>
      <c r="D179" s="71">
        <f t="shared" si="4"/>
        <v>-2.2022758660923385</v>
      </c>
      <c r="E179" s="71">
        <f t="shared" si="5"/>
        <v>-10.681079772587458</v>
      </c>
    </row>
    <row r="180" spans="1:5" x14ac:dyDescent="0.25">
      <c r="A180" s="71">
        <v>50.3</v>
      </c>
      <c r="D180" s="71">
        <f t="shared" si="4"/>
        <v>0.237802861568605</v>
      </c>
      <c r="E180" s="71">
        <f t="shared" si="5"/>
        <v>1.3447799612997332E-2</v>
      </c>
    </row>
    <row r="181" spans="1:5" x14ac:dyDescent="0.25">
      <c r="A181" s="71">
        <v>26.7</v>
      </c>
      <c r="D181" s="71">
        <f t="shared" si="4"/>
        <v>-2.1368716940107051</v>
      </c>
      <c r="E181" s="71">
        <f t="shared" si="5"/>
        <v>-9.7574276270952272</v>
      </c>
    </row>
    <row r="182" spans="1:5" x14ac:dyDescent="0.25">
      <c r="A182" s="71">
        <v>53.4</v>
      </c>
      <c r="D182" s="71">
        <f t="shared" si="4"/>
        <v>0.54973045149639588</v>
      </c>
      <c r="E182" s="71">
        <f t="shared" si="5"/>
        <v>0.1661305045964479</v>
      </c>
    </row>
    <row r="183" spans="1:5" x14ac:dyDescent="0.25">
      <c r="A183" s="71">
        <v>26.95</v>
      </c>
      <c r="D183" s="71">
        <f t="shared" si="4"/>
        <v>-2.1117162432100769</v>
      </c>
      <c r="E183" s="71">
        <f t="shared" si="5"/>
        <v>-9.4168723091984159</v>
      </c>
    </row>
    <row r="184" spans="1:5" x14ac:dyDescent="0.25">
      <c r="A184" s="71">
        <v>49.2</v>
      </c>
      <c r="D184" s="71">
        <f t="shared" si="4"/>
        <v>0.1271188780458411</v>
      </c>
      <c r="E184" s="71">
        <f t="shared" si="5"/>
        <v>2.054140537972204E-3</v>
      </c>
    </row>
    <row r="185" spans="1:5" x14ac:dyDescent="0.25">
      <c r="A185" s="71">
        <v>25.55</v>
      </c>
      <c r="D185" s="71">
        <f t="shared" si="4"/>
        <v>-2.2525867676935949</v>
      </c>
      <c r="E185" s="71">
        <f t="shared" si="5"/>
        <v>-11.429956718383414</v>
      </c>
    </row>
    <row r="186" spans="1:5" x14ac:dyDescent="0.25">
      <c r="A186" s="71">
        <v>55.3</v>
      </c>
      <c r="D186" s="71">
        <f t="shared" si="4"/>
        <v>0.74091187758117072</v>
      </c>
      <c r="E186" s="71">
        <f t="shared" si="5"/>
        <v>0.40672387922459752</v>
      </c>
    </row>
    <row r="187" spans="1:5" x14ac:dyDescent="0.25">
      <c r="A187" s="71">
        <v>44.2</v>
      </c>
      <c r="D187" s="71">
        <f t="shared" si="4"/>
        <v>-0.37599013796672465</v>
      </c>
      <c r="E187" s="71">
        <f t="shared" si="5"/>
        <v>-5.3153193345258976E-2</v>
      </c>
    </row>
    <row r="188" spans="1:5" x14ac:dyDescent="0.25">
      <c r="A188" s="71">
        <v>51.8</v>
      </c>
      <c r="D188" s="71">
        <f t="shared" si="4"/>
        <v>0.38873556637237472</v>
      </c>
      <c r="E188" s="71">
        <f t="shared" si="5"/>
        <v>5.8743907501254154E-2</v>
      </c>
    </row>
    <row r="189" spans="1:5" x14ac:dyDescent="0.25">
      <c r="A189" s="71">
        <v>22.1</v>
      </c>
      <c r="D189" s="71">
        <f t="shared" si="4"/>
        <v>-2.5997319887422652</v>
      </c>
      <c r="E189" s="71">
        <f t="shared" si="5"/>
        <v>-17.570565291948153</v>
      </c>
    </row>
    <row r="190" spans="1:5" x14ac:dyDescent="0.25">
      <c r="A190" s="71">
        <v>54.9</v>
      </c>
      <c r="D190" s="71">
        <f t="shared" si="4"/>
        <v>0.70066315630016562</v>
      </c>
      <c r="E190" s="71">
        <f t="shared" si="5"/>
        <v>0.34397576358306858</v>
      </c>
    </row>
    <row r="191" spans="1:5" x14ac:dyDescent="0.25">
      <c r="A191" s="71">
        <v>45.4</v>
      </c>
      <c r="D191" s="71">
        <f t="shared" si="4"/>
        <v>-0.25524397412370931</v>
      </c>
      <c r="E191" s="71">
        <f t="shared" si="5"/>
        <v>-1.6629013802085132E-2</v>
      </c>
    </row>
    <row r="192" spans="1:5" x14ac:dyDescent="0.25">
      <c r="A192" s="71">
        <v>40.700000000000003</v>
      </c>
      <c r="D192" s="71">
        <f t="shared" si="4"/>
        <v>-0.72816644917552065</v>
      </c>
      <c r="E192" s="71">
        <f t="shared" si="5"/>
        <v>-0.38609305871256538</v>
      </c>
    </row>
    <row r="193" spans="1:5" x14ac:dyDescent="0.25">
      <c r="A193" s="71">
        <v>54.1</v>
      </c>
      <c r="D193" s="71">
        <f t="shared" si="4"/>
        <v>0.62016571373815532</v>
      </c>
      <c r="E193" s="71">
        <f t="shared" si="5"/>
        <v>0.23851915216493139</v>
      </c>
    </row>
    <row r="194" spans="1:5" x14ac:dyDescent="0.25">
      <c r="A194" s="71">
        <v>38.799999999999997</v>
      </c>
      <c r="D194" s="71">
        <f t="shared" si="4"/>
        <v>-0.91934787526029615</v>
      </c>
      <c r="E194" s="71">
        <f t="shared" si="5"/>
        <v>-0.77703329831964318</v>
      </c>
    </row>
    <row r="195" spans="1:5" x14ac:dyDescent="0.25">
      <c r="A195" s="71">
        <v>56.7</v>
      </c>
      <c r="D195" s="71">
        <f t="shared" ref="D195:D258" si="6">(A195-$B$2)/$C$2</f>
        <v>0.88178240206468972</v>
      </c>
      <c r="E195" s="71">
        <f t="shared" ref="E195:E258" si="7">D195^3</f>
        <v>0.68562126930609935</v>
      </c>
    </row>
    <row r="196" spans="1:5" x14ac:dyDescent="0.25">
      <c r="A196" s="71">
        <v>57.2</v>
      </c>
      <c r="D196" s="71">
        <f t="shared" si="6"/>
        <v>0.93209330366594623</v>
      </c>
      <c r="E196" s="71">
        <f t="shared" si="7"/>
        <v>0.80980072975218409</v>
      </c>
    </row>
    <row r="197" spans="1:5" x14ac:dyDescent="0.25">
      <c r="A197" s="71">
        <v>42.2</v>
      </c>
      <c r="D197" s="71">
        <f t="shared" si="6"/>
        <v>-0.5772337443717509</v>
      </c>
      <c r="E197" s="71">
        <f t="shared" si="7"/>
        <v>-0.19233358842826154</v>
      </c>
    </row>
    <row r="198" spans="1:5" x14ac:dyDescent="0.25">
      <c r="A198" s="71">
        <v>56.6</v>
      </c>
      <c r="D198" s="71">
        <f t="shared" si="6"/>
        <v>0.8717202217444382</v>
      </c>
      <c r="E198" s="71">
        <f t="shared" si="7"/>
        <v>0.66241683602055068</v>
      </c>
    </row>
    <row r="199" spans="1:5" x14ac:dyDescent="0.25">
      <c r="A199" s="71">
        <v>60.3</v>
      </c>
      <c r="D199" s="71">
        <f t="shared" si="6"/>
        <v>1.2440208935937365</v>
      </c>
      <c r="E199" s="71">
        <f t="shared" si="7"/>
        <v>1.9252317863946145</v>
      </c>
    </row>
    <row r="200" spans="1:5" x14ac:dyDescent="0.25">
      <c r="A200" s="71">
        <v>44.8</v>
      </c>
      <c r="D200" s="71">
        <f t="shared" si="6"/>
        <v>-0.31561705604521734</v>
      </c>
      <c r="E200" s="71">
        <f t="shared" si="7"/>
        <v>-3.1439917209673172E-2</v>
      </c>
    </row>
    <row r="201" spans="1:5" x14ac:dyDescent="0.25">
      <c r="A201" s="71">
        <v>21.3</v>
      </c>
      <c r="D201" s="71">
        <f t="shared" si="6"/>
        <v>-2.680229431304276</v>
      </c>
      <c r="E201" s="71">
        <f t="shared" si="7"/>
        <v>-19.253776025426909</v>
      </c>
    </row>
    <row r="202" spans="1:5" x14ac:dyDescent="0.25">
      <c r="A202" s="71">
        <v>52.2</v>
      </c>
      <c r="D202" s="71">
        <f t="shared" si="6"/>
        <v>0.42898428765338054</v>
      </c>
      <c r="E202" s="71">
        <f t="shared" si="7"/>
        <v>7.894491416977531E-2</v>
      </c>
    </row>
    <row r="203" spans="1:5" x14ac:dyDescent="0.25">
      <c r="A203" s="71">
        <v>25.2</v>
      </c>
      <c r="D203" s="71">
        <f t="shared" si="6"/>
        <v>-2.2878043988144747</v>
      </c>
      <c r="E203" s="71">
        <f t="shared" si="7"/>
        <v>-11.97448025085027</v>
      </c>
    </row>
    <row r="204" spans="1:5" x14ac:dyDescent="0.25">
      <c r="A204" s="71">
        <v>51.3</v>
      </c>
      <c r="D204" s="71">
        <f t="shared" si="6"/>
        <v>0.33842466477111816</v>
      </c>
      <c r="E204" s="71">
        <f t="shared" si="7"/>
        <v>3.8760201147849165E-2</v>
      </c>
    </row>
    <row r="205" spans="1:5" x14ac:dyDescent="0.25">
      <c r="A205" s="71">
        <v>21</v>
      </c>
      <c r="D205" s="71">
        <f t="shared" si="6"/>
        <v>-2.7104159722650301</v>
      </c>
      <c r="E205" s="71">
        <f t="shared" si="7"/>
        <v>-19.911677232564482</v>
      </c>
    </row>
    <row r="206" spans="1:5" x14ac:dyDescent="0.25">
      <c r="A206" s="71">
        <v>52.1</v>
      </c>
      <c r="D206" s="71">
        <f t="shared" si="6"/>
        <v>0.41892210733312907</v>
      </c>
      <c r="E206" s="71">
        <f t="shared" si="7"/>
        <v>7.3519041882617139E-2</v>
      </c>
    </row>
    <row r="207" spans="1:5" x14ac:dyDescent="0.25">
      <c r="A207" s="71">
        <v>42.2</v>
      </c>
      <c r="D207" s="71">
        <f t="shared" si="6"/>
        <v>-0.5772337443717509</v>
      </c>
      <c r="E207" s="71">
        <f t="shared" si="7"/>
        <v>-0.19233358842826154</v>
      </c>
    </row>
    <row r="208" spans="1:5" x14ac:dyDescent="0.25">
      <c r="A208" s="71">
        <v>50.2</v>
      </c>
      <c r="D208" s="71">
        <f t="shared" si="6"/>
        <v>0.22774068124835425</v>
      </c>
      <c r="E208" s="71">
        <f t="shared" si="7"/>
        <v>1.1811956701016167E-2</v>
      </c>
    </row>
    <row r="209" spans="1:5" x14ac:dyDescent="0.25">
      <c r="A209" s="71">
        <v>38.6</v>
      </c>
      <c r="D209" s="71">
        <f t="shared" si="6"/>
        <v>-0.93947223590079842</v>
      </c>
      <c r="E209" s="71">
        <f t="shared" si="7"/>
        <v>-0.82918578824737899</v>
      </c>
    </row>
    <row r="210" spans="1:5" x14ac:dyDescent="0.25">
      <c r="A210" s="71">
        <v>25.8</v>
      </c>
      <c r="D210" s="71">
        <f t="shared" si="6"/>
        <v>-2.2274313168929667</v>
      </c>
      <c r="E210" s="71">
        <f t="shared" si="7"/>
        <v>-11.051289711891719</v>
      </c>
    </row>
    <row r="211" spans="1:5" x14ac:dyDescent="0.25">
      <c r="A211" s="71">
        <v>47.4</v>
      </c>
      <c r="D211" s="71">
        <f t="shared" si="6"/>
        <v>-5.4000367718682989E-2</v>
      </c>
      <c r="E211" s="71">
        <f t="shared" si="7"/>
        <v>-1.5746721682494399E-4</v>
      </c>
    </row>
    <row r="212" spans="1:5" x14ac:dyDescent="0.25">
      <c r="A212" s="71">
        <v>39.799999999999997</v>
      </c>
      <c r="D212" s="71">
        <f t="shared" si="6"/>
        <v>-0.81872607205778303</v>
      </c>
      <c r="E212" s="71">
        <f t="shared" si="7"/>
        <v>-0.54880222280282076</v>
      </c>
    </row>
    <row r="213" spans="1:5" x14ac:dyDescent="0.25">
      <c r="A213" s="71">
        <v>50.9</v>
      </c>
      <c r="D213" s="71">
        <f t="shared" si="6"/>
        <v>0.298175943490113</v>
      </c>
      <c r="E213" s="71">
        <f t="shared" si="7"/>
        <v>2.6510493137298384E-2</v>
      </c>
    </row>
    <row r="214" spans="1:5" x14ac:dyDescent="0.25">
      <c r="A214" s="71">
        <v>41.5</v>
      </c>
      <c r="D214" s="71">
        <f t="shared" si="6"/>
        <v>-0.64766900661351046</v>
      </c>
      <c r="E214" s="71">
        <f t="shared" si="7"/>
        <v>-0.27168104860092895</v>
      </c>
    </row>
    <row r="215" spans="1:5" x14ac:dyDescent="0.25">
      <c r="A215" s="71">
        <v>41.6</v>
      </c>
      <c r="D215" s="71">
        <f t="shared" si="6"/>
        <v>-0.63760682629325893</v>
      </c>
      <c r="E215" s="71">
        <f t="shared" si="7"/>
        <v>-0.25921425082112975</v>
      </c>
    </row>
    <row r="216" spans="1:5" x14ac:dyDescent="0.25">
      <c r="A216" s="71">
        <v>35.4</v>
      </c>
      <c r="D216" s="71">
        <f t="shared" si="6"/>
        <v>-1.2614620061488406</v>
      </c>
      <c r="E216" s="71">
        <f t="shared" si="7"/>
        <v>-2.0073473256169621</v>
      </c>
    </row>
    <row r="217" spans="1:5" x14ac:dyDescent="0.25">
      <c r="A217" s="71">
        <v>40.9</v>
      </c>
      <c r="D217" s="71">
        <f t="shared" si="6"/>
        <v>-0.70804208853501849</v>
      </c>
      <c r="E217" s="71">
        <f t="shared" si="7"/>
        <v>-0.35495820816487578</v>
      </c>
    </row>
    <row r="218" spans="1:5" x14ac:dyDescent="0.25">
      <c r="A218" s="71">
        <v>51.1</v>
      </c>
      <c r="D218" s="71">
        <f t="shared" si="6"/>
        <v>0.31830030413061594</v>
      </c>
      <c r="E218" s="71">
        <f t="shared" si="7"/>
        <v>3.2248621925968023E-2</v>
      </c>
    </row>
    <row r="219" spans="1:5" x14ac:dyDescent="0.25">
      <c r="A219" s="71">
        <v>52.8</v>
      </c>
      <c r="D219" s="71">
        <f t="shared" si="6"/>
        <v>0.48935736957488785</v>
      </c>
      <c r="E219" s="71">
        <f t="shared" si="7"/>
        <v>0.11718672011098116</v>
      </c>
    </row>
    <row r="220" spans="1:5" x14ac:dyDescent="0.25">
      <c r="A220" s="71">
        <v>48.8</v>
      </c>
      <c r="D220" s="71">
        <f t="shared" si="6"/>
        <v>8.6870156764835268E-2</v>
      </c>
      <c r="E220" s="71">
        <f t="shared" si="7"/>
        <v>6.5555904773840525E-4</v>
      </c>
    </row>
    <row r="221" spans="1:5" x14ac:dyDescent="0.25">
      <c r="A221" s="71">
        <v>50</v>
      </c>
      <c r="D221" s="71">
        <f t="shared" si="6"/>
        <v>0.20761632060785135</v>
      </c>
      <c r="E221" s="71">
        <f t="shared" si="7"/>
        <v>8.9492052868154447E-3</v>
      </c>
    </row>
    <row r="222" spans="1:5" x14ac:dyDescent="0.25">
      <c r="A222" s="71">
        <v>38</v>
      </c>
      <c r="D222" s="71">
        <f t="shared" si="6"/>
        <v>-0.99984531782230646</v>
      </c>
      <c r="E222" s="71">
        <f t="shared" si="7"/>
        <v>-0.9995360252429466</v>
      </c>
    </row>
    <row r="223" spans="1:5" x14ac:dyDescent="0.25">
      <c r="A223" s="71">
        <v>49.9</v>
      </c>
      <c r="D223" s="71">
        <f t="shared" si="6"/>
        <v>0.19755414028759988</v>
      </c>
      <c r="E223" s="71">
        <f t="shared" si="7"/>
        <v>7.7100715406569365E-3</v>
      </c>
    </row>
    <row r="224" spans="1:5" x14ac:dyDescent="0.25">
      <c r="A224" s="71">
        <v>45.7</v>
      </c>
      <c r="D224" s="71">
        <f t="shared" si="6"/>
        <v>-0.2250574331629549</v>
      </c>
      <c r="E224" s="71">
        <f t="shared" si="7"/>
        <v>-1.1399349888346764E-2</v>
      </c>
    </row>
    <row r="225" spans="1:5" x14ac:dyDescent="0.25">
      <c r="A225" s="71">
        <v>42.6</v>
      </c>
      <c r="D225" s="71">
        <f t="shared" si="6"/>
        <v>-0.53698502309074581</v>
      </c>
      <c r="E225" s="71">
        <f t="shared" si="7"/>
        <v>-0.15484119673232236</v>
      </c>
    </row>
    <row r="226" spans="1:5" x14ac:dyDescent="0.25">
      <c r="A226" s="71">
        <v>55</v>
      </c>
      <c r="D226" s="71">
        <f t="shared" si="6"/>
        <v>0.71072533662041704</v>
      </c>
      <c r="E226" s="71">
        <f t="shared" si="7"/>
        <v>0.35900904757380941</v>
      </c>
    </row>
    <row r="227" spans="1:5" x14ac:dyDescent="0.25">
      <c r="A227" s="71">
        <v>29.7</v>
      </c>
      <c r="D227" s="71">
        <f t="shared" si="6"/>
        <v>-1.8350062844031656</v>
      </c>
      <c r="E227" s="71">
        <f t="shared" si="7"/>
        <v>-6.1789213582157609</v>
      </c>
    </row>
    <row r="228" spans="1:5" x14ac:dyDescent="0.25">
      <c r="A228" s="71">
        <v>48.5</v>
      </c>
      <c r="D228" s="71">
        <f t="shared" si="6"/>
        <v>5.6683615804081613E-2</v>
      </c>
      <c r="E228" s="71">
        <f t="shared" si="7"/>
        <v>1.8212628849471671E-4</v>
      </c>
    </row>
    <row r="229" spans="1:5" x14ac:dyDescent="0.25">
      <c r="A229" s="71">
        <v>48</v>
      </c>
      <c r="D229" s="71">
        <f t="shared" si="6"/>
        <v>6.3727142028250413E-3</v>
      </c>
      <c r="E229" s="71">
        <f t="shared" si="7"/>
        <v>2.5880539561123072E-7</v>
      </c>
    </row>
    <row r="230" spans="1:5" x14ac:dyDescent="0.25">
      <c r="A230" s="71">
        <v>49.7</v>
      </c>
      <c r="D230" s="71">
        <f t="shared" si="6"/>
        <v>0.17742977964709766</v>
      </c>
      <c r="E230" s="71">
        <f t="shared" si="7"/>
        <v>5.5857248603760276E-3</v>
      </c>
    </row>
    <row r="231" spans="1:5" x14ac:dyDescent="0.25">
      <c r="A231" s="71">
        <v>45.7</v>
      </c>
      <c r="D231" s="71">
        <f t="shared" si="6"/>
        <v>-0.2250574331629549</v>
      </c>
      <c r="E231" s="71">
        <f t="shared" si="7"/>
        <v>-1.1399349888346764E-2</v>
      </c>
    </row>
    <row r="232" spans="1:5" x14ac:dyDescent="0.25">
      <c r="A232" s="71">
        <v>47.1</v>
      </c>
      <c r="D232" s="71">
        <f t="shared" si="6"/>
        <v>-8.4186908679436651E-2</v>
      </c>
      <c r="E232" s="71">
        <f t="shared" si="7"/>
        <v>-5.9666929303926362E-4</v>
      </c>
    </row>
    <row r="233" spans="1:5" x14ac:dyDescent="0.25">
      <c r="A233" s="71">
        <v>52.4</v>
      </c>
      <c r="D233" s="71">
        <f t="shared" si="6"/>
        <v>0.44910864829388275</v>
      </c>
      <c r="E233" s="71">
        <f t="shared" si="7"/>
        <v>9.0584575715964219E-2</v>
      </c>
    </row>
    <row r="234" spans="1:5" x14ac:dyDescent="0.25">
      <c r="A234" s="71">
        <v>53.3</v>
      </c>
      <c r="D234" s="71">
        <f t="shared" si="6"/>
        <v>0.53966827117614447</v>
      </c>
      <c r="E234" s="71">
        <f t="shared" si="7"/>
        <v>0.15717398185968678</v>
      </c>
    </row>
    <row r="235" spans="1:5" x14ac:dyDescent="0.25">
      <c r="A235" s="71">
        <v>42.1</v>
      </c>
      <c r="D235" s="71">
        <f t="shared" si="6"/>
        <v>-0.58729592469200242</v>
      </c>
      <c r="E235" s="71">
        <f t="shared" si="7"/>
        <v>-0.20256805666478681</v>
      </c>
    </row>
    <row r="236" spans="1:5" x14ac:dyDescent="0.25">
      <c r="A236" s="71">
        <v>51.7</v>
      </c>
      <c r="D236" s="71">
        <f t="shared" si="6"/>
        <v>0.37867338605212397</v>
      </c>
      <c r="E236" s="71">
        <f t="shared" si="7"/>
        <v>5.4299314794272198E-2</v>
      </c>
    </row>
    <row r="237" spans="1:5" x14ac:dyDescent="0.25">
      <c r="A237" s="71">
        <v>48.8</v>
      </c>
      <c r="D237" s="71">
        <f t="shared" si="6"/>
        <v>8.6870156764835268E-2</v>
      </c>
      <c r="E237" s="71">
        <f t="shared" si="7"/>
        <v>6.5555904773840525E-4</v>
      </c>
    </row>
    <row r="238" spans="1:5" x14ac:dyDescent="0.25">
      <c r="A238" s="71">
        <v>46.6</v>
      </c>
      <c r="D238" s="71">
        <f t="shared" si="6"/>
        <v>-0.13449781028069321</v>
      </c>
      <c r="E238" s="71">
        <f t="shared" si="7"/>
        <v>-2.4330197892256512E-3</v>
      </c>
    </row>
    <row r="239" spans="1:5" x14ac:dyDescent="0.25">
      <c r="A239" s="71">
        <v>53.6</v>
      </c>
      <c r="D239" s="71">
        <f t="shared" si="6"/>
        <v>0.56985481213689881</v>
      </c>
      <c r="E239" s="71">
        <f t="shared" si="7"/>
        <v>0.18505152143274645</v>
      </c>
    </row>
    <row r="240" spans="1:5" x14ac:dyDescent="0.25">
      <c r="A240" s="71">
        <v>53.4</v>
      </c>
      <c r="D240" s="71">
        <f t="shared" si="6"/>
        <v>0.54973045149639588</v>
      </c>
      <c r="E240" s="71">
        <f t="shared" si="7"/>
        <v>0.1661305045964479</v>
      </c>
    </row>
    <row r="241" spans="1:5" x14ac:dyDescent="0.25">
      <c r="A241" s="71">
        <v>43.7</v>
      </c>
      <c r="D241" s="71">
        <f t="shared" si="6"/>
        <v>-0.42630103956798121</v>
      </c>
      <c r="E241" s="71">
        <f t="shared" si="7"/>
        <v>-7.7472786215720388E-2</v>
      </c>
    </row>
    <row r="242" spans="1:5" x14ac:dyDescent="0.25">
      <c r="A242" s="71">
        <v>47.7</v>
      </c>
      <c r="D242" s="71">
        <f t="shared" si="6"/>
        <v>-2.3813826757928615E-2</v>
      </c>
      <c r="E242" s="71">
        <f t="shared" si="7"/>
        <v>-1.3504781739124009E-5</v>
      </c>
    </row>
    <row r="243" spans="1:5" x14ac:dyDescent="0.25">
      <c r="A243" s="71">
        <v>41.3</v>
      </c>
      <c r="D243" s="71">
        <f t="shared" si="6"/>
        <v>-0.66779336725401328</v>
      </c>
      <c r="E243" s="71">
        <f t="shared" si="7"/>
        <v>-0.29780110408481364</v>
      </c>
    </row>
    <row r="244" spans="1:5" x14ac:dyDescent="0.25">
      <c r="A244" s="71">
        <v>56.2</v>
      </c>
      <c r="D244" s="71">
        <f t="shared" si="6"/>
        <v>0.8314715004634331</v>
      </c>
      <c r="E244" s="71">
        <f t="shared" si="7"/>
        <v>0.57483354482493576</v>
      </c>
    </row>
    <row r="245" spans="1:5" x14ac:dyDescent="0.25">
      <c r="A245" s="71">
        <v>47.1</v>
      </c>
      <c r="D245" s="71">
        <f t="shared" si="6"/>
        <v>-8.4186908679436651E-2</v>
      </c>
      <c r="E245" s="71">
        <f t="shared" si="7"/>
        <v>-5.9666929303926362E-4</v>
      </c>
    </row>
    <row r="246" spans="1:5" x14ac:dyDescent="0.25">
      <c r="A246" s="71">
        <v>53.6</v>
      </c>
      <c r="D246" s="71">
        <f t="shared" si="6"/>
        <v>0.56985481213689881</v>
      </c>
      <c r="E246" s="71">
        <f t="shared" si="7"/>
        <v>0.18505152143274645</v>
      </c>
    </row>
    <row r="247" spans="1:5" x14ac:dyDescent="0.25">
      <c r="A247" s="71">
        <v>38.799999999999997</v>
      </c>
      <c r="D247" s="71">
        <f t="shared" si="6"/>
        <v>-0.91934787526029615</v>
      </c>
      <c r="E247" s="71">
        <f t="shared" si="7"/>
        <v>-0.77703329831964318</v>
      </c>
    </row>
    <row r="248" spans="1:5" x14ac:dyDescent="0.25">
      <c r="A248" s="71">
        <v>50.9</v>
      </c>
      <c r="D248" s="71">
        <f t="shared" si="6"/>
        <v>0.298175943490113</v>
      </c>
      <c r="E248" s="71">
        <f t="shared" si="7"/>
        <v>2.6510493137298384E-2</v>
      </c>
    </row>
    <row r="249" spans="1:5" x14ac:dyDescent="0.25">
      <c r="A249" s="71">
        <v>50.4</v>
      </c>
      <c r="D249" s="71">
        <f t="shared" si="6"/>
        <v>0.24786504188885644</v>
      </c>
      <c r="E249" s="71">
        <f t="shared" si="7"/>
        <v>1.5228104157525266E-2</v>
      </c>
    </row>
    <row r="250" spans="1:5" x14ac:dyDescent="0.25">
      <c r="A250" s="71">
        <v>23.2</v>
      </c>
      <c r="D250" s="71">
        <f t="shared" si="6"/>
        <v>-2.4890480052195012</v>
      </c>
      <c r="E250" s="71">
        <f t="shared" si="7"/>
        <v>-15.420548380638143</v>
      </c>
    </row>
    <row r="251" spans="1:5" x14ac:dyDescent="0.25">
      <c r="A251" s="71">
        <v>46.3</v>
      </c>
      <c r="D251" s="71">
        <f t="shared" si="6"/>
        <v>-0.16468435124144759</v>
      </c>
      <c r="E251" s="71">
        <f t="shared" si="7"/>
        <v>-4.466393675094534E-3</v>
      </c>
    </row>
    <row r="252" spans="1:5" x14ac:dyDescent="0.25">
      <c r="A252" s="71">
        <v>49.8</v>
      </c>
      <c r="D252" s="71">
        <f t="shared" si="6"/>
        <v>0.18749195996734841</v>
      </c>
      <c r="E252" s="71">
        <f t="shared" si="7"/>
        <v>6.5909489391669535E-3</v>
      </c>
    </row>
    <row r="253" spans="1:5" x14ac:dyDescent="0.25">
      <c r="A253" s="71">
        <v>21.6</v>
      </c>
      <c r="D253" s="71">
        <f t="shared" si="6"/>
        <v>-2.650042890343522</v>
      </c>
      <c r="E253" s="71">
        <f t="shared" si="7"/>
        <v>-18.610528606936903</v>
      </c>
    </row>
    <row r="254" spans="1:5" x14ac:dyDescent="0.25">
      <c r="A254" s="71">
        <v>29.1</v>
      </c>
      <c r="D254" s="71">
        <f t="shared" si="6"/>
        <v>-1.8953793663246732</v>
      </c>
      <c r="E254" s="71">
        <f t="shared" si="7"/>
        <v>-6.809080135101202</v>
      </c>
    </row>
    <row r="255" spans="1:5" x14ac:dyDescent="0.25">
      <c r="A255" s="71">
        <v>48.2</v>
      </c>
      <c r="D255" s="71">
        <f t="shared" si="6"/>
        <v>2.6497074843327955E-2</v>
      </c>
      <c r="E255" s="71">
        <f t="shared" si="7"/>
        <v>1.8603463106401193E-5</v>
      </c>
    </row>
    <row r="256" spans="1:5" x14ac:dyDescent="0.25">
      <c r="A256" s="71">
        <v>30.4</v>
      </c>
      <c r="D256" s="71">
        <f t="shared" si="6"/>
        <v>-1.7645710221614064</v>
      </c>
      <c r="E256" s="71">
        <f t="shared" si="7"/>
        <v>-5.4943640118557759</v>
      </c>
    </row>
    <row r="257" spans="1:5" x14ac:dyDescent="0.25">
      <c r="A257" s="71">
        <v>49.1</v>
      </c>
      <c r="D257" s="71">
        <f t="shared" si="6"/>
        <v>0.11705669772558965</v>
      </c>
      <c r="E257" s="71">
        <f t="shared" si="7"/>
        <v>1.6039425340149149E-3</v>
      </c>
    </row>
    <row r="258" spans="1:5" x14ac:dyDescent="0.25">
      <c r="A258" s="71">
        <v>51.3</v>
      </c>
      <c r="D258" s="71">
        <f t="shared" si="6"/>
        <v>0.33842466477111816</v>
      </c>
      <c r="E258" s="71">
        <f t="shared" si="7"/>
        <v>3.8760201147849165E-2</v>
      </c>
    </row>
    <row r="259" spans="1:5" x14ac:dyDescent="0.25">
      <c r="A259" s="71">
        <v>48.1</v>
      </c>
      <c r="D259" s="71">
        <f t="shared" ref="D259:D322" si="8">(A259-$B$2)/$C$2</f>
        <v>1.6434894523076497E-2</v>
      </c>
      <c r="E259" s="71">
        <f t="shared" ref="E259:E322" si="9">D259^3</f>
        <v>4.4391596425533477E-6</v>
      </c>
    </row>
    <row r="260" spans="1:5" x14ac:dyDescent="0.25">
      <c r="A260" s="71">
        <v>30.9</v>
      </c>
      <c r="D260" s="71">
        <f t="shared" si="8"/>
        <v>-1.71426012056015</v>
      </c>
      <c r="E260" s="71">
        <f t="shared" si="9"/>
        <v>-5.0376752353626131</v>
      </c>
    </row>
    <row r="261" spans="1:5" x14ac:dyDescent="0.25">
      <c r="A261" s="71">
        <v>38.5</v>
      </c>
      <c r="D261" s="71">
        <f t="shared" si="8"/>
        <v>-0.94953441622104984</v>
      </c>
      <c r="E261" s="71">
        <f t="shared" si="9"/>
        <v>-0.85611504960709595</v>
      </c>
    </row>
    <row r="262" spans="1:5" x14ac:dyDescent="0.25">
      <c r="A262" s="71">
        <v>32.700000000000003</v>
      </c>
      <c r="D262" s="71">
        <f t="shared" si="8"/>
        <v>-1.5331408747956259</v>
      </c>
      <c r="E262" s="71">
        <f t="shared" si="9"/>
        <v>-3.6036797331959396</v>
      </c>
    </row>
    <row r="263" spans="1:5" x14ac:dyDescent="0.25">
      <c r="A263" s="71">
        <v>45.5</v>
      </c>
      <c r="D263" s="71">
        <f t="shared" si="8"/>
        <v>-0.24518179380345781</v>
      </c>
      <c r="E263" s="71">
        <f t="shared" si="9"/>
        <v>-1.4738885816171193E-2</v>
      </c>
    </row>
    <row r="264" spans="1:5" x14ac:dyDescent="0.25">
      <c r="A264" s="71">
        <v>47.9</v>
      </c>
      <c r="D264" s="71">
        <f t="shared" si="8"/>
        <v>-3.6894661174264164E-3</v>
      </c>
      <c r="E264" s="71">
        <f t="shared" si="9"/>
        <v>-5.0221603959606082E-8</v>
      </c>
    </row>
    <row r="265" spans="1:5" x14ac:dyDescent="0.25">
      <c r="A265" s="71">
        <v>53.1</v>
      </c>
      <c r="D265" s="71">
        <f t="shared" si="8"/>
        <v>0.51954391053564219</v>
      </c>
      <c r="E265" s="71">
        <f t="shared" si="9"/>
        <v>0.14023834463909352</v>
      </c>
    </row>
    <row r="266" spans="1:5" x14ac:dyDescent="0.25">
      <c r="A266" s="71">
        <v>47.3</v>
      </c>
      <c r="D266" s="71">
        <f t="shared" si="8"/>
        <v>-6.406254803893445E-2</v>
      </c>
      <c r="E266" s="71">
        <f t="shared" si="9"/>
        <v>-2.6291334170050804E-4</v>
      </c>
    </row>
    <row r="267" spans="1:5" x14ac:dyDescent="0.25">
      <c r="A267" s="71">
        <v>35.799999999999997</v>
      </c>
      <c r="D267" s="71">
        <f t="shared" si="8"/>
        <v>-1.2212132848678356</v>
      </c>
      <c r="E267" s="71">
        <f t="shared" si="9"/>
        <v>-1.821270949118112</v>
      </c>
    </row>
    <row r="268" spans="1:5" x14ac:dyDescent="0.25">
      <c r="A268" s="71">
        <v>21.7</v>
      </c>
      <c r="D268" s="71">
        <f t="shared" si="8"/>
        <v>-2.6399807100232708</v>
      </c>
      <c r="E268" s="71">
        <f t="shared" si="9"/>
        <v>-18.399340672681618</v>
      </c>
    </row>
    <row r="269" spans="1:5" x14ac:dyDescent="0.25">
      <c r="A269" s="71">
        <v>45.5</v>
      </c>
      <c r="D269" s="71">
        <f t="shared" si="8"/>
        <v>-0.24518179380345781</v>
      </c>
      <c r="E269" s="71">
        <f t="shared" si="9"/>
        <v>-1.4738885816171193E-2</v>
      </c>
    </row>
    <row r="270" spans="1:5" x14ac:dyDescent="0.25">
      <c r="A270" s="71">
        <v>49.4</v>
      </c>
      <c r="D270" s="71">
        <f t="shared" si="8"/>
        <v>0.14724323868634331</v>
      </c>
      <c r="E270" s="71">
        <f t="shared" si="9"/>
        <v>3.1923175405016227E-3</v>
      </c>
    </row>
    <row r="271" spans="1:5" x14ac:dyDescent="0.25">
      <c r="A271" s="71">
        <v>46.8</v>
      </c>
      <c r="D271" s="71">
        <f t="shared" si="8"/>
        <v>-0.11437344964019101</v>
      </c>
      <c r="E271" s="71">
        <f t="shared" si="9"/>
        <v>-1.4961518035595301E-3</v>
      </c>
    </row>
    <row r="272" spans="1:5" x14ac:dyDescent="0.25">
      <c r="A272" s="71">
        <v>50.3</v>
      </c>
      <c r="D272" s="71">
        <f t="shared" si="8"/>
        <v>0.237802861568605</v>
      </c>
      <c r="E272" s="71">
        <f t="shared" si="9"/>
        <v>1.3447799612997332E-2</v>
      </c>
    </row>
    <row r="273" spans="1:5" x14ac:dyDescent="0.25">
      <c r="A273" s="71">
        <v>51.2</v>
      </c>
      <c r="D273" s="71">
        <f t="shared" si="8"/>
        <v>0.32836248445086741</v>
      </c>
      <c r="E273" s="71">
        <f t="shared" si="9"/>
        <v>3.5404673921772482E-2</v>
      </c>
    </row>
    <row r="274" spans="1:5" x14ac:dyDescent="0.25">
      <c r="A274" s="71">
        <v>35.6</v>
      </c>
      <c r="D274" s="71">
        <f t="shared" si="8"/>
        <v>-1.2413376455083378</v>
      </c>
      <c r="E274" s="71">
        <f t="shared" si="9"/>
        <v>-1.9128009497735858</v>
      </c>
    </row>
    <row r="275" spans="1:5" x14ac:dyDescent="0.25">
      <c r="A275" s="71">
        <v>32</v>
      </c>
      <c r="D275" s="71">
        <f t="shared" si="8"/>
        <v>-1.6035761370373853</v>
      </c>
      <c r="E275" s="71">
        <f t="shared" si="9"/>
        <v>-4.1235261642107925</v>
      </c>
    </row>
    <row r="276" spans="1:5" x14ac:dyDescent="0.25">
      <c r="A276" s="71">
        <v>43.9</v>
      </c>
      <c r="D276" s="71">
        <f t="shared" si="8"/>
        <v>-0.406176678927479</v>
      </c>
      <c r="E276" s="71">
        <f t="shared" si="9"/>
        <v>-6.7010823168994982E-2</v>
      </c>
    </row>
    <row r="277" spans="1:5" x14ac:dyDescent="0.25">
      <c r="A277" s="71">
        <v>38.5</v>
      </c>
      <c r="D277" s="71">
        <f t="shared" si="8"/>
        <v>-0.94953441622104984</v>
      </c>
      <c r="E277" s="71">
        <f t="shared" si="9"/>
        <v>-0.85611504960709595</v>
      </c>
    </row>
    <row r="278" spans="1:5" x14ac:dyDescent="0.25">
      <c r="A278" s="71">
        <v>47.6</v>
      </c>
      <c r="D278" s="71">
        <f t="shared" si="8"/>
        <v>-3.3876007078180073E-2</v>
      </c>
      <c r="E278" s="71">
        <f t="shared" si="9"/>
        <v>-3.8875558813786446E-5</v>
      </c>
    </row>
    <row r="279" spans="1:5" x14ac:dyDescent="0.25">
      <c r="A279" s="71">
        <v>27.9</v>
      </c>
      <c r="D279" s="71">
        <f t="shared" si="8"/>
        <v>-2.0161255301676895</v>
      </c>
      <c r="E279" s="71">
        <f t="shared" si="9"/>
        <v>-8.1950707515169317</v>
      </c>
    </row>
    <row r="280" spans="1:5" x14ac:dyDescent="0.25">
      <c r="A280" s="71">
        <v>45.2</v>
      </c>
      <c r="D280" s="71">
        <f t="shared" si="8"/>
        <v>-0.27536833476421146</v>
      </c>
      <c r="E280" s="71">
        <f t="shared" si="9"/>
        <v>-2.0880552927763921E-2</v>
      </c>
    </row>
    <row r="281" spans="1:5" x14ac:dyDescent="0.25">
      <c r="A281" s="71">
        <v>39.5</v>
      </c>
      <c r="D281" s="71">
        <f t="shared" si="8"/>
        <v>-0.84891261301853671</v>
      </c>
      <c r="E281" s="71">
        <f t="shared" si="9"/>
        <v>-0.61177110257858158</v>
      </c>
    </row>
    <row r="282" spans="1:5" x14ac:dyDescent="0.25">
      <c r="A282" s="71">
        <v>38.700000000000003</v>
      </c>
      <c r="D282" s="71">
        <f t="shared" si="8"/>
        <v>-0.9294100555805469</v>
      </c>
      <c r="E282" s="71">
        <f t="shared" si="9"/>
        <v>-0.80282724202555045</v>
      </c>
    </row>
    <row r="283" spans="1:5" x14ac:dyDescent="0.25">
      <c r="A283" s="71">
        <v>38.5</v>
      </c>
      <c r="D283" s="71">
        <f t="shared" si="8"/>
        <v>-0.94953441622104984</v>
      </c>
      <c r="E283" s="71">
        <f t="shared" si="9"/>
        <v>-0.85611504960709595</v>
      </c>
    </row>
    <row r="284" spans="1:5" x14ac:dyDescent="0.25">
      <c r="A284" s="71">
        <v>37.1</v>
      </c>
      <c r="D284" s="71">
        <f t="shared" si="8"/>
        <v>-1.0904049407045682</v>
      </c>
      <c r="E284" s="71">
        <f t="shared" si="9"/>
        <v>-1.296472866424399</v>
      </c>
    </row>
    <row r="285" spans="1:5" x14ac:dyDescent="0.25">
      <c r="A285" s="71">
        <v>40.700000000000003</v>
      </c>
      <c r="D285" s="71">
        <f t="shared" si="8"/>
        <v>-0.72816644917552065</v>
      </c>
      <c r="E285" s="71">
        <f t="shared" si="9"/>
        <v>-0.38609305871256538</v>
      </c>
    </row>
    <row r="286" spans="1:5" x14ac:dyDescent="0.25">
      <c r="A286" s="71">
        <v>43.3</v>
      </c>
      <c r="D286" s="71">
        <f t="shared" si="8"/>
        <v>-0.46654976084898703</v>
      </c>
      <c r="E286" s="71">
        <f t="shared" si="9"/>
        <v>-0.10155327029423948</v>
      </c>
    </row>
    <row r="287" spans="1:5" x14ac:dyDescent="0.25">
      <c r="A287" s="71">
        <v>46.2</v>
      </c>
      <c r="D287" s="71">
        <f t="shared" si="8"/>
        <v>-0.17474653156169834</v>
      </c>
      <c r="E287" s="71">
        <f t="shared" si="9"/>
        <v>-5.3361213002274758E-3</v>
      </c>
    </row>
    <row r="288" spans="1:5" x14ac:dyDescent="0.25">
      <c r="A288" s="71">
        <v>44</v>
      </c>
      <c r="D288" s="71">
        <f t="shared" si="8"/>
        <v>-0.39611449860722753</v>
      </c>
      <c r="E288" s="71">
        <f t="shared" si="9"/>
        <v>-6.2153017216872136E-2</v>
      </c>
    </row>
    <row r="289" spans="1:5" x14ac:dyDescent="0.25">
      <c r="A289" s="71">
        <v>47.2</v>
      </c>
      <c r="D289" s="71">
        <f t="shared" si="8"/>
        <v>-7.4124728359185182E-2</v>
      </c>
      <c r="E289" s="71">
        <f t="shared" si="9"/>
        <v>-4.0727649311542955E-4</v>
      </c>
    </row>
    <row r="290" spans="1:5" x14ac:dyDescent="0.25">
      <c r="A290" s="71">
        <v>47.2</v>
      </c>
      <c r="D290" s="71">
        <f t="shared" si="8"/>
        <v>-7.4124728359185182E-2</v>
      </c>
      <c r="E290" s="71">
        <f t="shared" si="9"/>
        <v>-4.0727649311542955E-4</v>
      </c>
    </row>
    <row r="291" spans="1:5" x14ac:dyDescent="0.25">
      <c r="A291" s="71">
        <v>40.299999999999997</v>
      </c>
      <c r="D291" s="71">
        <f t="shared" si="8"/>
        <v>-0.76841517045652652</v>
      </c>
      <c r="E291" s="71">
        <f t="shared" si="9"/>
        <v>-0.4537198617020467</v>
      </c>
    </row>
    <row r="292" spans="1:5" x14ac:dyDescent="0.25">
      <c r="A292" s="71">
        <v>21.8</v>
      </c>
      <c r="D292" s="71">
        <f t="shared" si="8"/>
        <v>-2.6299185297030192</v>
      </c>
      <c r="E292" s="71">
        <f t="shared" si="9"/>
        <v>-18.189756486677059</v>
      </c>
    </row>
    <row r="293" spans="1:5" x14ac:dyDescent="0.25">
      <c r="A293" s="71">
        <v>48.7</v>
      </c>
      <c r="D293" s="71">
        <f t="shared" si="8"/>
        <v>7.6807976444584536E-2</v>
      </c>
      <c r="E293" s="71">
        <f t="shared" si="9"/>
        <v>4.5312598761291947E-4</v>
      </c>
    </row>
    <row r="294" spans="1:5" x14ac:dyDescent="0.25">
      <c r="A294" s="71">
        <v>22.2</v>
      </c>
      <c r="D294" s="71">
        <f t="shared" si="8"/>
        <v>-2.589669808422014</v>
      </c>
      <c r="E294" s="71">
        <f t="shared" si="9"/>
        <v>-17.367334972726873</v>
      </c>
    </row>
    <row r="295" spans="1:5" x14ac:dyDescent="0.25">
      <c r="A295" s="71">
        <v>52.1</v>
      </c>
      <c r="D295" s="71">
        <f t="shared" si="8"/>
        <v>0.41892210733312907</v>
      </c>
      <c r="E295" s="71">
        <f t="shared" si="9"/>
        <v>7.3519041882617139E-2</v>
      </c>
    </row>
    <row r="296" spans="1:5" x14ac:dyDescent="0.25">
      <c r="A296" s="71">
        <v>34.9</v>
      </c>
      <c r="D296" s="71">
        <f t="shared" si="8"/>
        <v>-1.3117729077500973</v>
      </c>
      <c r="E296" s="71">
        <f t="shared" si="9"/>
        <v>-2.2572308193258617</v>
      </c>
    </row>
    <row r="297" spans="1:5" x14ac:dyDescent="0.25">
      <c r="A297" s="71">
        <v>43.7</v>
      </c>
      <c r="D297" s="71">
        <f t="shared" si="8"/>
        <v>-0.42630103956798121</v>
      </c>
      <c r="E297" s="71">
        <f t="shared" si="9"/>
        <v>-7.7472786215720388E-2</v>
      </c>
    </row>
    <row r="298" spans="1:5" x14ac:dyDescent="0.25">
      <c r="A298" s="71">
        <v>42.4</v>
      </c>
      <c r="D298" s="71">
        <f t="shared" si="8"/>
        <v>-0.55710938373124874</v>
      </c>
      <c r="E298" s="71">
        <f t="shared" si="9"/>
        <v>-0.17291052157419923</v>
      </c>
    </row>
    <row r="299" spans="1:5" x14ac:dyDescent="0.25">
      <c r="A299" s="71">
        <v>22.5</v>
      </c>
      <c r="D299" s="71">
        <f t="shared" si="8"/>
        <v>-2.55948326746126</v>
      </c>
      <c r="E299" s="71">
        <f t="shared" si="9"/>
        <v>-16.767058675420493</v>
      </c>
    </row>
    <row r="300" spans="1:5" x14ac:dyDescent="0.25">
      <c r="A300" s="71">
        <v>20.399999999999999</v>
      </c>
      <c r="D300" s="71">
        <f t="shared" si="8"/>
        <v>-2.7707890541865381</v>
      </c>
      <c r="E300" s="71">
        <f t="shared" si="9"/>
        <v>-21.272101175955026</v>
      </c>
    </row>
    <row r="301" spans="1:5" x14ac:dyDescent="0.25">
      <c r="A301" s="71">
        <v>53.4</v>
      </c>
      <c r="D301" s="71">
        <f t="shared" si="8"/>
        <v>0.54973045149639588</v>
      </c>
      <c r="E301" s="71">
        <f t="shared" si="9"/>
        <v>0.1661305045964479</v>
      </c>
    </row>
    <row r="302" spans="1:5" x14ac:dyDescent="0.25">
      <c r="A302" s="71">
        <v>31.5</v>
      </c>
      <c r="D302" s="71">
        <f t="shared" si="8"/>
        <v>-1.6538870386386419</v>
      </c>
      <c r="E302" s="71">
        <f t="shared" si="9"/>
        <v>-4.5239472367040667</v>
      </c>
    </row>
    <row r="303" spans="1:5" x14ac:dyDescent="0.25">
      <c r="A303" s="71">
        <v>21.9</v>
      </c>
      <c r="D303" s="71">
        <f t="shared" si="8"/>
        <v>-2.619856349382768</v>
      </c>
      <c r="E303" s="71">
        <f t="shared" si="9"/>
        <v>-17.981769936301284</v>
      </c>
    </row>
    <row r="304" spans="1:5" x14ac:dyDescent="0.25">
      <c r="A304" s="71">
        <v>38.299999999999997</v>
      </c>
      <c r="D304" s="71">
        <f t="shared" si="8"/>
        <v>-0.96965877686155277</v>
      </c>
      <c r="E304" s="71">
        <f t="shared" si="9"/>
        <v>-0.91171016822807527</v>
      </c>
    </row>
    <row r="305" spans="1:5" x14ac:dyDescent="0.25">
      <c r="A305" s="71">
        <v>35.799999999999997</v>
      </c>
      <c r="D305" s="71">
        <f t="shared" si="8"/>
        <v>-1.2212132848678356</v>
      </c>
      <c r="E305" s="71">
        <f t="shared" si="9"/>
        <v>-1.821270949118112</v>
      </c>
    </row>
    <row r="306" spans="1:5" x14ac:dyDescent="0.25">
      <c r="A306" s="71">
        <v>60.5</v>
      </c>
      <c r="D306" s="71">
        <f t="shared" si="8"/>
        <v>1.2641452542342393</v>
      </c>
      <c r="E306" s="71">
        <f t="shared" si="9"/>
        <v>2.0201840403367677</v>
      </c>
    </row>
    <row r="307" spans="1:5" x14ac:dyDescent="0.25">
      <c r="A307" s="71">
        <v>56.9</v>
      </c>
      <c r="D307" s="71">
        <f t="shared" si="8"/>
        <v>0.90190676270519188</v>
      </c>
      <c r="E307" s="71">
        <f t="shared" si="9"/>
        <v>0.7336432568149549</v>
      </c>
    </row>
    <row r="308" spans="1:5" x14ac:dyDescent="0.25">
      <c r="A308" s="71">
        <v>59.3</v>
      </c>
      <c r="D308" s="71">
        <f t="shared" si="8"/>
        <v>1.1433990903912232</v>
      </c>
      <c r="E308" s="71">
        <f t="shared" si="9"/>
        <v>1.4948359269387324</v>
      </c>
    </row>
    <row r="309" spans="1:5" x14ac:dyDescent="0.25">
      <c r="A309" s="71">
        <v>39.1</v>
      </c>
      <c r="D309" s="71">
        <f t="shared" si="8"/>
        <v>-0.88916133429954181</v>
      </c>
      <c r="E309" s="71">
        <f t="shared" si="9"/>
        <v>-0.70297795607773672</v>
      </c>
    </row>
    <row r="310" spans="1:5" x14ac:dyDescent="0.25">
      <c r="A310" s="71">
        <v>58.2</v>
      </c>
      <c r="D310" s="71">
        <f t="shared" si="8"/>
        <v>1.0327151068684595</v>
      </c>
      <c r="E310" s="71">
        <f t="shared" si="9"/>
        <v>1.1013911695238843</v>
      </c>
    </row>
    <row r="311" spans="1:5" x14ac:dyDescent="0.25">
      <c r="A311" s="71">
        <v>51.7</v>
      </c>
      <c r="D311" s="71">
        <f t="shared" si="8"/>
        <v>0.37867338605212397</v>
      </c>
      <c r="E311" s="71">
        <f t="shared" si="9"/>
        <v>5.4299314794272198E-2</v>
      </c>
    </row>
    <row r="312" spans="1:5" x14ac:dyDescent="0.25">
      <c r="A312" s="71">
        <v>56.9</v>
      </c>
      <c r="D312" s="71">
        <f t="shared" si="8"/>
        <v>0.90190676270519188</v>
      </c>
      <c r="E312" s="71">
        <f t="shared" si="9"/>
        <v>0.7336432568149549</v>
      </c>
    </row>
    <row r="313" spans="1:5" x14ac:dyDescent="0.25">
      <c r="A313" s="71">
        <v>59.3</v>
      </c>
      <c r="D313" s="71">
        <f t="shared" si="8"/>
        <v>1.1433990903912232</v>
      </c>
      <c r="E313" s="71">
        <f t="shared" si="9"/>
        <v>1.4948359269387324</v>
      </c>
    </row>
    <row r="314" spans="1:5" x14ac:dyDescent="0.25">
      <c r="A314" s="71">
        <v>54.2</v>
      </c>
      <c r="D314" s="71">
        <f t="shared" si="8"/>
        <v>0.63022789405840685</v>
      </c>
      <c r="E314" s="71">
        <f t="shared" si="9"/>
        <v>0.25031845162565741</v>
      </c>
    </row>
    <row r="315" spans="1:5" x14ac:dyDescent="0.25">
      <c r="A315" s="71">
        <v>51</v>
      </c>
      <c r="D315" s="71">
        <f t="shared" si="8"/>
        <v>0.30823812381036447</v>
      </c>
      <c r="E315" s="71">
        <f t="shared" si="9"/>
        <v>2.9285932538466505E-2</v>
      </c>
    </row>
    <row r="316" spans="1:5" x14ac:dyDescent="0.25">
      <c r="A316" s="71">
        <v>60.1</v>
      </c>
      <c r="D316" s="71">
        <f t="shared" si="8"/>
        <v>1.2238965329532343</v>
      </c>
      <c r="E316" s="71">
        <f t="shared" si="9"/>
        <v>1.8333024277704646</v>
      </c>
    </row>
    <row r="317" spans="1:5" x14ac:dyDescent="0.25">
      <c r="A317" s="71">
        <v>54.7</v>
      </c>
      <c r="D317" s="71">
        <f t="shared" si="8"/>
        <v>0.68053879565966335</v>
      </c>
      <c r="E317" s="71">
        <f t="shared" si="9"/>
        <v>0.31518000970905408</v>
      </c>
    </row>
    <row r="318" spans="1:5" x14ac:dyDescent="0.25">
      <c r="A318" s="71">
        <v>56.2</v>
      </c>
      <c r="D318" s="71">
        <f t="shared" si="8"/>
        <v>0.8314715004634331</v>
      </c>
      <c r="E318" s="71">
        <f t="shared" si="9"/>
        <v>0.57483354482493576</v>
      </c>
    </row>
    <row r="319" spans="1:5" x14ac:dyDescent="0.25">
      <c r="A319" s="71">
        <v>58</v>
      </c>
      <c r="D319" s="71">
        <f t="shared" si="8"/>
        <v>1.0125907462279564</v>
      </c>
      <c r="E319" s="71">
        <f t="shared" si="9"/>
        <v>1.0382498153274493</v>
      </c>
    </row>
    <row r="320" spans="1:5" x14ac:dyDescent="0.25">
      <c r="A320" s="71">
        <v>44.6</v>
      </c>
      <c r="D320" s="71">
        <f t="shared" si="8"/>
        <v>-0.3357414166857195</v>
      </c>
      <c r="E320" s="71">
        <f t="shared" si="9"/>
        <v>-3.7845544317415776E-2</v>
      </c>
    </row>
    <row r="321" spans="1:5" x14ac:dyDescent="0.25">
      <c r="A321" s="71">
        <v>40.700000000000003</v>
      </c>
      <c r="D321" s="71">
        <f t="shared" si="8"/>
        <v>-0.72816644917552065</v>
      </c>
      <c r="E321" s="71">
        <f t="shared" si="9"/>
        <v>-0.38609305871256538</v>
      </c>
    </row>
    <row r="322" spans="1:5" x14ac:dyDescent="0.25">
      <c r="A322" s="71">
        <v>55.3</v>
      </c>
      <c r="D322" s="71">
        <f t="shared" si="8"/>
        <v>0.74091187758117072</v>
      </c>
      <c r="E322" s="71">
        <f t="shared" si="9"/>
        <v>0.40672387922459752</v>
      </c>
    </row>
    <row r="323" spans="1:5" x14ac:dyDescent="0.25">
      <c r="A323" s="71">
        <v>56.7</v>
      </c>
      <c r="D323" s="71">
        <f t="shared" ref="D323:D386" si="10">(A323-$B$2)/$C$2</f>
        <v>0.88178240206468972</v>
      </c>
      <c r="E323" s="71">
        <f t="shared" ref="E323:E386" si="11">D323^3</f>
        <v>0.68562126930609935</v>
      </c>
    </row>
    <row r="324" spans="1:5" x14ac:dyDescent="0.25">
      <c r="A324" s="71">
        <v>55.2</v>
      </c>
      <c r="D324" s="71">
        <f t="shared" si="10"/>
        <v>0.73084969726091997</v>
      </c>
      <c r="E324" s="71">
        <f t="shared" si="11"/>
        <v>0.39037699277260496</v>
      </c>
    </row>
    <row r="325" spans="1:5" x14ac:dyDescent="0.25">
      <c r="A325" s="71">
        <v>49.1</v>
      </c>
      <c r="D325" s="71">
        <f t="shared" si="10"/>
        <v>0.11705669772558965</v>
      </c>
      <c r="E325" s="71">
        <f t="shared" si="11"/>
        <v>1.6039425340149149E-3</v>
      </c>
    </row>
    <row r="326" spans="1:5" x14ac:dyDescent="0.25">
      <c r="A326" s="71">
        <v>60.4</v>
      </c>
      <c r="D326" s="71">
        <f t="shared" si="10"/>
        <v>1.2540830739139879</v>
      </c>
      <c r="E326" s="71">
        <f t="shared" si="11"/>
        <v>1.9723269951399562</v>
      </c>
    </row>
    <row r="327" spans="1:5" x14ac:dyDescent="0.25">
      <c r="A327" s="71">
        <v>41.9</v>
      </c>
      <c r="D327" s="71">
        <f t="shared" si="10"/>
        <v>-0.60742028533250525</v>
      </c>
      <c r="E327" s="71">
        <f t="shared" si="11"/>
        <v>-0.22411342586667207</v>
      </c>
    </row>
    <row r="328" spans="1:5" x14ac:dyDescent="0.25">
      <c r="A328" s="71">
        <v>58.9</v>
      </c>
      <c r="D328" s="71">
        <f t="shared" si="10"/>
        <v>1.1031503691102182</v>
      </c>
      <c r="E328" s="71">
        <f t="shared" si="11"/>
        <v>1.3424686230612071</v>
      </c>
    </row>
    <row r="329" spans="1:5" x14ac:dyDescent="0.25">
      <c r="A329" s="71">
        <v>53.8</v>
      </c>
      <c r="D329" s="71">
        <f t="shared" si="10"/>
        <v>0.58997917277740097</v>
      </c>
      <c r="E329" s="71">
        <f t="shared" si="11"/>
        <v>0.20535725089920936</v>
      </c>
    </row>
    <row r="330" spans="1:5" x14ac:dyDescent="0.25">
      <c r="A330" s="71">
        <v>47.3</v>
      </c>
      <c r="D330" s="71">
        <f t="shared" si="10"/>
        <v>-6.406254803893445E-2</v>
      </c>
      <c r="E330" s="71">
        <f t="shared" si="11"/>
        <v>-2.6291334170050804E-4</v>
      </c>
    </row>
    <row r="331" spans="1:5" x14ac:dyDescent="0.25">
      <c r="A331" s="71">
        <v>59.4</v>
      </c>
      <c r="D331" s="71">
        <f t="shared" si="10"/>
        <v>1.1534612707114749</v>
      </c>
      <c r="E331" s="71">
        <f t="shared" si="11"/>
        <v>1.5346489653777031</v>
      </c>
    </row>
    <row r="332" spans="1:5" x14ac:dyDescent="0.25">
      <c r="A332" s="71">
        <v>58.2</v>
      </c>
      <c r="D332" s="71">
        <f t="shared" si="10"/>
        <v>1.0327151068684595</v>
      </c>
      <c r="E332" s="71">
        <f t="shared" si="11"/>
        <v>1.1013911695238843</v>
      </c>
    </row>
    <row r="333" spans="1:5" x14ac:dyDescent="0.25">
      <c r="A333" s="71">
        <v>51.3</v>
      </c>
      <c r="D333" s="71">
        <f t="shared" si="10"/>
        <v>0.33842466477111816</v>
      </c>
      <c r="E333" s="71">
        <f t="shared" si="11"/>
        <v>3.8760201147849165E-2</v>
      </c>
    </row>
    <row r="334" spans="1:5" x14ac:dyDescent="0.25">
      <c r="A334" s="71">
        <v>59.1</v>
      </c>
      <c r="D334" s="71">
        <f t="shared" si="10"/>
        <v>1.1232747297507211</v>
      </c>
      <c r="E334" s="71">
        <f t="shared" si="11"/>
        <v>1.4172875302682397</v>
      </c>
    </row>
    <row r="335" spans="1:5" x14ac:dyDescent="0.25">
      <c r="A335" s="71">
        <v>19.399999999999999</v>
      </c>
      <c r="D335" s="71">
        <f t="shared" si="10"/>
        <v>-2.8714108573890509</v>
      </c>
      <c r="E335" s="71">
        <f t="shared" si="11"/>
        <v>-23.674783414856865</v>
      </c>
    </row>
    <row r="336" spans="1:5" x14ac:dyDescent="0.25">
      <c r="A336" s="71">
        <v>47.3</v>
      </c>
      <c r="D336" s="71">
        <f t="shared" si="10"/>
        <v>-6.406254803893445E-2</v>
      </c>
      <c r="E336" s="71">
        <f t="shared" si="11"/>
        <v>-2.6291334170050804E-4</v>
      </c>
    </row>
    <row r="337" spans="1:5" x14ac:dyDescent="0.25">
      <c r="A337" s="71">
        <v>33.799999999999997</v>
      </c>
      <c r="D337" s="71">
        <f t="shared" si="10"/>
        <v>-1.4224568912728619</v>
      </c>
      <c r="E337" s="71">
        <f t="shared" si="11"/>
        <v>-2.8781759562191009</v>
      </c>
    </row>
    <row r="338" spans="1:5" x14ac:dyDescent="0.25">
      <c r="A338" s="71">
        <v>51.3</v>
      </c>
      <c r="D338" s="71">
        <f t="shared" si="10"/>
        <v>0.33842466477111816</v>
      </c>
      <c r="E338" s="71">
        <f t="shared" si="11"/>
        <v>3.8760201147849165E-2</v>
      </c>
    </row>
    <row r="339" spans="1:5" x14ac:dyDescent="0.25">
      <c r="A339" s="71">
        <v>58.1</v>
      </c>
      <c r="D339" s="71">
        <f t="shared" si="10"/>
        <v>1.0226529265482081</v>
      </c>
      <c r="E339" s="71">
        <f t="shared" si="11"/>
        <v>1.069509869352582</v>
      </c>
    </row>
    <row r="340" spans="1:5" x14ac:dyDescent="0.25">
      <c r="A340" s="71">
        <v>59.9</v>
      </c>
      <c r="D340" s="71">
        <f t="shared" si="10"/>
        <v>1.2037721723127313</v>
      </c>
      <c r="E340" s="71">
        <f t="shared" si="11"/>
        <v>1.7443470634885552</v>
      </c>
    </row>
    <row r="341" spans="1:5" x14ac:dyDescent="0.25">
      <c r="A341" s="71">
        <v>60.1</v>
      </c>
      <c r="D341" s="71">
        <f t="shared" si="10"/>
        <v>1.2238965329532343</v>
      </c>
      <c r="E341" s="71">
        <f t="shared" si="11"/>
        <v>1.8333024277704646</v>
      </c>
    </row>
    <row r="342" spans="1:5" x14ac:dyDescent="0.25">
      <c r="A342" s="71">
        <v>57.6</v>
      </c>
      <c r="D342" s="71">
        <f t="shared" si="10"/>
        <v>0.97234202494695143</v>
      </c>
      <c r="E342" s="71">
        <f t="shared" si="11"/>
        <v>0.91929980824923574</v>
      </c>
    </row>
    <row r="343" spans="1:5" x14ac:dyDescent="0.25">
      <c r="A343" s="71">
        <v>38.700000000000003</v>
      </c>
      <c r="D343" s="71">
        <f t="shared" si="10"/>
        <v>-0.9294100555805469</v>
      </c>
      <c r="E343" s="71">
        <f t="shared" si="11"/>
        <v>-0.80282724202555045</v>
      </c>
    </row>
    <row r="344" spans="1:5" x14ac:dyDescent="0.25">
      <c r="A344" s="71">
        <v>57</v>
      </c>
      <c r="D344" s="71">
        <f t="shared" si="10"/>
        <v>0.9119689430254434</v>
      </c>
      <c r="E344" s="71">
        <f t="shared" si="11"/>
        <v>0.75847303628220275</v>
      </c>
    </row>
    <row r="345" spans="1:5" x14ac:dyDescent="0.25">
      <c r="A345" s="71">
        <v>53.7</v>
      </c>
      <c r="D345" s="71">
        <f t="shared" si="10"/>
        <v>0.57991699245715023</v>
      </c>
      <c r="E345" s="71">
        <f t="shared" si="11"/>
        <v>0.19502824077622286</v>
      </c>
    </row>
    <row r="346" spans="1:5" x14ac:dyDescent="0.25">
      <c r="A346" s="71">
        <v>46</v>
      </c>
      <c r="D346" s="71">
        <f t="shared" si="10"/>
        <v>-0.19487089220220125</v>
      </c>
      <c r="E346" s="71">
        <f t="shared" si="11"/>
        <v>-7.4001567770757516E-3</v>
      </c>
    </row>
    <row r="347" spans="1:5" x14ac:dyDescent="0.25">
      <c r="A347" s="71">
        <v>42.4</v>
      </c>
      <c r="D347" s="71">
        <f t="shared" si="10"/>
        <v>-0.55710938373124874</v>
      </c>
      <c r="E347" s="71">
        <f t="shared" si="11"/>
        <v>-0.17291052157419923</v>
      </c>
    </row>
    <row r="348" spans="1:5" x14ac:dyDescent="0.25">
      <c r="A348" s="71">
        <v>45</v>
      </c>
      <c r="D348" s="71">
        <f t="shared" si="10"/>
        <v>-0.2954926954047144</v>
      </c>
      <c r="E348" s="71">
        <f t="shared" si="11"/>
        <v>-2.5801220405041229E-2</v>
      </c>
    </row>
    <row r="349" spans="1:5" x14ac:dyDescent="0.25">
      <c r="A349" s="71">
        <v>35</v>
      </c>
      <c r="D349" s="71">
        <f t="shared" si="10"/>
        <v>-1.3017107274298458</v>
      </c>
      <c r="E349" s="71">
        <f t="shared" si="11"/>
        <v>-2.2056848067704364</v>
      </c>
    </row>
    <row r="350" spans="1:5" x14ac:dyDescent="0.25">
      <c r="A350" s="71">
        <v>50.1</v>
      </c>
      <c r="D350" s="71">
        <f t="shared" si="10"/>
        <v>0.21767850092810279</v>
      </c>
      <c r="E350" s="71">
        <f t="shared" si="11"/>
        <v>1.0314462799612007E-2</v>
      </c>
    </row>
    <row r="351" spans="1:5" x14ac:dyDescent="0.25">
      <c r="A351" s="71">
        <v>26.7</v>
      </c>
      <c r="D351" s="71">
        <f t="shared" si="10"/>
        <v>-2.1368716940107051</v>
      </c>
      <c r="E351" s="71">
        <f t="shared" si="11"/>
        <v>-9.7574276270952272</v>
      </c>
    </row>
    <row r="352" spans="1:5" x14ac:dyDescent="0.25">
      <c r="A352" s="71">
        <v>48.8</v>
      </c>
      <c r="D352" s="71">
        <f t="shared" si="10"/>
        <v>8.6870156764835268E-2</v>
      </c>
      <c r="E352" s="71">
        <f t="shared" si="11"/>
        <v>6.5555904773840525E-4</v>
      </c>
    </row>
    <row r="353" spans="1:5" x14ac:dyDescent="0.25">
      <c r="A353" s="71">
        <v>46.8</v>
      </c>
      <c r="D353" s="71">
        <f t="shared" si="10"/>
        <v>-0.11437344964019101</v>
      </c>
      <c r="E353" s="71">
        <f t="shared" si="11"/>
        <v>-1.4961518035595301E-3</v>
      </c>
    </row>
    <row r="354" spans="1:5" x14ac:dyDescent="0.25">
      <c r="A354" s="71">
        <v>35.799999999999997</v>
      </c>
      <c r="D354" s="71">
        <f t="shared" si="10"/>
        <v>-1.2212132848678356</v>
      </c>
      <c r="E354" s="71">
        <f t="shared" si="11"/>
        <v>-1.821270949118112</v>
      </c>
    </row>
    <row r="355" spans="1:5" x14ac:dyDescent="0.25">
      <c r="A355" s="71">
        <v>30</v>
      </c>
      <c r="D355" s="71">
        <f t="shared" si="10"/>
        <v>-1.8048197434424116</v>
      </c>
      <c r="E355" s="71">
        <f t="shared" si="11"/>
        <v>-5.8789734598275221</v>
      </c>
    </row>
    <row r="356" spans="1:5" x14ac:dyDescent="0.25">
      <c r="A356" s="71">
        <v>42.9</v>
      </c>
      <c r="D356" s="71">
        <f t="shared" si="10"/>
        <v>-0.50679848212999212</v>
      </c>
      <c r="E356" s="71">
        <f t="shared" si="11"/>
        <v>-0.13016850485788992</v>
      </c>
    </row>
    <row r="357" spans="1:5" x14ac:dyDescent="0.25">
      <c r="A357" s="71">
        <v>38.1</v>
      </c>
      <c r="D357" s="71">
        <f t="shared" si="10"/>
        <v>-0.98978313750205493</v>
      </c>
      <c r="E357" s="71">
        <f t="shared" si="11"/>
        <v>-0.96966149886424202</v>
      </c>
    </row>
    <row r="358" spans="1:5" x14ac:dyDescent="0.25">
      <c r="A358" s="71">
        <v>24.1</v>
      </c>
      <c r="D358" s="71">
        <f t="shared" si="10"/>
        <v>-2.3984883823372392</v>
      </c>
      <c r="E358" s="71">
        <f t="shared" si="11"/>
        <v>-13.797895695246766</v>
      </c>
    </row>
    <row r="359" spans="1:5" x14ac:dyDescent="0.25">
      <c r="A359" s="71">
        <v>32.9</v>
      </c>
      <c r="D359" s="71">
        <f t="shared" si="10"/>
        <v>-1.5130165141551235</v>
      </c>
      <c r="E359" s="71">
        <f t="shared" si="11"/>
        <v>-3.4636261093137781</v>
      </c>
    </row>
    <row r="360" spans="1:5" x14ac:dyDescent="0.25">
      <c r="A360" s="71">
        <v>45</v>
      </c>
      <c r="D360" s="71">
        <f t="shared" si="10"/>
        <v>-0.2954926954047144</v>
      </c>
      <c r="E360" s="71">
        <f t="shared" si="11"/>
        <v>-2.5801220405041229E-2</v>
      </c>
    </row>
    <row r="361" spans="1:5" x14ac:dyDescent="0.25">
      <c r="A361" s="71">
        <v>22.9</v>
      </c>
      <c r="D361" s="71">
        <f t="shared" si="10"/>
        <v>-2.5192345461802552</v>
      </c>
      <c r="E361" s="71">
        <f t="shared" si="11"/>
        <v>-15.988429615292583</v>
      </c>
    </row>
    <row r="362" spans="1:5" x14ac:dyDescent="0.25">
      <c r="A362" s="71">
        <v>23.1</v>
      </c>
      <c r="D362" s="71">
        <f t="shared" si="10"/>
        <v>-2.4991101855397519</v>
      </c>
      <c r="E362" s="71">
        <f t="shared" si="11"/>
        <v>-15.608321916439124</v>
      </c>
    </row>
    <row r="363" spans="1:5" x14ac:dyDescent="0.25">
      <c r="A363" s="71">
        <v>30.2</v>
      </c>
      <c r="D363" s="71">
        <f t="shared" si="10"/>
        <v>-1.784695382801909</v>
      </c>
      <c r="E363" s="71">
        <f t="shared" si="11"/>
        <v>-5.6845003850749896</v>
      </c>
    </row>
    <row r="364" spans="1:5" x14ac:dyDescent="0.25">
      <c r="A364" s="71">
        <v>49.8</v>
      </c>
      <c r="D364" s="71">
        <f t="shared" si="10"/>
        <v>0.18749195996734841</v>
      </c>
      <c r="E364" s="71">
        <f t="shared" si="11"/>
        <v>6.5909489391669535E-3</v>
      </c>
    </row>
    <row r="365" spans="1:5" x14ac:dyDescent="0.25">
      <c r="A365" s="71">
        <v>49.2</v>
      </c>
      <c r="D365" s="71">
        <f t="shared" si="10"/>
        <v>0.1271188780458411</v>
      </c>
      <c r="E365" s="71">
        <f t="shared" si="11"/>
        <v>2.054140537972204E-3</v>
      </c>
    </row>
    <row r="366" spans="1:5" x14ac:dyDescent="0.25">
      <c r="A366" s="71">
        <v>51.3</v>
      </c>
      <c r="D366" s="71">
        <f t="shared" si="10"/>
        <v>0.33842466477111816</v>
      </c>
      <c r="E366" s="71">
        <f t="shared" si="11"/>
        <v>3.8760201147849165E-2</v>
      </c>
    </row>
    <row r="367" spans="1:5" x14ac:dyDescent="0.25">
      <c r="A367" s="71">
        <v>35.200000000000003</v>
      </c>
      <c r="D367" s="71">
        <f t="shared" si="10"/>
        <v>-1.281586366789343</v>
      </c>
      <c r="E367" s="71">
        <f t="shared" si="11"/>
        <v>-2.1049589776239923</v>
      </c>
    </row>
    <row r="368" spans="1:5" x14ac:dyDescent="0.25">
      <c r="A368" s="71">
        <v>51.2</v>
      </c>
      <c r="D368" s="71">
        <f t="shared" si="10"/>
        <v>0.32836248445086741</v>
      </c>
      <c r="E368" s="71">
        <f t="shared" si="11"/>
        <v>3.5404673921772482E-2</v>
      </c>
    </row>
    <row r="369" spans="1:5" x14ac:dyDescent="0.25">
      <c r="A369" s="71">
        <v>30.5</v>
      </c>
      <c r="D369" s="71">
        <f t="shared" si="10"/>
        <v>-1.754508841841155</v>
      </c>
      <c r="E369" s="71">
        <f t="shared" si="11"/>
        <v>-5.4009068067662396</v>
      </c>
    </row>
    <row r="370" spans="1:5" x14ac:dyDescent="0.25">
      <c r="A370" s="71">
        <v>30.1</v>
      </c>
      <c r="D370" s="71">
        <f t="shared" si="10"/>
        <v>-1.7947575631221602</v>
      </c>
      <c r="E370" s="71">
        <f t="shared" si="11"/>
        <v>-5.7811917784486049</v>
      </c>
    </row>
    <row r="371" spans="1:5" x14ac:dyDescent="0.25">
      <c r="A371" s="71">
        <v>38.200000000000003</v>
      </c>
      <c r="D371" s="71">
        <f t="shared" si="10"/>
        <v>-0.97972095718180352</v>
      </c>
      <c r="E371" s="71">
        <f t="shared" si="11"/>
        <v>-0.94038825073327414</v>
      </c>
    </row>
    <row r="372" spans="1:5" x14ac:dyDescent="0.25">
      <c r="A372" s="71">
        <v>57.8</v>
      </c>
      <c r="D372" s="71">
        <f t="shared" si="10"/>
        <v>0.99246638558745359</v>
      </c>
      <c r="E372" s="71">
        <f t="shared" si="11"/>
        <v>0.97756899522781804</v>
      </c>
    </row>
    <row r="373" spans="1:5" x14ac:dyDescent="0.25">
      <c r="A373" s="71">
        <v>55.5</v>
      </c>
      <c r="D373" s="71">
        <f t="shared" si="10"/>
        <v>0.76103623822167366</v>
      </c>
      <c r="E373" s="71">
        <f t="shared" si="11"/>
        <v>0.44077404294362466</v>
      </c>
    </row>
    <row r="374" spans="1:5" x14ac:dyDescent="0.25">
      <c r="A374" s="71">
        <v>58.7</v>
      </c>
      <c r="D374" s="71">
        <f t="shared" si="10"/>
        <v>1.0830260084697161</v>
      </c>
      <c r="E374" s="71">
        <f t="shared" si="11"/>
        <v>1.2703303043418832</v>
      </c>
    </row>
    <row r="375" spans="1:5" x14ac:dyDescent="0.25">
      <c r="A375" s="71">
        <v>63.8</v>
      </c>
      <c r="D375" s="71">
        <f t="shared" si="10"/>
        <v>1.5961972048025324</v>
      </c>
      <c r="E375" s="71">
        <f t="shared" si="11"/>
        <v>4.0668638918965785</v>
      </c>
    </row>
    <row r="376" spans="1:5" x14ac:dyDescent="0.25">
      <c r="A376" s="71">
        <v>59.5</v>
      </c>
      <c r="D376" s="71">
        <f t="shared" si="10"/>
        <v>1.1635234510317263</v>
      </c>
      <c r="E376" s="71">
        <f t="shared" si="11"/>
        <v>1.5751627140484474</v>
      </c>
    </row>
    <row r="377" spans="1:5" x14ac:dyDescent="0.25">
      <c r="A377" s="71">
        <v>52.7</v>
      </c>
      <c r="D377" s="71">
        <f t="shared" si="10"/>
        <v>0.4792951892546371</v>
      </c>
      <c r="E377" s="71">
        <f t="shared" si="11"/>
        <v>0.11010554979447361</v>
      </c>
    </row>
    <row r="378" spans="1:5" x14ac:dyDescent="0.25">
      <c r="A378" s="71">
        <v>57.4</v>
      </c>
      <c r="D378" s="71">
        <f t="shared" si="10"/>
        <v>0.9522176643064485</v>
      </c>
      <c r="E378" s="71">
        <f t="shared" si="11"/>
        <v>0.86339335341594181</v>
      </c>
    </row>
    <row r="379" spans="1:5" x14ac:dyDescent="0.25">
      <c r="A379" s="71">
        <v>54.5</v>
      </c>
      <c r="D379" s="71">
        <f t="shared" si="10"/>
        <v>0.66041443501916053</v>
      </c>
      <c r="E379" s="71">
        <f t="shared" si="11"/>
        <v>0.28803792383186333</v>
      </c>
    </row>
    <row r="380" spans="1:5" x14ac:dyDescent="0.25">
      <c r="A380" s="71">
        <v>57.8</v>
      </c>
      <c r="D380" s="71">
        <f t="shared" si="10"/>
        <v>0.99246638558745359</v>
      </c>
      <c r="E380" s="71">
        <f t="shared" si="11"/>
        <v>0.97756899522781804</v>
      </c>
    </row>
    <row r="381" spans="1:5" x14ac:dyDescent="0.25">
      <c r="A381" s="71">
        <v>37.5</v>
      </c>
      <c r="D381" s="71">
        <f t="shared" si="10"/>
        <v>-1.050156219423563</v>
      </c>
      <c r="E381" s="71">
        <f t="shared" si="11"/>
        <v>-1.158141772621448</v>
      </c>
    </row>
    <row r="382" spans="1:5" x14ac:dyDescent="0.25">
      <c r="A382" s="71">
        <v>61.9</v>
      </c>
      <c r="D382" s="71">
        <f t="shared" si="10"/>
        <v>1.4050157787177577</v>
      </c>
      <c r="E382" s="71">
        <f t="shared" si="11"/>
        <v>2.7735985687993687</v>
      </c>
    </row>
    <row r="383" spans="1:5" x14ac:dyDescent="0.25">
      <c r="A383" s="71">
        <v>53.4</v>
      </c>
      <c r="D383" s="71">
        <f t="shared" si="10"/>
        <v>0.54973045149639588</v>
      </c>
      <c r="E383" s="71">
        <f t="shared" si="11"/>
        <v>0.1661305045964479</v>
      </c>
    </row>
    <row r="384" spans="1:5" x14ac:dyDescent="0.25">
      <c r="A384" s="71">
        <v>49.9</v>
      </c>
      <c r="D384" s="71">
        <f t="shared" si="10"/>
        <v>0.19755414028759988</v>
      </c>
      <c r="E384" s="71">
        <f t="shared" si="11"/>
        <v>7.7100715406569365E-3</v>
      </c>
    </row>
    <row r="385" spans="1:5" x14ac:dyDescent="0.25">
      <c r="A385" s="71">
        <v>59.4</v>
      </c>
      <c r="D385" s="71">
        <f t="shared" si="10"/>
        <v>1.1534612707114749</v>
      </c>
      <c r="E385" s="71">
        <f t="shared" si="11"/>
        <v>1.5346489653777031</v>
      </c>
    </row>
    <row r="386" spans="1:5" x14ac:dyDescent="0.25">
      <c r="A386" s="71">
        <v>57.2</v>
      </c>
      <c r="D386" s="71">
        <f t="shared" si="10"/>
        <v>0.93209330366594623</v>
      </c>
      <c r="E386" s="71">
        <f t="shared" si="11"/>
        <v>0.80980072975218409</v>
      </c>
    </row>
    <row r="387" spans="1:5" x14ac:dyDescent="0.25">
      <c r="A387" s="71">
        <v>48.5</v>
      </c>
      <c r="D387" s="71">
        <f t="shared" ref="D387:D450" si="12">(A387-$B$2)/$C$2</f>
        <v>5.6683615804081613E-2</v>
      </c>
      <c r="E387" s="71">
        <f t="shared" ref="E387:E450" si="13">D387^3</f>
        <v>1.8212628849471671E-4</v>
      </c>
    </row>
    <row r="388" spans="1:5" x14ac:dyDescent="0.25">
      <c r="A388" s="71">
        <v>43.1</v>
      </c>
      <c r="D388" s="71">
        <f t="shared" si="12"/>
        <v>-0.48667412148948924</v>
      </c>
      <c r="E388" s="71">
        <f t="shared" si="13"/>
        <v>-0.11526959327754484</v>
      </c>
    </row>
    <row r="389" spans="1:5" x14ac:dyDescent="0.25">
      <c r="A389" s="71">
        <v>59.6</v>
      </c>
      <c r="D389" s="71">
        <f t="shared" si="12"/>
        <v>1.1735856313519777</v>
      </c>
      <c r="E389" s="71">
        <f t="shared" si="13"/>
        <v>1.6163832855729354</v>
      </c>
    </row>
    <row r="390" spans="1:5" x14ac:dyDescent="0.25">
      <c r="A390" s="71">
        <v>57.5</v>
      </c>
      <c r="D390" s="71">
        <f t="shared" si="12"/>
        <v>0.96227984462669991</v>
      </c>
      <c r="E390" s="71">
        <f t="shared" si="13"/>
        <v>0.89105429562541205</v>
      </c>
    </row>
    <row r="391" spans="1:5" x14ac:dyDescent="0.25">
      <c r="A391" s="71">
        <v>55.8</v>
      </c>
      <c r="D391" s="71">
        <f t="shared" si="12"/>
        <v>0.79122277918242734</v>
      </c>
      <c r="E391" s="71">
        <f t="shared" si="13"/>
        <v>0.49533195488930626</v>
      </c>
    </row>
    <row r="392" spans="1:5" x14ac:dyDescent="0.25">
      <c r="A392" s="71">
        <v>59.9</v>
      </c>
      <c r="D392" s="71">
        <f t="shared" si="12"/>
        <v>1.2037721723127313</v>
      </c>
      <c r="E392" s="71">
        <f t="shared" si="13"/>
        <v>1.7443470634885552</v>
      </c>
    </row>
    <row r="393" spans="1:5" x14ac:dyDescent="0.25">
      <c r="A393" s="71">
        <v>42.7</v>
      </c>
      <c r="D393" s="71">
        <f t="shared" si="12"/>
        <v>-0.52692284277049439</v>
      </c>
      <c r="E393" s="71">
        <f t="shared" si="13"/>
        <v>-0.14629890601102993</v>
      </c>
    </row>
    <row r="394" spans="1:5" x14ac:dyDescent="0.25">
      <c r="A394" s="71">
        <v>58.8</v>
      </c>
      <c r="D394" s="71">
        <f t="shared" si="12"/>
        <v>1.0930881887899668</v>
      </c>
      <c r="E394" s="71">
        <f t="shared" si="13"/>
        <v>1.3060674464515654</v>
      </c>
    </row>
    <row r="395" spans="1:5" x14ac:dyDescent="0.25">
      <c r="A395" s="71">
        <v>35.5</v>
      </c>
      <c r="D395" s="71">
        <f t="shared" si="12"/>
        <v>-1.2513998258285892</v>
      </c>
      <c r="E395" s="71">
        <f t="shared" si="13"/>
        <v>-1.9596940344858018</v>
      </c>
    </row>
    <row r="396" spans="1:5" x14ac:dyDescent="0.25">
      <c r="A396" s="71">
        <v>55.4</v>
      </c>
      <c r="D396" s="71">
        <f t="shared" si="12"/>
        <v>0.75097405790142213</v>
      </c>
      <c r="E396" s="71">
        <f t="shared" si="13"/>
        <v>0.42352085840761455</v>
      </c>
    </row>
    <row r="397" spans="1:5" x14ac:dyDescent="0.25">
      <c r="A397" s="71">
        <v>38.1</v>
      </c>
      <c r="D397" s="71">
        <f t="shared" si="12"/>
        <v>-0.98978313750205493</v>
      </c>
      <c r="E397" s="71">
        <f t="shared" si="13"/>
        <v>-0.96966149886424202</v>
      </c>
    </row>
    <row r="398" spans="1:5" x14ac:dyDescent="0.25">
      <c r="A398" s="71">
        <v>57.9</v>
      </c>
      <c r="D398" s="71">
        <f t="shared" si="12"/>
        <v>1.002528565907705</v>
      </c>
      <c r="E398" s="71">
        <f t="shared" si="13"/>
        <v>1.0076048948265182</v>
      </c>
    </row>
    <row r="399" spans="1:5" x14ac:dyDescent="0.25">
      <c r="A399" s="71">
        <v>58.8</v>
      </c>
      <c r="D399" s="71">
        <f t="shared" si="12"/>
        <v>1.0930881887899668</v>
      </c>
      <c r="E399" s="71">
        <f t="shared" si="13"/>
        <v>1.3060674464515654</v>
      </c>
    </row>
    <row r="400" spans="1:5" x14ac:dyDescent="0.25">
      <c r="A400" s="71">
        <v>55.6</v>
      </c>
      <c r="D400" s="71">
        <f t="shared" si="12"/>
        <v>0.77109841854192507</v>
      </c>
      <c r="E400" s="71">
        <f t="shared" si="13"/>
        <v>0.45848954545459703</v>
      </c>
    </row>
    <row r="401" spans="1:5" x14ac:dyDescent="0.25">
      <c r="A401" s="71">
        <v>60.7</v>
      </c>
      <c r="D401" s="71">
        <f t="shared" si="12"/>
        <v>1.2842696148747423</v>
      </c>
      <c r="E401" s="71">
        <f t="shared" si="13"/>
        <v>2.1182080905726783</v>
      </c>
    </row>
    <row r="402" spans="1:5" x14ac:dyDescent="0.25">
      <c r="A402" s="71">
        <v>45.4</v>
      </c>
      <c r="D402" s="71">
        <f t="shared" si="12"/>
        <v>-0.25524397412370931</v>
      </c>
      <c r="E402" s="71">
        <f t="shared" si="13"/>
        <v>-1.6629013802085132E-2</v>
      </c>
    </row>
    <row r="403" spans="1:5" x14ac:dyDescent="0.25">
      <c r="A403" s="71">
        <v>55.9</v>
      </c>
      <c r="D403" s="71">
        <f t="shared" si="12"/>
        <v>0.80128495950267875</v>
      </c>
      <c r="E403" s="71">
        <f t="shared" si="13"/>
        <v>0.51447108705698319</v>
      </c>
    </row>
    <row r="404" spans="1:5" x14ac:dyDescent="0.25">
      <c r="A404" s="71">
        <v>58.5</v>
      </c>
      <c r="D404" s="71">
        <f t="shared" si="12"/>
        <v>1.062901647829213</v>
      </c>
      <c r="E404" s="71">
        <f t="shared" si="13"/>
        <v>1.2008236731345066</v>
      </c>
    </row>
    <row r="405" spans="1:5" x14ac:dyDescent="0.25">
      <c r="A405" s="71">
        <v>40.1</v>
      </c>
      <c r="D405" s="71">
        <f t="shared" si="12"/>
        <v>-0.78853953109702868</v>
      </c>
      <c r="E405" s="71">
        <f t="shared" si="13"/>
        <v>-0.49030961609534846</v>
      </c>
    </row>
    <row r="406" spans="1:5" x14ac:dyDescent="0.25">
      <c r="A406" s="71">
        <v>55.3</v>
      </c>
      <c r="D406" s="71">
        <f t="shared" si="12"/>
        <v>0.74091187758117072</v>
      </c>
      <c r="E406" s="71">
        <f t="shared" si="13"/>
        <v>0.40672387922459752</v>
      </c>
    </row>
    <row r="407" spans="1:5" x14ac:dyDescent="0.25">
      <c r="A407" s="71">
        <v>60.8</v>
      </c>
      <c r="D407" s="71">
        <f t="shared" si="12"/>
        <v>1.2943317951949931</v>
      </c>
      <c r="E407" s="71">
        <f t="shared" si="13"/>
        <v>2.1683873208557127</v>
      </c>
    </row>
    <row r="408" spans="1:5" x14ac:dyDescent="0.25">
      <c r="A408" s="71">
        <v>54.4</v>
      </c>
      <c r="D408" s="71">
        <f t="shared" si="12"/>
        <v>0.650352254698909</v>
      </c>
      <c r="E408" s="71">
        <f t="shared" si="13"/>
        <v>0.27507172483715331</v>
      </c>
    </row>
    <row r="409" spans="1:5" x14ac:dyDescent="0.25">
      <c r="A409" s="71">
        <v>58.3</v>
      </c>
      <c r="D409" s="71">
        <f t="shared" si="12"/>
        <v>1.0427772871887102</v>
      </c>
      <c r="E409" s="71">
        <f t="shared" si="13"/>
        <v>1.1338998284633244</v>
      </c>
    </row>
    <row r="410" spans="1:5" x14ac:dyDescent="0.25">
      <c r="A410" s="71">
        <v>38.799999999999997</v>
      </c>
      <c r="D410" s="71">
        <f t="shared" si="12"/>
        <v>-0.91934787526029615</v>
      </c>
      <c r="E410" s="71">
        <f t="shared" si="13"/>
        <v>-0.77703329831964318</v>
      </c>
    </row>
    <row r="411" spans="1:5" x14ac:dyDescent="0.25">
      <c r="A411" s="71">
        <v>59.5</v>
      </c>
      <c r="D411" s="71">
        <f t="shared" si="12"/>
        <v>1.1635234510317263</v>
      </c>
      <c r="E411" s="71">
        <f t="shared" si="13"/>
        <v>1.5751627140484474</v>
      </c>
    </row>
    <row r="412" spans="1:5" x14ac:dyDescent="0.25">
      <c r="A412" s="71">
        <v>53.8</v>
      </c>
      <c r="D412" s="71">
        <f t="shared" si="12"/>
        <v>0.58997917277740097</v>
      </c>
      <c r="E412" s="71">
        <f t="shared" si="13"/>
        <v>0.20535725089920936</v>
      </c>
    </row>
    <row r="413" spans="1:5" x14ac:dyDescent="0.25">
      <c r="A413" s="71">
        <v>60.2</v>
      </c>
      <c r="D413" s="71">
        <f t="shared" si="12"/>
        <v>1.2339587132734857</v>
      </c>
      <c r="E413" s="71">
        <f t="shared" si="13"/>
        <v>1.878892301478776</v>
      </c>
    </row>
    <row r="414" spans="1:5" x14ac:dyDescent="0.25">
      <c r="A414" s="71">
        <v>60.7</v>
      </c>
      <c r="D414" s="71">
        <f t="shared" si="12"/>
        <v>1.2842696148747423</v>
      </c>
      <c r="E414" s="71">
        <f t="shared" si="13"/>
        <v>2.1182080905726783</v>
      </c>
    </row>
    <row r="415" spans="1:5" x14ac:dyDescent="0.25">
      <c r="A415" s="71">
        <v>57.7</v>
      </c>
      <c r="D415" s="71">
        <f t="shared" si="12"/>
        <v>0.98240420526720285</v>
      </c>
      <c r="E415" s="71">
        <f t="shared" si="13"/>
        <v>0.9481360039093818</v>
      </c>
    </row>
    <row r="416" spans="1:5" x14ac:dyDescent="0.25">
      <c r="A416" s="71">
        <v>60.2</v>
      </c>
      <c r="D416" s="71">
        <f t="shared" si="12"/>
        <v>1.2339587132734857</v>
      </c>
      <c r="E416" s="71">
        <f t="shared" si="13"/>
        <v>1.878892301478776</v>
      </c>
    </row>
    <row r="417" spans="1:5" x14ac:dyDescent="0.25">
      <c r="A417" s="71">
        <v>33.799999999999997</v>
      </c>
      <c r="D417" s="71">
        <f t="shared" si="12"/>
        <v>-1.4224568912728619</v>
      </c>
      <c r="E417" s="71">
        <f t="shared" si="13"/>
        <v>-2.8781759562191009</v>
      </c>
    </row>
    <row r="418" spans="1:5" x14ac:dyDescent="0.25">
      <c r="A418" s="71">
        <v>55.3</v>
      </c>
      <c r="D418" s="71">
        <f t="shared" si="12"/>
        <v>0.74091187758117072</v>
      </c>
      <c r="E418" s="71">
        <f t="shared" si="13"/>
        <v>0.40672387922459752</v>
      </c>
    </row>
    <row r="419" spans="1:5" x14ac:dyDescent="0.25">
      <c r="A419" s="71">
        <v>58.2</v>
      </c>
      <c r="D419" s="71">
        <f t="shared" si="12"/>
        <v>1.0327151068684595</v>
      </c>
      <c r="E419" s="71">
        <f t="shared" si="13"/>
        <v>1.1013911695238843</v>
      </c>
    </row>
    <row r="420" spans="1:5" x14ac:dyDescent="0.25">
      <c r="A420" s="71">
        <v>58</v>
      </c>
      <c r="D420" s="71">
        <f t="shared" si="12"/>
        <v>1.0125907462279564</v>
      </c>
      <c r="E420" s="71">
        <f t="shared" si="13"/>
        <v>1.0382498153274493</v>
      </c>
    </row>
    <row r="421" spans="1:5" x14ac:dyDescent="0.25">
      <c r="A421" s="71">
        <v>59.3</v>
      </c>
      <c r="D421" s="71">
        <f t="shared" si="12"/>
        <v>1.1433990903912232</v>
      </c>
      <c r="E421" s="71">
        <f t="shared" si="13"/>
        <v>1.4948359269387324</v>
      </c>
    </row>
    <row r="422" spans="1:5" x14ac:dyDescent="0.25">
      <c r="A422" s="71">
        <v>57.4</v>
      </c>
      <c r="D422" s="71">
        <f t="shared" si="12"/>
        <v>0.9522176643064485</v>
      </c>
      <c r="E422" s="71">
        <f t="shared" si="13"/>
        <v>0.86339335341594181</v>
      </c>
    </row>
    <row r="423" spans="1:5" x14ac:dyDescent="0.25">
      <c r="A423" s="71">
        <v>41.9</v>
      </c>
      <c r="D423" s="71">
        <f t="shared" si="12"/>
        <v>-0.60742028533250525</v>
      </c>
      <c r="E423" s="71">
        <f t="shared" si="13"/>
        <v>-0.22411342586667207</v>
      </c>
    </row>
    <row r="424" spans="1:5" x14ac:dyDescent="0.25">
      <c r="A424" s="71">
        <v>56.4</v>
      </c>
      <c r="D424" s="71">
        <f t="shared" si="12"/>
        <v>0.85159586110393537</v>
      </c>
      <c r="E424" s="71">
        <f t="shared" si="13"/>
        <v>0.61759052727736619</v>
      </c>
    </row>
    <row r="425" spans="1:5" x14ac:dyDescent="0.25">
      <c r="A425" s="71">
        <v>48.4</v>
      </c>
      <c r="D425" s="71">
        <f t="shared" si="12"/>
        <v>4.6621435483830159E-2</v>
      </c>
      <c r="E425" s="71">
        <f t="shared" si="13"/>
        <v>1.0133440556294723E-4</v>
      </c>
    </row>
    <row r="426" spans="1:5" x14ac:dyDescent="0.25">
      <c r="A426" s="71">
        <v>61.2</v>
      </c>
      <c r="D426" s="71">
        <f t="shared" si="12"/>
        <v>1.334580516475999</v>
      </c>
      <c r="E426" s="71">
        <f t="shared" si="13"/>
        <v>2.3770282376010368</v>
      </c>
    </row>
    <row r="427" spans="1:5" x14ac:dyDescent="0.25">
      <c r="A427" s="71">
        <v>52.8</v>
      </c>
      <c r="D427" s="71">
        <f t="shared" si="12"/>
        <v>0.48935736957488785</v>
      </c>
      <c r="E427" s="71">
        <f t="shared" si="13"/>
        <v>0.11718672011098116</v>
      </c>
    </row>
    <row r="428" spans="1:5" x14ac:dyDescent="0.25">
      <c r="A428" s="71">
        <v>26.7</v>
      </c>
      <c r="D428" s="71">
        <f t="shared" si="12"/>
        <v>-2.1368716940107051</v>
      </c>
      <c r="E428" s="71">
        <f t="shared" si="13"/>
        <v>-9.7574276270952272</v>
      </c>
    </row>
    <row r="429" spans="1:5" x14ac:dyDescent="0.25">
      <c r="A429" s="71">
        <v>37.5</v>
      </c>
      <c r="D429" s="71">
        <f t="shared" si="12"/>
        <v>-1.050156219423563</v>
      </c>
      <c r="E429" s="71">
        <f t="shared" si="13"/>
        <v>-1.158141772621448</v>
      </c>
    </row>
    <row r="430" spans="1:5" x14ac:dyDescent="0.25">
      <c r="A430" s="71">
        <v>26.3</v>
      </c>
      <c r="D430" s="71">
        <f t="shared" si="12"/>
        <v>-2.1771204152917103</v>
      </c>
      <c r="E430" s="71">
        <f t="shared" si="13"/>
        <v>-10.319231390752355</v>
      </c>
    </row>
    <row r="431" spans="1:5" x14ac:dyDescent="0.25">
      <c r="A431" s="71">
        <v>51.6</v>
      </c>
      <c r="D431" s="71">
        <f t="shared" si="12"/>
        <v>0.3686112057318725</v>
      </c>
      <c r="E431" s="71">
        <f t="shared" si="13"/>
        <v>5.0084760427410051E-2</v>
      </c>
    </row>
    <row r="432" spans="1:5" x14ac:dyDescent="0.25">
      <c r="A432" s="71">
        <v>57.3</v>
      </c>
      <c r="D432" s="71">
        <f t="shared" si="12"/>
        <v>0.94215548398619697</v>
      </c>
      <c r="E432" s="71">
        <f t="shared" si="13"/>
        <v>0.83631086899885487</v>
      </c>
    </row>
    <row r="433" spans="1:5" x14ac:dyDescent="0.25">
      <c r="A433" s="71">
        <v>59</v>
      </c>
      <c r="D433" s="71">
        <f t="shared" si="12"/>
        <v>1.1132125494304697</v>
      </c>
      <c r="E433" s="71">
        <f t="shared" si="13"/>
        <v>1.3795399467927754</v>
      </c>
    </row>
    <row r="434" spans="1:5" x14ac:dyDescent="0.25">
      <c r="A434" s="71">
        <v>55.8</v>
      </c>
      <c r="D434" s="71">
        <f t="shared" si="12"/>
        <v>0.79122277918242734</v>
      </c>
      <c r="E434" s="71">
        <f t="shared" si="13"/>
        <v>0.49533195488930626</v>
      </c>
    </row>
    <row r="435" spans="1:5" x14ac:dyDescent="0.25">
      <c r="A435" s="71">
        <v>56</v>
      </c>
      <c r="D435" s="71">
        <f t="shared" si="12"/>
        <v>0.81134713982293016</v>
      </c>
      <c r="E435" s="71">
        <f t="shared" si="13"/>
        <v>0.53409698768750069</v>
      </c>
    </row>
    <row r="436" spans="1:5" x14ac:dyDescent="0.25">
      <c r="A436" s="71">
        <v>51.7</v>
      </c>
      <c r="D436" s="71">
        <f t="shared" si="12"/>
        <v>0.37867338605212397</v>
      </c>
      <c r="E436" s="71">
        <f t="shared" si="13"/>
        <v>5.4299314794272198E-2</v>
      </c>
    </row>
    <row r="437" spans="1:5" x14ac:dyDescent="0.25">
      <c r="A437" s="71">
        <v>50</v>
      </c>
      <c r="D437" s="71">
        <f t="shared" si="12"/>
        <v>0.20761632060785135</v>
      </c>
      <c r="E437" s="71">
        <f t="shared" si="13"/>
        <v>8.9492052868154447E-3</v>
      </c>
    </row>
    <row r="438" spans="1:5" x14ac:dyDescent="0.25">
      <c r="A438" s="71">
        <v>37.299999999999997</v>
      </c>
      <c r="D438" s="71">
        <f t="shared" si="12"/>
        <v>-1.070280580064066</v>
      </c>
      <c r="E438" s="71">
        <f t="shared" si="13"/>
        <v>-1.2260069610759394</v>
      </c>
    </row>
    <row r="439" spans="1:5" x14ac:dyDescent="0.25">
      <c r="A439" s="71">
        <v>38.700000000000003</v>
      </c>
      <c r="D439" s="71">
        <f t="shared" si="12"/>
        <v>-0.9294100555805469</v>
      </c>
      <c r="E439" s="71">
        <f t="shared" si="13"/>
        <v>-0.80282724202555045</v>
      </c>
    </row>
    <row r="440" spans="1:5" x14ac:dyDescent="0.25">
      <c r="A440" s="71">
        <v>41.1</v>
      </c>
      <c r="D440" s="71">
        <f t="shared" si="12"/>
        <v>-0.68791772789451555</v>
      </c>
      <c r="E440" s="71">
        <f t="shared" si="13"/>
        <v>-0.32554385694754329</v>
      </c>
    </row>
    <row r="441" spans="1:5" x14ac:dyDescent="0.25">
      <c r="A441" s="71">
        <v>59.1</v>
      </c>
      <c r="D441" s="71">
        <f t="shared" si="12"/>
        <v>1.1232747297507211</v>
      </c>
      <c r="E441" s="71">
        <f t="shared" si="13"/>
        <v>1.4172875302682397</v>
      </c>
    </row>
    <row r="442" spans="1:5" x14ac:dyDescent="0.25">
      <c r="A442" s="71">
        <v>54.3</v>
      </c>
      <c r="D442" s="71">
        <f t="shared" si="12"/>
        <v>0.64029007437865759</v>
      </c>
      <c r="E442" s="71">
        <f t="shared" si="13"/>
        <v>0.2625006049757409</v>
      </c>
    </row>
    <row r="443" spans="1:5" x14ac:dyDescent="0.25">
      <c r="A443" s="71">
        <v>59.4</v>
      </c>
      <c r="D443" s="71">
        <f t="shared" si="12"/>
        <v>1.1534612707114749</v>
      </c>
      <c r="E443" s="71">
        <f t="shared" si="13"/>
        <v>1.5346489653777031</v>
      </c>
    </row>
    <row r="444" spans="1:5" x14ac:dyDescent="0.25">
      <c r="A444" s="71">
        <v>41.6</v>
      </c>
      <c r="D444" s="71">
        <f t="shared" si="12"/>
        <v>-0.63760682629325893</v>
      </c>
      <c r="E444" s="71">
        <f t="shared" si="13"/>
        <v>-0.25921425082112975</v>
      </c>
    </row>
    <row r="445" spans="1:5" x14ac:dyDescent="0.25">
      <c r="A445" s="71">
        <v>52.8</v>
      </c>
      <c r="D445" s="71">
        <f t="shared" si="12"/>
        <v>0.48935736957488785</v>
      </c>
      <c r="E445" s="71">
        <f t="shared" si="13"/>
        <v>0.11718672011098116</v>
      </c>
    </row>
    <row r="446" spans="1:5" x14ac:dyDescent="0.25">
      <c r="A446" s="71">
        <v>56.4</v>
      </c>
      <c r="D446" s="71">
        <f t="shared" si="12"/>
        <v>0.85159586110393537</v>
      </c>
      <c r="E446" s="71">
        <f t="shared" si="13"/>
        <v>0.61759052727736619</v>
      </c>
    </row>
    <row r="447" spans="1:5" x14ac:dyDescent="0.25">
      <c r="A447" s="71">
        <v>57.6</v>
      </c>
      <c r="D447" s="71">
        <f t="shared" si="12"/>
        <v>0.97234202494695143</v>
      </c>
      <c r="E447" s="71">
        <f t="shared" si="13"/>
        <v>0.91929980824923574</v>
      </c>
    </row>
    <row r="448" spans="1:5" x14ac:dyDescent="0.25">
      <c r="A448" s="71">
        <v>53.9</v>
      </c>
      <c r="D448" s="71">
        <f t="shared" si="12"/>
        <v>0.6000413530976525</v>
      </c>
      <c r="E448" s="71">
        <f t="shared" si="13"/>
        <v>0.21604466442367704</v>
      </c>
    </row>
    <row r="449" spans="1:5" x14ac:dyDescent="0.25">
      <c r="A449" s="71">
        <v>55.3</v>
      </c>
      <c r="D449" s="71">
        <f t="shared" si="12"/>
        <v>0.74091187758117072</v>
      </c>
      <c r="E449" s="71">
        <f t="shared" si="13"/>
        <v>0.40672387922459752</v>
      </c>
    </row>
    <row r="450" spans="1:5" x14ac:dyDescent="0.25">
      <c r="A450" s="71">
        <v>58.4</v>
      </c>
      <c r="D450" s="71">
        <f t="shared" si="12"/>
        <v>1.0528394675089616</v>
      </c>
      <c r="E450" s="71">
        <f t="shared" si="13"/>
        <v>1.167041958792876</v>
      </c>
    </row>
    <row r="451" spans="1:5" x14ac:dyDescent="0.25">
      <c r="A451" s="71">
        <v>52.2</v>
      </c>
      <c r="D451" s="71">
        <f t="shared" ref="D451:D514" si="14">(A451-$B$2)/$C$2</f>
        <v>0.42898428765338054</v>
      </c>
      <c r="E451" s="71">
        <f t="shared" ref="E451:E514" si="15">D451^3</f>
        <v>7.894491416977531E-2</v>
      </c>
    </row>
    <row r="452" spans="1:5" x14ac:dyDescent="0.25">
      <c r="A452" s="71">
        <v>56.3</v>
      </c>
      <c r="D452" s="71">
        <f t="shared" si="14"/>
        <v>0.84153368078368385</v>
      </c>
      <c r="E452" s="71">
        <f t="shared" si="15"/>
        <v>0.59595642657579084</v>
      </c>
    </row>
    <row r="453" spans="1:5" x14ac:dyDescent="0.25">
      <c r="A453" s="71">
        <v>59.7</v>
      </c>
      <c r="D453" s="71">
        <f t="shared" si="14"/>
        <v>1.1836478116722291</v>
      </c>
      <c r="E453" s="71">
        <f t="shared" si="15"/>
        <v>1.658316792573137</v>
      </c>
    </row>
    <row r="454" spans="1:5" x14ac:dyDescent="0.25">
      <c r="A454" s="71">
        <v>54.1</v>
      </c>
      <c r="D454" s="71">
        <f t="shared" si="14"/>
        <v>0.62016571373815532</v>
      </c>
      <c r="E454" s="71">
        <f t="shared" si="15"/>
        <v>0.23851915216493139</v>
      </c>
    </row>
    <row r="455" spans="1:5" x14ac:dyDescent="0.25">
      <c r="A455" s="71">
        <v>52.9</v>
      </c>
      <c r="D455" s="71">
        <f t="shared" si="14"/>
        <v>0.49941954989513931</v>
      </c>
      <c r="E455" s="71">
        <f t="shared" si="15"/>
        <v>0.12456516760927423</v>
      </c>
    </row>
    <row r="456" spans="1:5" x14ac:dyDescent="0.25">
      <c r="A456" s="71">
        <v>33</v>
      </c>
      <c r="D456" s="71">
        <f t="shared" si="14"/>
        <v>-1.5029543338348721</v>
      </c>
      <c r="E456" s="71">
        <f t="shared" si="15"/>
        <v>-3.3949810555689091</v>
      </c>
    </row>
    <row r="457" spans="1:5" x14ac:dyDescent="0.25">
      <c r="A457" s="71">
        <v>45.5</v>
      </c>
      <c r="D457" s="71">
        <f t="shared" si="14"/>
        <v>-0.24518179380345781</v>
      </c>
      <c r="E457" s="71">
        <f t="shared" si="15"/>
        <v>-1.4738885816171193E-2</v>
      </c>
    </row>
    <row r="458" spans="1:5" x14ac:dyDescent="0.25">
      <c r="A458" s="71">
        <v>60.5</v>
      </c>
      <c r="D458" s="71">
        <f t="shared" si="14"/>
        <v>1.2641452542342393</v>
      </c>
      <c r="E458" s="71">
        <f t="shared" si="15"/>
        <v>2.0201840403367677</v>
      </c>
    </row>
    <row r="459" spans="1:5" x14ac:dyDescent="0.25">
      <c r="A459" s="71">
        <v>56.7</v>
      </c>
      <c r="D459" s="71">
        <f t="shared" si="14"/>
        <v>0.88178240206468972</v>
      </c>
      <c r="E459" s="71">
        <f t="shared" si="15"/>
        <v>0.68562126930609935</v>
      </c>
    </row>
    <row r="460" spans="1:5" x14ac:dyDescent="0.25">
      <c r="A460" s="71">
        <v>57.3</v>
      </c>
      <c r="D460" s="71">
        <f t="shared" si="14"/>
        <v>0.94215548398619697</v>
      </c>
      <c r="E460" s="71">
        <f t="shared" si="15"/>
        <v>0.83631086899885487</v>
      </c>
    </row>
    <row r="461" spans="1:5" x14ac:dyDescent="0.25">
      <c r="A461" s="71">
        <v>47</v>
      </c>
      <c r="D461" s="71">
        <f t="shared" si="14"/>
        <v>-9.4249088999688105E-2</v>
      </c>
      <c r="E461" s="71">
        <f t="shared" si="15"/>
        <v>-8.3720436344153525E-4</v>
      </c>
    </row>
    <row r="462" spans="1:5" x14ac:dyDescent="0.25">
      <c r="A462" s="71">
        <v>54.9</v>
      </c>
      <c r="D462" s="71">
        <f t="shared" si="14"/>
        <v>0.70066315630016562</v>
      </c>
      <c r="E462" s="71">
        <f t="shared" si="15"/>
        <v>0.34397576358306858</v>
      </c>
    </row>
    <row r="463" spans="1:5" x14ac:dyDescent="0.25">
      <c r="A463" s="71">
        <v>61.1</v>
      </c>
      <c r="D463" s="71">
        <f t="shared" si="14"/>
        <v>1.3245183361557473</v>
      </c>
      <c r="E463" s="71">
        <f t="shared" si="15"/>
        <v>2.3236671838287895</v>
      </c>
    </row>
    <row r="464" spans="1:5" x14ac:dyDescent="0.25">
      <c r="A464" s="71">
        <v>59.4</v>
      </c>
      <c r="D464" s="71">
        <f t="shared" si="14"/>
        <v>1.1534612707114749</v>
      </c>
      <c r="E464" s="71">
        <f t="shared" si="15"/>
        <v>1.5346489653777031</v>
      </c>
    </row>
    <row r="465" spans="1:5" x14ac:dyDescent="0.25">
      <c r="A465" s="71">
        <v>56.8</v>
      </c>
      <c r="D465" s="71">
        <f t="shared" si="14"/>
        <v>0.89184458238494047</v>
      </c>
      <c r="E465" s="71">
        <f t="shared" si="15"/>
        <v>0.70936137203024319</v>
      </c>
    </row>
    <row r="466" spans="1:5" x14ac:dyDescent="0.25">
      <c r="A466" s="71">
        <v>43.4</v>
      </c>
      <c r="D466" s="71">
        <f t="shared" si="14"/>
        <v>-0.45648758052873556</v>
      </c>
      <c r="E466" s="71">
        <f t="shared" si="15"/>
        <v>-9.5123297971552417E-2</v>
      </c>
    </row>
    <row r="467" spans="1:5" x14ac:dyDescent="0.25">
      <c r="A467" s="71">
        <v>54.5</v>
      </c>
      <c r="D467" s="71">
        <f t="shared" si="14"/>
        <v>0.66041443501916053</v>
      </c>
      <c r="E467" s="71">
        <f t="shared" si="15"/>
        <v>0.28803792383186333</v>
      </c>
    </row>
    <row r="468" spans="1:5" x14ac:dyDescent="0.25">
      <c r="A468" s="71">
        <v>55.3</v>
      </c>
      <c r="D468" s="71">
        <f t="shared" si="14"/>
        <v>0.74091187758117072</v>
      </c>
      <c r="E468" s="71">
        <f t="shared" si="15"/>
        <v>0.40672387922459752</v>
      </c>
    </row>
    <row r="469" spans="1:5" x14ac:dyDescent="0.25">
      <c r="A469" s="71">
        <v>55.8</v>
      </c>
      <c r="D469" s="71">
        <f t="shared" si="14"/>
        <v>0.79122277918242734</v>
      </c>
      <c r="E469" s="71">
        <f t="shared" si="15"/>
        <v>0.49533195488930626</v>
      </c>
    </row>
    <row r="470" spans="1:5" x14ac:dyDescent="0.25">
      <c r="A470" s="71">
        <v>53.1</v>
      </c>
      <c r="D470" s="71">
        <f t="shared" si="14"/>
        <v>0.51954391053564219</v>
      </c>
      <c r="E470" s="71">
        <f t="shared" si="15"/>
        <v>0.14023834463909352</v>
      </c>
    </row>
    <row r="471" spans="1:5" x14ac:dyDescent="0.25">
      <c r="A471" s="71">
        <v>33</v>
      </c>
      <c r="D471" s="71">
        <f t="shared" si="14"/>
        <v>-1.5029543338348721</v>
      </c>
      <c r="E471" s="71">
        <f t="shared" si="15"/>
        <v>-3.3949810555689091</v>
      </c>
    </row>
    <row r="472" spans="1:5" x14ac:dyDescent="0.25">
      <c r="A472" s="71">
        <v>44.5</v>
      </c>
      <c r="D472" s="71">
        <f t="shared" si="14"/>
        <v>-0.34580359700597096</v>
      </c>
      <c r="E472" s="71">
        <f t="shared" si="15"/>
        <v>-4.135123828987762E-2</v>
      </c>
    </row>
    <row r="473" spans="1:5" x14ac:dyDescent="0.25">
      <c r="A473" s="71">
        <v>44.7</v>
      </c>
      <c r="D473" s="71">
        <f t="shared" si="14"/>
        <v>-0.32567923636546803</v>
      </c>
      <c r="E473" s="71">
        <f t="shared" si="15"/>
        <v>-3.4543808164670724E-2</v>
      </c>
    </row>
    <row r="474" spans="1:5" x14ac:dyDescent="0.25">
      <c r="A474" s="71">
        <v>58.9</v>
      </c>
      <c r="D474" s="71">
        <f t="shared" si="14"/>
        <v>1.1031503691102182</v>
      </c>
      <c r="E474" s="71">
        <f t="shared" si="15"/>
        <v>1.3424686230612071</v>
      </c>
    </row>
    <row r="475" spans="1:5" x14ac:dyDescent="0.25">
      <c r="A475" s="71">
        <v>56.8</v>
      </c>
      <c r="D475" s="71">
        <f t="shared" si="14"/>
        <v>0.89184458238494047</v>
      </c>
      <c r="E475" s="71">
        <f t="shared" si="15"/>
        <v>0.70936137203024319</v>
      </c>
    </row>
    <row r="476" spans="1:5" x14ac:dyDescent="0.25">
      <c r="A476" s="71">
        <v>38.200000000000003</v>
      </c>
      <c r="D476" s="71">
        <f t="shared" si="14"/>
        <v>-0.97972095718180352</v>
      </c>
      <c r="E476" s="71">
        <f t="shared" si="15"/>
        <v>-0.94038825073327414</v>
      </c>
    </row>
    <row r="477" spans="1:5" x14ac:dyDescent="0.25">
      <c r="A477" s="71">
        <v>58.9</v>
      </c>
      <c r="D477" s="71">
        <f t="shared" si="14"/>
        <v>1.1031503691102182</v>
      </c>
      <c r="E477" s="71">
        <f t="shared" si="15"/>
        <v>1.3424686230612071</v>
      </c>
    </row>
    <row r="478" spans="1:5" x14ac:dyDescent="0.25">
      <c r="A478" s="71">
        <v>53.6</v>
      </c>
      <c r="D478" s="71">
        <f t="shared" si="14"/>
        <v>0.56985481213689881</v>
      </c>
      <c r="E478" s="71">
        <f t="shared" si="15"/>
        <v>0.18505152143274645</v>
      </c>
    </row>
    <row r="479" spans="1:5" x14ac:dyDescent="0.25">
      <c r="A479" s="71">
        <v>53</v>
      </c>
      <c r="D479" s="71">
        <f t="shared" si="14"/>
        <v>0.50948173021539078</v>
      </c>
      <c r="E479" s="71">
        <f t="shared" si="15"/>
        <v>0.13224700491132185</v>
      </c>
    </row>
    <row r="480" spans="1:5" x14ac:dyDescent="0.25">
      <c r="A480" s="71">
        <v>37.299999999999997</v>
      </c>
      <c r="D480" s="71">
        <f t="shared" si="14"/>
        <v>-1.070280580064066</v>
      </c>
      <c r="E480" s="71">
        <f t="shared" si="15"/>
        <v>-1.2260069610759394</v>
      </c>
    </row>
    <row r="481" spans="1:5" x14ac:dyDescent="0.25">
      <c r="A481" s="71">
        <v>58.8</v>
      </c>
      <c r="D481" s="71">
        <f t="shared" si="14"/>
        <v>1.0930881887899668</v>
      </c>
      <c r="E481" s="71">
        <f t="shared" si="15"/>
        <v>1.3060674464515654</v>
      </c>
    </row>
    <row r="482" spans="1:5" x14ac:dyDescent="0.25">
      <c r="A482" s="71">
        <v>48.7</v>
      </c>
      <c r="D482" s="71">
        <f t="shared" si="14"/>
        <v>7.6807976444584536E-2</v>
      </c>
      <c r="E482" s="71">
        <f t="shared" si="15"/>
        <v>4.5312598761291947E-4</v>
      </c>
    </row>
    <row r="483" spans="1:5" x14ac:dyDescent="0.25">
      <c r="A483" s="71">
        <v>55.7</v>
      </c>
      <c r="D483" s="71">
        <f t="shared" si="14"/>
        <v>0.78116059886217659</v>
      </c>
      <c r="E483" s="71">
        <f t="shared" si="15"/>
        <v>0.47667347856250164</v>
      </c>
    </row>
    <row r="484" spans="1:5" x14ac:dyDescent="0.25">
      <c r="A484" s="71">
        <v>53.8</v>
      </c>
      <c r="D484" s="71">
        <f t="shared" si="14"/>
        <v>0.58997917277740097</v>
      </c>
      <c r="E484" s="71">
        <f t="shared" si="15"/>
        <v>0.20535725089920936</v>
      </c>
    </row>
    <row r="485" spans="1:5" x14ac:dyDescent="0.25">
      <c r="A485" s="71">
        <v>50.6</v>
      </c>
      <c r="D485" s="71">
        <f t="shared" si="14"/>
        <v>0.26798940252935938</v>
      </c>
      <c r="E485" s="71">
        <f t="shared" si="15"/>
        <v>1.9246548632099264E-2</v>
      </c>
    </row>
    <row r="486" spans="1:5" x14ac:dyDescent="0.25">
      <c r="A486" s="71">
        <v>56.4</v>
      </c>
      <c r="D486" s="71">
        <f t="shared" si="14"/>
        <v>0.85159586110393537</v>
      </c>
      <c r="E486" s="71">
        <f t="shared" si="15"/>
        <v>0.61759052727736619</v>
      </c>
    </row>
    <row r="487" spans="1:5" x14ac:dyDescent="0.25">
      <c r="A487" s="71">
        <v>33.799999999999997</v>
      </c>
      <c r="D487" s="71">
        <f t="shared" si="14"/>
        <v>-1.4224568912728619</v>
      </c>
      <c r="E487" s="71">
        <f t="shared" si="15"/>
        <v>-2.8781759562191009</v>
      </c>
    </row>
    <row r="488" spans="1:5" x14ac:dyDescent="0.25">
      <c r="A488" s="71">
        <v>46.1</v>
      </c>
      <c r="D488" s="71">
        <f t="shared" si="14"/>
        <v>-0.18480871188194981</v>
      </c>
      <c r="E488" s="71">
        <f t="shared" si="15"/>
        <v>-6.3120047935647239E-3</v>
      </c>
    </row>
    <row r="489" spans="1:5" x14ac:dyDescent="0.25">
      <c r="A489" s="71">
        <v>53.9</v>
      </c>
      <c r="D489" s="71">
        <f t="shared" si="14"/>
        <v>0.6000413530976525</v>
      </c>
      <c r="E489" s="71">
        <f t="shared" si="15"/>
        <v>0.21604466442367704</v>
      </c>
    </row>
    <row r="490" spans="1:5" x14ac:dyDescent="0.25">
      <c r="A490" s="71">
        <v>42.6</v>
      </c>
      <c r="D490" s="71">
        <f t="shared" si="14"/>
        <v>-0.53698502309074581</v>
      </c>
      <c r="E490" s="71">
        <f t="shared" si="15"/>
        <v>-0.15484119673232236</v>
      </c>
    </row>
    <row r="491" spans="1:5" x14ac:dyDescent="0.25">
      <c r="A491" s="71">
        <v>29.7</v>
      </c>
      <c r="D491" s="71">
        <f t="shared" si="14"/>
        <v>-1.8350062844031656</v>
      </c>
      <c r="E491" s="71">
        <f t="shared" si="15"/>
        <v>-6.1789213582157609</v>
      </c>
    </row>
    <row r="492" spans="1:5" x14ac:dyDescent="0.25">
      <c r="A492" s="71">
        <v>46.1</v>
      </c>
      <c r="D492" s="71">
        <f t="shared" si="14"/>
        <v>-0.18480871188194981</v>
      </c>
      <c r="E492" s="71">
        <f t="shared" si="15"/>
        <v>-6.3120047935647239E-3</v>
      </c>
    </row>
    <row r="493" spans="1:5" x14ac:dyDescent="0.25">
      <c r="A493" s="71">
        <v>57.8</v>
      </c>
      <c r="D493" s="71">
        <f t="shared" si="14"/>
        <v>0.99246638558745359</v>
      </c>
      <c r="E493" s="71">
        <f t="shared" si="15"/>
        <v>0.97756899522781804</v>
      </c>
    </row>
    <row r="494" spans="1:5" x14ac:dyDescent="0.25">
      <c r="A494" s="71">
        <v>59.4</v>
      </c>
      <c r="D494" s="71">
        <f t="shared" si="14"/>
        <v>1.1534612707114749</v>
      </c>
      <c r="E494" s="71">
        <f t="shared" si="15"/>
        <v>1.5346489653777031</v>
      </c>
    </row>
    <row r="495" spans="1:5" x14ac:dyDescent="0.25">
      <c r="A495" s="71">
        <v>37</v>
      </c>
      <c r="D495" s="71">
        <f t="shared" si="14"/>
        <v>-1.1004671210248196</v>
      </c>
      <c r="E495" s="71">
        <f t="shared" si="15"/>
        <v>-1.3326963694887928</v>
      </c>
    </row>
    <row r="496" spans="1:5" x14ac:dyDescent="0.25">
      <c r="A496" s="71">
        <v>50.9</v>
      </c>
      <c r="D496" s="71">
        <f t="shared" si="14"/>
        <v>0.298175943490113</v>
      </c>
      <c r="E496" s="71">
        <f t="shared" si="15"/>
        <v>2.6510493137298384E-2</v>
      </c>
    </row>
    <row r="497" spans="1:5" x14ac:dyDescent="0.25">
      <c r="A497" s="71">
        <v>53.3</v>
      </c>
      <c r="D497" s="71">
        <f t="shared" si="14"/>
        <v>0.53966827117614447</v>
      </c>
      <c r="E497" s="71">
        <f t="shared" si="15"/>
        <v>0.15717398185968678</v>
      </c>
    </row>
    <row r="498" spans="1:5" x14ac:dyDescent="0.25">
      <c r="A498" s="71">
        <v>53.4</v>
      </c>
      <c r="D498" s="71">
        <f t="shared" si="14"/>
        <v>0.54973045149639588</v>
      </c>
      <c r="E498" s="71">
        <f t="shared" si="15"/>
        <v>0.1661305045964479</v>
      </c>
    </row>
    <row r="499" spans="1:5" x14ac:dyDescent="0.25">
      <c r="A499" s="71">
        <v>51.3</v>
      </c>
      <c r="D499" s="71">
        <f t="shared" si="14"/>
        <v>0.33842466477111816</v>
      </c>
      <c r="E499" s="71">
        <f t="shared" si="15"/>
        <v>3.8760201147849165E-2</v>
      </c>
    </row>
    <row r="500" spans="1:5" x14ac:dyDescent="0.25">
      <c r="A500" s="71">
        <v>41.1</v>
      </c>
      <c r="D500" s="71">
        <f t="shared" si="14"/>
        <v>-0.68791772789451555</v>
      </c>
      <c r="E500" s="71">
        <f t="shared" si="15"/>
        <v>-0.32554385694754329</v>
      </c>
    </row>
    <row r="501" spans="1:5" x14ac:dyDescent="0.25">
      <c r="A501" s="71">
        <v>43.9</v>
      </c>
      <c r="D501" s="71">
        <f t="shared" si="14"/>
        <v>-0.406176678927479</v>
      </c>
      <c r="E501" s="71">
        <f t="shared" si="15"/>
        <v>-6.7010823168994982E-2</v>
      </c>
    </row>
    <row r="502" spans="1:5" x14ac:dyDescent="0.25">
      <c r="A502" s="71">
        <v>54.1</v>
      </c>
      <c r="D502" s="71">
        <f t="shared" si="14"/>
        <v>0.62016571373815532</v>
      </c>
      <c r="E502" s="71">
        <f t="shared" si="15"/>
        <v>0.23851915216493139</v>
      </c>
    </row>
    <row r="503" spans="1:5" x14ac:dyDescent="0.25">
      <c r="A503" s="71">
        <v>41.1</v>
      </c>
      <c r="D503" s="71">
        <f t="shared" si="14"/>
        <v>-0.68791772789451555</v>
      </c>
      <c r="E503" s="71">
        <f t="shared" si="15"/>
        <v>-0.32554385694754329</v>
      </c>
    </row>
    <row r="504" spans="1:5" x14ac:dyDescent="0.25">
      <c r="A504" s="71">
        <v>48.5</v>
      </c>
      <c r="D504" s="71">
        <f t="shared" si="14"/>
        <v>5.6683615804081613E-2</v>
      </c>
      <c r="E504" s="71">
        <f t="shared" si="15"/>
        <v>1.8212628849471671E-4</v>
      </c>
    </row>
    <row r="505" spans="1:5" x14ac:dyDescent="0.25">
      <c r="A505" s="71">
        <v>42.2</v>
      </c>
      <c r="D505" s="71">
        <f t="shared" si="14"/>
        <v>-0.5772337443717509</v>
      </c>
      <c r="E505" s="71">
        <f t="shared" si="15"/>
        <v>-0.19233358842826154</v>
      </c>
    </row>
    <row r="506" spans="1:5" x14ac:dyDescent="0.25">
      <c r="A506" s="71">
        <v>53.4</v>
      </c>
      <c r="D506" s="71">
        <f t="shared" si="14"/>
        <v>0.54973045149639588</v>
      </c>
      <c r="E506" s="71">
        <f t="shared" si="15"/>
        <v>0.1661305045964479</v>
      </c>
    </row>
    <row r="507" spans="1:5" x14ac:dyDescent="0.25">
      <c r="A507" s="71">
        <v>48.8</v>
      </c>
      <c r="D507" s="71">
        <f t="shared" si="14"/>
        <v>8.6870156764835268E-2</v>
      </c>
      <c r="E507" s="71">
        <f t="shared" si="15"/>
        <v>6.5555904773840525E-4</v>
      </c>
    </row>
    <row r="508" spans="1:5" x14ac:dyDescent="0.25">
      <c r="A508" s="71">
        <v>50.1</v>
      </c>
      <c r="D508" s="71">
        <f t="shared" si="14"/>
        <v>0.21767850092810279</v>
      </c>
      <c r="E508" s="71">
        <f t="shared" si="15"/>
        <v>1.0314462799612007E-2</v>
      </c>
    </row>
    <row r="509" spans="1:5" x14ac:dyDescent="0.25">
      <c r="A509" s="71">
        <v>50.2</v>
      </c>
      <c r="D509" s="71">
        <f t="shared" si="14"/>
        <v>0.22774068124835425</v>
      </c>
      <c r="E509" s="71">
        <f t="shared" si="15"/>
        <v>1.1811956701016167E-2</v>
      </c>
    </row>
    <row r="510" spans="1:5" x14ac:dyDescent="0.25">
      <c r="A510" s="71">
        <v>41.4</v>
      </c>
      <c r="D510" s="71">
        <f t="shared" si="14"/>
        <v>-0.65773118693376187</v>
      </c>
      <c r="E510" s="71">
        <f t="shared" si="15"/>
        <v>-0.28454129548150037</v>
      </c>
    </row>
    <row r="511" spans="1:5" x14ac:dyDescent="0.25">
      <c r="A511" s="71">
        <v>54.4</v>
      </c>
      <c r="D511" s="71">
        <f t="shared" si="14"/>
        <v>0.650352254698909</v>
      </c>
      <c r="E511" s="71">
        <f t="shared" si="15"/>
        <v>0.27507172483715331</v>
      </c>
    </row>
    <row r="512" spans="1:5" x14ac:dyDescent="0.25">
      <c r="A512" s="71">
        <v>54</v>
      </c>
      <c r="D512" s="71">
        <f t="shared" si="14"/>
        <v>0.61010353341790391</v>
      </c>
      <c r="E512" s="71">
        <f t="shared" si="15"/>
        <v>0.22709659397159451</v>
      </c>
    </row>
    <row r="513" spans="1:5" x14ac:dyDescent="0.25">
      <c r="A513" s="71">
        <v>58.3</v>
      </c>
      <c r="D513" s="71">
        <f t="shared" si="14"/>
        <v>1.0427772871887102</v>
      </c>
      <c r="E513" s="71">
        <f t="shared" si="15"/>
        <v>1.1338998284633244</v>
      </c>
    </row>
    <row r="514" spans="1:5" x14ac:dyDescent="0.25">
      <c r="A514" s="71">
        <v>55.6</v>
      </c>
      <c r="D514" s="71">
        <f t="shared" si="14"/>
        <v>0.77109841854192507</v>
      </c>
      <c r="E514" s="71">
        <f t="shared" si="15"/>
        <v>0.45848954545459703</v>
      </c>
    </row>
    <row r="515" spans="1:5" x14ac:dyDescent="0.25">
      <c r="A515" s="71">
        <v>61.1</v>
      </c>
      <c r="D515" s="71">
        <f t="shared" ref="D515:D578" si="16">(A515-$B$2)/$C$2</f>
        <v>1.3245183361557473</v>
      </c>
      <c r="E515" s="71">
        <f t="shared" ref="E515:E578" si="17">D515^3</f>
        <v>2.3236671838287895</v>
      </c>
    </row>
    <row r="516" spans="1:5" x14ac:dyDescent="0.25">
      <c r="A516" s="71">
        <v>54.4</v>
      </c>
      <c r="D516" s="71">
        <f t="shared" si="16"/>
        <v>0.650352254698909</v>
      </c>
      <c r="E516" s="71">
        <f t="shared" si="17"/>
        <v>0.27507172483715331</v>
      </c>
    </row>
    <row r="517" spans="1:5" x14ac:dyDescent="0.25">
      <c r="A517" s="71">
        <v>47.2</v>
      </c>
      <c r="D517" s="71">
        <f t="shared" si="16"/>
        <v>-7.4124728359185182E-2</v>
      </c>
      <c r="E517" s="71">
        <f t="shared" si="17"/>
        <v>-4.0727649311542955E-4</v>
      </c>
    </row>
    <row r="518" spans="1:5" x14ac:dyDescent="0.25">
      <c r="A518" s="71">
        <v>41.3</v>
      </c>
      <c r="D518" s="71">
        <f t="shared" si="16"/>
        <v>-0.66779336725401328</v>
      </c>
      <c r="E518" s="71">
        <f t="shared" si="17"/>
        <v>-0.29780110408481364</v>
      </c>
    </row>
    <row r="519" spans="1:5" x14ac:dyDescent="0.25">
      <c r="A519" s="71">
        <v>46.4</v>
      </c>
      <c r="D519" s="71">
        <f t="shared" si="16"/>
        <v>-0.15462217092119612</v>
      </c>
      <c r="E519" s="71">
        <f t="shared" si="17"/>
        <v>-3.6967092961962384E-3</v>
      </c>
    </row>
    <row r="520" spans="1:5" x14ac:dyDescent="0.25">
      <c r="A520" s="71">
        <v>51.9</v>
      </c>
      <c r="D520" s="71">
        <f t="shared" si="16"/>
        <v>0.39879774669262619</v>
      </c>
      <c r="E520" s="71">
        <f t="shared" si="17"/>
        <v>6.3424651170326099E-2</v>
      </c>
    </row>
    <row r="521" spans="1:5" x14ac:dyDescent="0.25">
      <c r="A521" s="71">
        <v>49.5</v>
      </c>
      <c r="D521" s="71">
        <f t="shared" si="16"/>
        <v>0.15730541900659475</v>
      </c>
      <c r="E521" s="71">
        <f t="shared" si="17"/>
        <v>3.8925217830128589E-3</v>
      </c>
    </row>
    <row r="522" spans="1:5" x14ac:dyDescent="0.25">
      <c r="A522" s="71">
        <v>35.200000000000003</v>
      </c>
      <c r="D522" s="71">
        <f t="shared" si="16"/>
        <v>-1.281586366789343</v>
      </c>
      <c r="E522" s="71">
        <f t="shared" si="17"/>
        <v>-2.1049589776239923</v>
      </c>
    </row>
    <row r="523" spans="1:5" x14ac:dyDescent="0.25">
      <c r="A523" s="71">
        <v>49.4</v>
      </c>
      <c r="D523" s="71">
        <f t="shared" si="16"/>
        <v>0.14724323868634331</v>
      </c>
      <c r="E523" s="71">
        <f t="shared" si="17"/>
        <v>3.1923175405016227E-3</v>
      </c>
    </row>
    <row r="524" spans="1:5" x14ac:dyDescent="0.25">
      <c r="A524" s="71">
        <v>27.4</v>
      </c>
      <c r="D524" s="71">
        <f t="shared" si="16"/>
        <v>-2.0664364317689459</v>
      </c>
      <c r="E524" s="71">
        <f t="shared" si="17"/>
        <v>-8.8240132151115667</v>
      </c>
    </row>
    <row r="525" spans="1:5" x14ac:dyDescent="0.25">
      <c r="A525" s="71">
        <v>51.8</v>
      </c>
      <c r="D525" s="71">
        <f t="shared" si="16"/>
        <v>0.38873556637237472</v>
      </c>
      <c r="E525" s="71">
        <f t="shared" si="17"/>
        <v>5.8743907501254154E-2</v>
      </c>
    </row>
    <row r="526" spans="1:5" x14ac:dyDescent="0.25">
      <c r="A526" s="71">
        <v>54.5</v>
      </c>
      <c r="D526" s="71">
        <f t="shared" si="16"/>
        <v>0.66041443501916053</v>
      </c>
      <c r="E526" s="71">
        <f t="shared" si="17"/>
        <v>0.28803792383186333</v>
      </c>
    </row>
    <row r="527" spans="1:5" x14ac:dyDescent="0.25">
      <c r="A527" s="71">
        <v>38.4</v>
      </c>
      <c r="D527" s="71">
        <f t="shared" si="16"/>
        <v>-0.95959659654130125</v>
      </c>
      <c r="E527" s="71">
        <f t="shared" si="17"/>
        <v>-0.88362113872667147</v>
      </c>
    </row>
    <row r="528" spans="1:5" x14ac:dyDescent="0.25">
      <c r="A528" s="71">
        <v>41.2</v>
      </c>
      <c r="D528" s="71">
        <f t="shared" si="16"/>
        <v>-0.67785554757426403</v>
      </c>
      <c r="E528" s="71">
        <f t="shared" si="17"/>
        <v>-0.31146658703283747</v>
      </c>
    </row>
    <row r="529" spans="1:5" x14ac:dyDescent="0.25">
      <c r="A529" s="71">
        <v>53.7</v>
      </c>
      <c r="D529" s="71">
        <f t="shared" si="16"/>
        <v>0.57991699245715023</v>
      </c>
      <c r="E529" s="71">
        <f t="shared" si="17"/>
        <v>0.19502824077622286</v>
      </c>
    </row>
    <row r="530" spans="1:5" x14ac:dyDescent="0.25">
      <c r="A530" s="71">
        <v>44.3</v>
      </c>
      <c r="D530" s="71">
        <f t="shared" si="16"/>
        <v>-0.3659279576464739</v>
      </c>
      <c r="E530" s="71">
        <f t="shared" si="17"/>
        <v>-4.8998950181829835E-2</v>
      </c>
    </row>
    <row r="531" spans="1:5" x14ac:dyDescent="0.25">
      <c r="A531" s="71">
        <v>49.6</v>
      </c>
      <c r="D531" s="71">
        <f t="shared" si="16"/>
        <v>0.16736759932684622</v>
      </c>
      <c r="E531" s="71">
        <f t="shared" si="17"/>
        <v>4.6882866823144834E-3</v>
      </c>
    </row>
    <row r="532" spans="1:5" x14ac:dyDescent="0.25">
      <c r="A532" s="71">
        <v>53.2</v>
      </c>
      <c r="D532" s="71">
        <f t="shared" si="16"/>
        <v>0.52960609085589372</v>
      </c>
      <c r="E532" s="71">
        <f t="shared" si="17"/>
        <v>0.14854529941455891</v>
      </c>
    </row>
    <row r="533" spans="1:5" x14ac:dyDescent="0.25">
      <c r="A533" s="71">
        <v>47</v>
      </c>
      <c r="D533" s="71">
        <f t="shared" si="16"/>
        <v>-9.4249088999688105E-2</v>
      </c>
      <c r="E533" s="71">
        <f t="shared" si="17"/>
        <v>-8.3720436344153525E-4</v>
      </c>
    </row>
    <row r="534" spans="1:5" x14ac:dyDescent="0.25">
      <c r="A534" s="71">
        <v>57.5</v>
      </c>
      <c r="D534" s="71">
        <f t="shared" si="16"/>
        <v>0.96227984462669991</v>
      </c>
      <c r="E534" s="71">
        <f t="shared" si="17"/>
        <v>0.89105429562541205</v>
      </c>
    </row>
    <row r="535" spans="1:5" x14ac:dyDescent="0.25">
      <c r="A535" s="71">
        <v>53</v>
      </c>
      <c r="D535" s="71">
        <f t="shared" si="16"/>
        <v>0.50948173021539078</v>
      </c>
      <c r="E535" s="71">
        <f t="shared" si="17"/>
        <v>0.13224700491132185</v>
      </c>
    </row>
    <row r="536" spans="1:5" x14ac:dyDescent="0.25">
      <c r="A536" s="71">
        <v>44.7</v>
      </c>
      <c r="D536" s="71">
        <f t="shared" si="16"/>
        <v>-0.32567923636546803</v>
      </c>
      <c r="E536" s="71">
        <f t="shared" si="17"/>
        <v>-3.4543808164670724E-2</v>
      </c>
    </row>
    <row r="537" spans="1:5" x14ac:dyDescent="0.25">
      <c r="A537" s="71">
        <v>44.5</v>
      </c>
      <c r="D537" s="71">
        <f t="shared" si="16"/>
        <v>-0.34580359700597096</v>
      </c>
      <c r="E537" s="71">
        <f t="shared" si="17"/>
        <v>-4.135123828987762E-2</v>
      </c>
    </row>
    <row r="538" spans="1:5" x14ac:dyDescent="0.25">
      <c r="A538" s="71">
        <v>42.5</v>
      </c>
      <c r="D538" s="71">
        <f t="shared" si="16"/>
        <v>-0.54704720341099722</v>
      </c>
      <c r="E538" s="71">
        <f t="shared" si="17"/>
        <v>-0.16370969771272223</v>
      </c>
    </row>
    <row r="539" spans="1:5" x14ac:dyDescent="0.25">
      <c r="A539" s="71">
        <v>52.4</v>
      </c>
      <c r="D539" s="71">
        <f t="shared" si="16"/>
        <v>0.44910864829388275</v>
      </c>
      <c r="E539" s="71">
        <f t="shared" si="17"/>
        <v>9.0584575715964219E-2</v>
      </c>
    </row>
    <row r="540" spans="1:5" x14ac:dyDescent="0.25">
      <c r="A540" s="71">
        <v>37</v>
      </c>
      <c r="D540" s="71">
        <f t="shared" si="16"/>
        <v>-1.1004671210248196</v>
      </c>
      <c r="E540" s="71">
        <f t="shared" si="17"/>
        <v>-1.3326963694887928</v>
      </c>
    </row>
    <row r="541" spans="1:5" x14ac:dyDescent="0.25">
      <c r="A541" s="71">
        <v>49.7</v>
      </c>
      <c r="D541" s="71">
        <f t="shared" si="16"/>
        <v>0.17742977964709766</v>
      </c>
      <c r="E541" s="71">
        <f t="shared" si="17"/>
        <v>5.5857248603760276E-3</v>
      </c>
    </row>
    <row r="542" spans="1:5" x14ac:dyDescent="0.25">
      <c r="A542" s="71">
        <v>49.6</v>
      </c>
      <c r="D542" s="71">
        <f t="shared" si="16"/>
        <v>0.16736759932684622</v>
      </c>
      <c r="E542" s="71">
        <f t="shared" si="17"/>
        <v>4.6882866823144834E-3</v>
      </c>
    </row>
    <row r="543" spans="1:5" x14ac:dyDescent="0.25">
      <c r="A543" s="71">
        <v>49.5</v>
      </c>
      <c r="D543" s="71">
        <f t="shared" si="16"/>
        <v>0.15730541900659475</v>
      </c>
      <c r="E543" s="71">
        <f t="shared" si="17"/>
        <v>3.8925217830128589E-3</v>
      </c>
    </row>
    <row r="544" spans="1:5" x14ac:dyDescent="0.25">
      <c r="A544" s="71">
        <v>48.2</v>
      </c>
      <c r="D544" s="71">
        <f t="shared" si="16"/>
        <v>2.6497074843327955E-2</v>
      </c>
      <c r="E544" s="71">
        <f t="shared" si="17"/>
        <v>1.8603463106401193E-5</v>
      </c>
    </row>
    <row r="545" spans="1:5" x14ac:dyDescent="0.25">
      <c r="A545" s="71">
        <v>51.3</v>
      </c>
      <c r="D545" s="71">
        <f t="shared" si="16"/>
        <v>0.33842466477111816</v>
      </c>
      <c r="E545" s="71">
        <f t="shared" si="17"/>
        <v>3.8760201147849165E-2</v>
      </c>
    </row>
    <row r="546" spans="1:5" x14ac:dyDescent="0.25">
      <c r="A546" s="71">
        <v>42.7</v>
      </c>
      <c r="D546" s="71">
        <f t="shared" si="16"/>
        <v>-0.52692284277049439</v>
      </c>
      <c r="E546" s="71">
        <f t="shared" si="17"/>
        <v>-0.14629890601102993</v>
      </c>
    </row>
    <row r="547" spans="1:5" x14ac:dyDescent="0.25">
      <c r="A547" s="71">
        <v>36.299999999999997</v>
      </c>
      <c r="D547" s="71">
        <f t="shared" si="16"/>
        <v>-1.170902383266579</v>
      </c>
      <c r="E547" s="71">
        <f t="shared" si="17"/>
        <v>-1.6053216762730818</v>
      </c>
    </row>
    <row r="548" spans="1:5" x14ac:dyDescent="0.25">
      <c r="A548" s="71">
        <v>54.1</v>
      </c>
      <c r="D548" s="71">
        <f t="shared" si="16"/>
        <v>0.62016571373815532</v>
      </c>
      <c r="E548" s="71">
        <f t="shared" si="17"/>
        <v>0.23851915216493139</v>
      </c>
    </row>
    <row r="549" spans="1:5" x14ac:dyDescent="0.25">
      <c r="A549" s="71">
        <v>55.2</v>
      </c>
      <c r="D549" s="71">
        <f t="shared" si="16"/>
        <v>0.73084969726091997</v>
      </c>
      <c r="E549" s="71">
        <f t="shared" si="17"/>
        <v>0.39037699277260496</v>
      </c>
    </row>
    <row r="550" spans="1:5" x14ac:dyDescent="0.25">
      <c r="A550" s="71">
        <v>50</v>
      </c>
      <c r="D550" s="71">
        <f t="shared" si="16"/>
        <v>0.20761632060785135</v>
      </c>
      <c r="E550" s="71">
        <f t="shared" si="17"/>
        <v>8.9492052868154447E-3</v>
      </c>
    </row>
    <row r="551" spans="1:5" x14ac:dyDescent="0.25">
      <c r="A551" s="71">
        <v>45.6</v>
      </c>
      <c r="D551" s="71">
        <f t="shared" si="16"/>
        <v>-0.23511961348320637</v>
      </c>
      <c r="E551" s="71">
        <f t="shared" si="17"/>
        <v>-1.2997702052248252E-2</v>
      </c>
    </row>
    <row r="552" spans="1:5" x14ac:dyDescent="0.25">
      <c r="A552" s="71">
        <v>50.9</v>
      </c>
      <c r="D552" s="71">
        <f t="shared" si="16"/>
        <v>0.298175943490113</v>
      </c>
      <c r="E552" s="71">
        <f t="shared" si="17"/>
        <v>2.6510493137298384E-2</v>
      </c>
    </row>
    <row r="553" spans="1:5" x14ac:dyDescent="0.25">
      <c r="A553" s="71">
        <v>47.5</v>
      </c>
      <c r="D553" s="71">
        <f t="shared" si="16"/>
        <v>-4.3938187398431534E-2</v>
      </c>
      <c r="E553" s="71">
        <f t="shared" si="17"/>
        <v>-8.4825496519214973E-5</v>
      </c>
    </row>
    <row r="554" spans="1:5" x14ac:dyDescent="0.25">
      <c r="A554" s="71">
        <v>50.2</v>
      </c>
      <c r="D554" s="71">
        <f t="shared" si="16"/>
        <v>0.22774068124835425</v>
      </c>
      <c r="E554" s="71">
        <f t="shared" si="17"/>
        <v>1.1811956701016167E-2</v>
      </c>
    </row>
    <row r="555" spans="1:5" x14ac:dyDescent="0.25">
      <c r="A555" s="71">
        <v>46.8</v>
      </c>
      <c r="D555" s="71">
        <f t="shared" si="16"/>
        <v>-0.11437344964019101</v>
      </c>
      <c r="E555" s="71">
        <f t="shared" si="17"/>
        <v>-1.4961518035595301E-3</v>
      </c>
    </row>
    <row r="556" spans="1:5" x14ac:dyDescent="0.25">
      <c r="A556" s="71">
        <v>49.9</v>
      </c>
      <c r="D556" s="71">
        <f t="shared" si="16"/>
        <v>0.19755414028759988</v>
      </c>
      <c r="E556" s="71">
        <f t="shared" si="17"/>
        <v>7.7100715406569365E-3</v>
      </c>
    </row>
    <row r="557" spans="1:5" x14ac:dyDescent="0.25">
      <c r="A557" s="71">
        <v>55.8</v>
      </c>
      <c r="D557" s="71">
        <f t="shared" si="16"/>
        <v>0.79122277918242734</v>
      </c>
      <c r="E557" s="71">
        <f t="shared" si="17"/>
        <v>0.49533195488930626</v>
      </c>
    </row>
    <row r="558" spans="1:5" x14ac:dyDescent="0.25">
      <c r="A558" s="71">
        <v>39.200000000000003</v>
      </c>
      <c r="D558" s="71">
        <f t="shared" si="16"/>
        <v>-0.87909915397929039</v>
      </c>
      <c r="E558" s="71">
        <f t="shared" si="17"/>
        <v>-0.67938129621580967</v>
      </c>
    </row>
    <row r="559" spans="1:5" x14ac:dyDescent="0.25">
      <c r="A559" s="71">
        <v>49.2</v>
      </c>
      <c r="D559" s="71">
        <f t="shared" si="16"/>
        <v>0.1271188780458411</v>
      </c>
      <c r="E559" s="71">
        <f t="shared" si="17"/>
        <v>2.054140537972204E-3</v>
      </c>
    </row>
    <row r="560" spans="1:5" x14ac:dyDescent="0.25">
      <c r="A560" s="71">
        <v>29.5</v>
      </c>
      <c r="D560" s="71">
        <f t="shared" si="16"/>
        <v>-1.8551306450436682</v>
      </c>
      <c r="E560" s="71">
        <f t="shared" si="17"/>
        <v>-6.3844501285705242</v>
      </c>
    </row>
    <row r="561" spans="1:5" x14ac:dyDescent="0.25">
      <c r="A561" s="71">
        <v>42.4</v>
      </c>
      <c r="D561" s="71">
        <f t="shared" si="16"/>
        <v>-0.55710938373124874</v>
      </c>
      <c r="E561" s="71">
        <f t="shared" si="17"/>
        <v>-0.17291052157419923</v>
      </c>
    </row>
    <row r="562" spans="1:5" x14ac:dyDescent="0.25">
      <c r="A562" s="71">
        <v>47.3</v>
      </c>
      <c r="D562" s="71">
        <f t="shared" si="16"/>
        <v>-6.406254803893445E-2</v>
      </c>
      <c r="E562" s="71">
        <f t="shared" si="17"/>
        <v>-2.6291334170050804E-4</v>
      </c>
    </row>
    <row r="563" spans="1:5" x14ac:dyDescent="0.25">
      <c r="A563" s="71">
        <v>51.3</v>
      </c>
      <c r="D563" s="71">
        <f t="shared" si="16"/>
        <v>0.33842466477111816</v>
      </c>
      <c r="E563" s="71">
        <f t="shared" si="17"/>
        <v>3.8760201147849165E-2</v>
      </c>
    </row>
    <row r="564" spans="1:5" x14ac:dyDescent="0.25">
      <c r="A564" s="71">
        <v>49.5</v>
      </c>
      <c r="D564" s="71">
        <f t="shared" si="16"/>
        <v>0.15730541900659475</v>
      </c>
      <c r="E564" s="71">
        <f t="shared" si="17"/>
        <v>3.8925217830128589E-3</v>
      </c>
    </row>
    <row r="565" spans="1:5" x14ac:dyDescent="0.25">
      <c r="A565" s="71">
        <v>57.9</v>
      </c>
      <c r="D565" s="71">
        <f t="shared" si="16"/>
        <v>1.002528565907705</v>
      </c>
      <c r="E565" s="71">
        <f t="shared" si="17"/>
        <v>1.0076048948265182</v>
      </c>
    </row>
    <row r="566" spans="1:5" x14ac:dyDescent="0.25">
      <c r="A566" s="71">
        <v>33.299999999999997</v>
      </c>
      <c r="D566" s="71">
        <f t="shared" si="16"/>
        <v>-1.4727677928741185</v>
      </c>
      <c r="E566" s="71">
        <f t="shared" si="17"/>
        <v>-3.1944995756555241</v>
      </c>
    </row>
    <row r="567" spans="1:5" x14ac:dyDescent="0.25">
      <c r="A567" s="71">
        <v>47.8</v>
      </c>
      <c r="D567" s="71">
        <f t="shared" si="16"/>
        <v>-1.3751646437677874E-2</v>
      </c>
      <c r="E567" s="71">
        <f t="shared" si="17"/>
        <v>-2.6005433256936097E-6</v>
      </c>
    </row>
    <row r="568" spans="1:5" x14ac:dyDescent="0.25">
      <c r="A568" s="71">
        <v>60.5</v>
      </c>
      <c r="D568" s="71">
        <f t="shared" si="16"/>
        <v>1.2641452542342393</v>
      </c>
      <c r="E568" s="71">
        <f t="shared" si="17"/>
        <v>2.0201840403367677</v>
      </c>
    </row>
    <row r="569" spans="1:5" x14ac:dyDescent="0.25">
      <c r="A569" s="71">
        <v>59.6</v>
      </c>
      <c r="D569" s="71">
        <f t="shared" si="16"/>
        <v>1.1735856313519777</v>
      </c>
      <c r="E569" s="71">
        <f t="shared" si="17"/>
        <v>1.6163832855729354</v>
      </c>
    </row>
    <row r="570" spans="1:5" x14ac:dyDescent="0.25">
      <c r="A570" s="71">
        <v>56.8</v>
      </c>
      <c r="D570" s="71">
        <f t="shared" si="16"/>
        <v>0.89184458238494047</v>
      </c>
      <c r="E570" s="71">
        <f t="shared" si="17"/>
        <v>0.70936137203024319</v>
      </c>
    </row>
    <row r="571" spans="1:5" x14ac:dyDescent="0.25">
      <c r="A571" s="71">
        <v>47.5</v>
      </c>
      <c r="D571" s="71">
        <f t="shared" si="16"/>
        <v>-4.3938187398431534E-2</v>
      </c>
      <c r="E571" s="71">
        <f t="shared" si="17"/>
        <v>-8.4825496519214973E-5</v>
      </c>
    </row>
    <row r="572" spans="1:5" x14ac:dyDescent="0.25">
      <c r="A572" s="71">
        <v>53.4</v>
      </c>
      <c r="D572" s="71">
        <f t="shared" si="16"/>
        <v>0.54973045149639588</v>
      </c>
      <c r="E572" s="71">
        <f t="shared" si="17"/>
        <v>0.1661305045964479</v>
      </c>
    </row>
    <row r="573" spans="1:5" x14ac:dyDescent="0.25">
      <c r="A573" s="71">
        <v>47.4</v>
      </c>
      <c r="D573" s="71">
        <f t="shared" si="16"/>
        <v>-5.4000367718682989E-2</v>
      </c>
      <c r="E573" s="71">
        <f t="shared" si="17"/>
        <v>-1.5746721682494399E-4</v>
      </c>
    </row>
    <row r="574" spans="1:5" x14ac:dyDescent="0.25">
      <c r="A574" s="71">
        <v>58.8</v>
      </c>
      <c r="D574" s="71">
        <f t="shared" si="16"/>
        <v>1.0930881887899668</v>
      </c>
      <c r="E574" s="71">
        <f t="shared" si="17"/>
        <v>1.3060674464515654</v>
      </c>
    </row>
    <row r="575" spans="1:5" x14ac:dyDescent="0.25">
      <c r="A575" s="71">
        <v>56.8</v>
      </c>
      <c r="D575" s="71">
        <f t="shared" si="16"/>
        <v>0.89184458238494047</v>
      </c>
      <c r="E575" s="71">
        <f t="shared" si="17"/>
        <v>0.70936137203024319</v>
      </c>
    </row>
    <row r="576" spans="1:5" x14ac:dyDescent="0.25">
      <c r="A576" s="71">
        <v>27.8</v>
      </c>
      <c r="D576" s="71">
        <f t="shared" si="16"/>
        <v>-2.0261877104879402</v>
      </c>
      <c r="E576" s="71">
        <f t="shared" si="17"/>
        <v>-8.3183852623707146</v>
      </c>
    </row>
    <row r="577" spans="1:5" x14ac:dyDescent="0.25">
      <c r="A577" s="71">
        <v>54.9</v>
      </c>
      <c r="D577" s="71">
        <f t="shared" si="16"/>
        <v>0.70066315630016562</v>
      </c>
      <c r="E577" s="71">
        <f t="shared" si="17"/>
        <v>0.34397576358306858</v>
      </c>
    </row>
    <row r="578" spans="1:5" x14ac:dyDescent="0.25">
      <c r="A578" s="71">
        <v>48.1</v>
      </c>
      <c r="D578" s="71">
        <f t="shared" si="16"/>
        <v>1.6434894523076497E-2</v>
      </c>
      <c r="E578" s="71">
        <f t="shared" si="17"/>
        <v>4.4391596425533477E-6</v>
      </c>
    </row>
    <row r="579" spans="1:5" x14ac:dyDescent="0.25">
      <c r="A579" s="71">
        <v>59.3</v>
      </c>
      <c r="D579" s="71">
        <f t="shared" ref="D579:D642" si="18">(A579-$B$2)/$C$2</f>
        <v>1.1433990903912232</v>
      </c>
      <c r="E579" s="71">
        <f t="shared" ref="E579:E642" si="19">D579^3</f>
        <v>1.4948359269387324</v>
      </c>
    </row>
    <row r="580" spans="1:5" x14ac:dyDescent="0.25">
      <c r="A580" s="71">
        <v>36.4</v>
      </c>
      <c r="D580" s="71">
        <f t="shared" si="18"/>
        <v>-1.1608402029463276</v>
      </c>
      <c r="E580" s="71">
        <f t="shared" si="19"/>
        <v>-1.5642901885215179</v>
      </c>
    </row>
    <row r="581" spans="1:5" x14ac:dyDescent="0.25">
      <c r="A581" s="71">
        <v>53.4</v>
      </c>
      <c r="D581" s="71">
        <f t="shared" si="18"/>
        <v>0.54973045149639588</v>
      </c>
      <c r="E581" s="71">
        <f t="shared" si="19"/>
        <v>0.1661305045964479</v>
      </c>
    </row>
    <row r="582" spans="1:5" x14ac:dyDescent="0.25">
      <c r="A582" s="71">
        <v>48.2</v>
      </c>
      <c r="D582" s="71">
        <f t="shared" si="18"/>
        <v>2.6497074843327955E-2</v>
      </c>
      <c r="E582" s="71">
        <f t="shared" si="19"/>
        <v>1.8603463106401193E-5</v>
      </c>
    </row>
    <row r="583" spans="1:5" x14ac:dyDescent="0.25">
      <c r="A583" s="71">
        <v>29.9</v>
      </c>
      <c r="D583" s="71">
        <f t="shared" si="18"/>
        <v>-1.814881923762663</v>
      </c>
      <c r="E583" s="71">
        <f t="shared" si="19"/>
        <v>-5.977851541833707</v>
      </c>
    </row>
    <row r="584" spans="1:5" x14ac:dyDescent="0.25">
      <c r="A584" s="71">
        <v>28.3</v>
      </c>
      <c r="D584" s="71">
        <f t="shared" si="18"/>
        <v>-1.9758768088866838</v>
      </c>
      <c r="E584" s="71">
        <f t="shared" si="19"/>
        <v>-7.7139992387683547</v>
      </c>
    </row>
    <row r="585" spans="1:5" x14ac:dyDescent="0.25">
      <c r="A585" s="71">
        <v>56.5</v>
      </c>
      <c r="D585" s="71">
        <f t="shared" si="18"/>
        <v>0.86165804142418678</v>
      </c>
      <c r="E585" s="71">
        <f t="shared" si="19"/>
        <v>0.63974195955162949</v>
      </c>
    </row>
    <row r="586" spans="1:5" x14ac:dyDescent="0.25">
      <c r="A586" s="71">
        <v>51.3</v>
      </c>
      <c r="D586" s="71">
        <f t="shared" si="18"/>
        <v>0.33842466477111816</v>
      </c>
      <c r="E586" s="71">
        <f t="shared" si="19"/>
        <v>3.8760201147849165E-2</v>
      </c>
    </row>
    <row r="587" spans="1:5" x14ac:dyDescent="0.25">
      <c r="A587" s="71">
        <v>49.3</v>
      </c>
      <c r="D587" s="71">
        <f t="shared" si="18"/>
        <v>0.13718105836609185</v>
      </c>
      <c r="E587" s="71">
        <f t="shared" si="19"/>
        <v>2.5815613328112369E-3</v>
      </c>
    </row>
    <row r="588" spans="1:5" x14ac:dyDescent="0.25">
      <c r="A588" s="71">
        <v>46</v>
      </c>
      <c r="D588" s="71">
        <f t="shared" si="18"/>
        <v>-0.19487089220220125</v>
      </c>
      <c r="E588" s="71">
        <f t="shared" si="19"/>
        <v>-7.4001567770757516E-3</v>
      </c>
    </row>
    <row r="589" spans="1:5" x14ac:dyDescent="0.25">
      <c r="A589" s="71">
        <v>56.8</v>
      </c>
      <c r="D589" s="71">
        <f t="shared" si="18"/>
        <v>0.89184458238494047</v>
      </c>
      <c r="E589" s="71">
        <f t="shared" si="19"/>
        <v>0.70936137203024319</v>
      </c>
    </row>
    <row r="590" spans="1:5" x14ac:dyDescent="0.25">
      <c r="A590" s="71">
        <v>53.1</v>
      </c>
      <c r="D590" s="71">
        <f t="shared" si="18"/>
        <v>0.51954391053564219</v>
      </c>
      <c r="E590" s="71">
        <f t="shared" si="19"/>
        <v>0.14023834463909352</v>
      </c>
    </row>
    <row r="591" spans="1:5" x14ac:dyDescent="0.25">
      <c r="A591" s="71">
        <v>57.5</v>
      </c>
      <c r="D591" s="71">
        <f t="shared" si="18"/>
        <v>0.96227984462669991</v>
      </c>
      <c r="E591" s="71">
        <f t="shared" si="19"/>
        <v>0.89105429562541205</v>
      </c>
    </row>
    <row r="592" spans="1:5" x14ac:dyDescent="0.25">
      <c r="A592" s="71">
        <v>42.2</v>
      </c>
      <c r="D592" s="71">
        <f t="shared" si="18"/>
        <v>-0.5772337443717509</v>
      </c>
      <c r="E592" s="71">
        <f t="shared" si="19"/>
        <v>-0.19233358842826154</v>
      </c>
    </row>
    <row r="593" spans="1:5" x14ac:dyDescent="0.25">
      <c r="A593" s="71">
        <v>22.7</v>
      </c>
      <c r="D593" s="71">
        <f t="shared" si="18"/>
        <v>-2.5393589068207576</v>
      </c>
      <c r="E593" s="71">
        <f t="shared" si="19"/>
        <v>-16.374658901294449</v>
      </c>
    </row>
    <row r="594" spans="1:5" x14ac:dyDescent="0.25">
      <c r="A594" s="71">
        <v>55.1</v>
      </c>
      <c r="D594" s="71">
        <f t="shared" si="18"/>
        <v>0.72078751694066856</v>
      </c>
      <c r="E594" s="71">
        <f t="shared" si="19"/>
        <v>0.37447408642966507</v>
      </c>
    </row>
    <row r="595" spans="1:5" x14ac:dyDescent="0.25">
      <c r="A595" s="71">
        <v>45.7</v>
      </c>
      <c r="D595" s="71">
        <f t="shared" si="18"/>
        <v>-0.2250574331629549</v>
      </c>
      <c r="E595" s="71">
        <f t="shared" si="19"/>
        <v>-1.1399349888346764E-2</v>
      </c>
    </row>
    <row r="596" spans="1:5" x14ac:dyDescent="0.25">
      <c r="A596" s="71">
        <v>44.9</v>
      </c>
      <c r="D596" s="71">
        <f t="shared" si="18"/>
        <v>-0.30555487572496587</v>
      </c>
      <c r="E596" s="71">
        <f t="shared" si="19"/>
        <v>-2.8527758830453106E-2</v>
      </c>
    </row>
    <row r="597" spans="1:5" x14ac:dyDescent="0.25">
      <c r="A597" s="71">
        <v>25.3</v>
      </c>
      <c r="D597" s="71">
        <f t="shared" si="18"/>
        <v>-2.2777422184942231</v>
      </c>
      <c r="E597" s="71">
        <f t="shared" si="19"/>
        <v>-11.817176301780814</v>
      </c>
    </row>
    <row r="598" spans="1:5" x14ac:dyDescent="0.25">
      <c r="A598" s="71">
        <v>20.2</v>
      </c>
      <c r="D598" s="71">
        <f t="shared" si="18"/>
        <v>-2.7909134148270405</v>
      </c>
      <c r="E598" s="71">
        <f t="shared" si="19"/>
        <v>-21.738976321141614</v>
      </c>
    </row>
    <row r="599" spans="1:5" x14ac:dyDescent="0.25">
      <c r="A599" s="71">
        <v>31.6</v>
      </c>
      <c r="D599" s="71">
        <f t="shared" si="18"/>
        <v>-1.6438248583183903</v>
      </c>
      <c r="E599" s="71">
        <f t="shared" si="19"/>
        <v>-4.4418780500978361</v>
      </c>
    </row>
    <row r="600" spans="1:5" x14ac:dyDescent="0.25">
      <c r="A600" s="71">
        <v>53.9</v>
      </c>
      <c r="D600" s="71">
        <f t="shared" si="18"/>
        <v>0.6000413530976525</v>
      </c>
      <c r="E600" s="71">
        <f t="shared" si="19"/>
        <v>0.21604466442367704</v>
      </c>
    </row>
    <row r="601" spans="1:5" x14ac:dyDescent="0.25">
      <c r="A601" s="71">
        <v>53.9</v>
      </c>
      <c r="D601" s="71">
        <f t="shared" si="18"/>
        <v>0.6000413530976525</v>
      </c>
      <c r="E601" s="71">
        <f t="shared" si="19"/>
        <v>0.21604466442367704</v>
      </c>
    </row>
    <row r="602" spans="1:5" x14ac:dyDescent="0.25">
      <c r="A602" s="71">
        <v>40.200000000000003</v>
      </c>
      <c r="D602" s="71">
        <f t="shared" si="18"/>
        <v>-0.77847735077677715</v>
      </c>
      <c r="E602" s="71">
        <f t="shared" si="19"/>
        <v>-0.47177828230550867</v>
      </c>
    </row>
    <row r="603" spans="1:5" x14ac:dyDescent="0.25">
      <c r="A603" s="71">
        <v>49.9</v>
      </c>
      <c r="D603" s="71">
        <f t="shared" si="18"/>
        <v>0.19755414028759988</v>
      </c>
      <c r="E603" s="71">
        <f t="shared" si="19"/>
        <v>7.7100715406569365E-3</v>
      </c>
    </row>
    <row r="604" spans="1:5" x14ac:dyDescent="0.25">
      <c r="A604" s="71">
        <v>56.3</v>
      </c>
      <c r="D604" s="71">
        <f t="shared" si="18"/>
        <v>0.84153368078368385</v>
      </c>
      <c r="E604" s="71">
        <f t="shared" si="19"/>
        <v>0.59595642657579084</v>
      </c>
    </row>
    <row r="605" spans="1:5" x14ac:dyDescent="0.25">
      <c r="A605" s="71">
        <v>56.2</v>
      </c>
      <c r="D605" s="71">
        <f t="shared" si="18"/>
        <v>0.8314715004634331</v>
      </c>
      <c r="E605" s="71">
        <f t="shared" si="19"/>
        <v>0.57483354482493576</v>
      </c>
    </row>
    <row r="606" spans="1:5" x14ac:dyDescent="0.25">
      <c r="A606" s="71">
        <v>58.5</v>
      </c>
      <c r="D606" s="71">
        <f t="shared" si="18"/>
        <v>1.062901647829213</v>
      </c>
      <c r="E606" s="71">
        <f t="shared" si="19"/>
        <v>1.2008236731345066</v>
      </c>
    </row>
    <row r="607" spans="1:5" x14ac:dyDescent="0.25">
      <c r="A607" s="71">
        <v>39.799999999999997</v>
      </c>
      <c r="D607" s="71">
        <f t="shared" si="18"/>
        <v>-0.81872607205778303</v>
      </c>
      <c r="E607" s="71">
        <f t="shared" si="19"/>
        <v>-0.54880222280282076</v>
      </c>
    </row>
    <row r="608" spans="1:5" x14ac:dyDescent="0.25">
      <c r="A608" s="71">
        <v>55</v>
      </c>
      <c r="D608" s="71">
        <f t="shared" si="18"/>
        <v>0.71072533662041704</v>
      </c>
      <c r="E608" s="71">
        <f t="shared" si="19"/>
        <v>0.35900904757380941</v>
      </c>
    </row>
    <row r="609" spans="1:5" x14ac:dyDescent="0.25">
      <c r="A609" s="71">
        <v>54.1</v>
      </c>
      <c r="D609" s="71">
        <f t="shared" si="18"/>
        <v>0.62016571373815532</v>
      </c>
      <c r="E609" s="71">
        <f t="shared" si="19"/>
        <v>0.23851915216493139</v>
      </c>
    </row>
    <row r="610" spans="1:5" x14ac:dyDescent="0.25">
      <c r="A610" s="71">
        <v>54.9</v>
      </c>
      <c r="D610" s="71">
        <f t="shared" si="18"/>
        <v>0.70066315630016562</v>
      </c>
      <c r="E610" s="71">
        <f t="shared" si="19"/>
        <v>0.34397576358306858</v>
      </c>
    </row>
    <row r="611" spans="1:5" x14ac:dyDescent="0.25">
      <c r="A611" s="71">
        <v>46.5</v>
      </c>
      <c r="D611" s="71">
        <f t="shared" si="18"/>
        <v>-0.14455999060094468</v>
      </c>
      <c r="E611" s="71">
        <f t="shared" si="19"/>
        <v>-3.0209555415631234E-3</v>
      </c>
    </row>
    <row r="612" spans="1:5" x14ac:dyDescent="0.25">
      <c r="A612" s="71">
        <v>61.9</v>
      </c>
      <c r="D612" s="71">
        <f t="shared" si="18"/>
        <v>1.4050157787177577</v>
      </c>
      <c r="E612" s="71">
        <f t="shared" si="19"/>
        <v>2.7735985687993687</v>
      </c>
    </row>
    <row r="613" spans="1:5" x14ac:dyDescent="0.25">
      <c r="A613" s="71">
        <v>59.8</v>
      </c>
      <c r="D613" s="71">
        <f t="shared" si="18"/>
        <v>1.1937099919924798</v>
      </c>
      <c r="E613" s="71">
        <f t="shared" si="19"/>
        <v>1.7009693476710184</v>
      </c>
    </row>
    <row r="614" spans="1:5" x14ac:dyDescent="0.25">
      <c r="A614" s="71">
        <v>54.8</v>
      </c>
      <c r="D614" s="71">
        <f t="shared" si="18"/>
        <v>0.6906009759799141</v>
      </c>
      <c r="E614" s="71">
        <f t="shared" si="19"/>
        <v>0.32936812183547293</v>
      </c>
    </row>
    <row r="615" spans="1:5" x14ac:dyDescent="0.25">
      <c r="A615" s="71">
        <v>32.9</v>
      </c>
      <c r="D615" s="71">
        <f t="shared" si="18"/>
        <v>-1.5130165141551235</v>
      </c>
      <c r="E615" s="71">
        <f t="shared" si="19"/>
        <v>-3.4636261093137781</v>
      </c>
    </row>
    <row r="616" spans="1:5" x14ac:dyDescent="0.25">
      <c r="A616" s="71">
        <v>55.4</v>
      </c>
      <c r="D616" s="71">
        <f t="shared" si="18"/>
        <v>0.75097405790142213</v>
      </c>
      <c r="E616" s="71">
        <f t="shared" si="19"/>
        <v>0.42352085840761455</v>
      </c>
    </row>
    <row r="617" spans="1:5" x14ac:dyDescent="0.25">
      <c r="A617" s="71">
        <v>59.1</v>
      </c>
      <c r="D617" s="71">
        <f t="shared" si="18"/>
        <v>1.1232747297507211</v>
      </c>
      <c r="E617" s="71">
        <f t="shared" si="19"/>
        <v>1.4172875302682397</v>
      </c>
    </row>
    <row r="618" spans="1:5" x14ac:dyDescent="0.25">
      <c r="A618" s="71">
        <v>56.2</v>
      </c>
      <c r="D618" s="71">
        <f t="shared" si="18"/>
        <v>0.8314715004634331</v>
      </c>
      <c r="E618" s="71">
        <f t="shared" si="19"/>
        <v>0.57483354482493576</v>
      </c>
    </row>
    <row r="619" spans="1:5" x14ac:dyDescent="0.25">
      <c r="A619" s="71">
        <v>42.7</v>
      </c>
      <c r="D619" s="71">
        <f t="shared" si="18"/>
        <v>-0.52692284277049439</v>
      </c>
      <c r="E619" s="71">
        <f t="shared" si="19"/>
        <v>-0.14629890601102993</v>
      </c>
    </row>
    <row r="620" spans="1:5" x14ac:dyDescent="0.25">
      <c r="A620" s="71">
        <v>57.6</v>
      </c>
      <c r="D620" s="71">
        <f t="shared" si="18"/>
        <v>0.97234202494695143</v>
      </c>
      <c r="E620" s="71">
        <f t="shared" si="19"/>
        <v>0.91929980824923574</v>
      </c>
    </row>
    <row r="621" spans="1:5" x14ac:dyDescent="0.25">
      <c r="A621" s="71">
        <v>55.5</v>
      </c>
      <c r="D621" s="71">
        <f t="shared" si="18"/>
        <v>0.76103623822167366</v>
      </c>
      <c r="E621" s="71">
        <f t="shared" si="19"/>
        <v>0.44077404294362466</v>
      </c>
    </row>
    <row r="622" spans="1:5" x14ac:dyDescent="0.25">
      <c r="A622" s="71">
        <v>44.1</v>
      </c>
      <c r="D622" s="71">
        <f t="shared" si="18"/>
        <v>-0.38605231828697606</v>
      </c>
      <c r="E622" s="71">
        <f t="shared" si="19"/>
        <v>-5.7535844816283314E-2</v>
      </c>
    </row>
    <row r="623" spans="1:5" x14ac:dyDescent="0.25">
      <c r="A623" s="71">
        <v>53.1</v>
      </c>
      <c r="D623" s="71">
        <f t="shared" si="18"/>
        <v>0.51954391053564219</v>
      </c>
      <c r="E623" s="71">
        <f t="shared" si="19"/>
        <v>0.14023834463909352</v>
      </c>
    </row>
    <row r="624" spans="1:5" x14ac:dyDescent="0.25">
      <c r="A624" s="71">
        <v>52.8</v>
      </c>
      <c r="D624" s="71">
        <f t="shared" si="18"/>
        <v>0.48935736957488785</v>
      </c>
      <c r="E624" s="71">
        <f t="shared" si="19"/>
        <v>0.11718672011098116</v>
      </c>
    </row>
    <row r="625" spans="1:5" x14ac:dyDescent="0.25">
      <c r="A625" s="71">
        <v>52.5</v>
      </c>
      <c r="D625" s="71">
        <f t="shared" si="18"/>
        <v>0.45917082861413422</v>
      </c>
      <c r="E625" s="71">
        <f t="shared" si="19"/>
        <v>9.6810590218934428E-2</v>
      </c>
    </row>
    <row r="626" spans="1:5" x14ac:dyDescent="0.25">
      <c r="A626" s="71">
        <v>64.099999999999994</v>
      </c>
      <c r="D626" s="71">
        <f t="shared" si="18"/>
        <v>1.6263837457632861</v>
      </c>
      <c r="E626" s="71">
        <f t="shared" si="19"/>
        <v>4.3019868230357075</v>
      </c>
    </row>
    <row r="627" spans="1:5" x14ac:dyDescent="0.25">
      <c r="A627" s="71">
        <v>41.5</v>
      </c>
      <c r="D627" s="71">
        <f t="shared" si="18"/>
        <v>-0.64766900661351046</v>
      </c>
      <c r="E627" s="71">
        <f t="shared" si="19"/>
        <v>-0.27168104860092895</v>
      </c>
    </row>
    <row r="628" spans="1:5" x14ac:dyDescent="0.25">
      <c r="A628" s="71">
        <v>55.2</v>
      </c>
      <c r="D628" s="71">
        <f t="shared" si="18"/>
        <v>0.73084969726091997</v>
      </c>
      <c r="E628" s="71">
        <f t="shared" si="19"/>
        <v>0.39037699277260496</v>
      </c>
    </row>
    <row r="629" spans="1:5" x14ac:dyDescent="0.25">
      <c r="A629" s="71">
        <v>58.4</v>
      </c>
      <c r="D629" s="71">
        <f t="shared" si="18"/>
        <v>1.0528394675089616</v>
      </c>
      <c r="E629" s="71">
        <f t="shared" si="19"/>
        <v>1.167041958792876</v>
      </c>
    </row>
    <row r="630" spans="1:5" x14ac:dyDescent="0.25">
      <c r="A630" s="71">
        <v>63.3</v>
      </c>
      <c r="D630" s="71">
        <f t="shared" si="18"/>
        <v>1.545886303201276</v>
      </c>
      <c r="E630" s="71">
        <f t="shared" si="19"/>
        <v>3.694304150340443</v>
      </c>
    </row>
    <row r="631" spans="1:5" x14ac:dyDescent="0.25">
      <c r="A631" s="71">
        <v>55.2</v>
      </c>
      <c r="D631" s="71">
        <f t="shared" si="18"/>
        <v>0.73084969726091997</v>
      </c>
      <c r="E631" s="71">
        <f t="shared" si="19"/>
        <v>0.39037699277260496</v>
      </c>
    </row>
    <row r="632" spans="1:5" x14ac:dyDescent="0.25">
      <c r="A632" s="71">
        <v>57</v>
      </c>
      <c r="D632" s="71">
        <f t="shared" si="18"/>
        <v>0.9119689430254434</v>
      </c>
      <c r="E632" s="71">
        <f t="shared" si="19"/>
        <v>0.75847303628220275</v>
      </c>
    </row>
    <row r="633" spans="1:5" x14ac:dyDescent="0.25">
      <c r="A633" s="71">
        <v>56.5</v>
      </c>
      <c r="D633" s="71">
        <f t="shared" si="18"/>
        <v>0.86165804142418678</v>
      </c>
      <c r="E633" s="71">
        <f t="shared" si="19"/>
        <v>0.63974195955162949</v>
      </c>
    </row>
    <row r="634" spans="1:5" x14ac:dyDescent="0.25">
      <c r="A634" s="71">
        <v>43.4</v>
      </c>
      <c r="D634" s="71">
        <f t="shared" si="18"/>
        <v>-0.45648758052873556</v>
      </c>
      <c r="E634" s="71">
        <f t="shared" si="19"/>
        <v>-9.5123297971552417E-2</v>
      </c>
    </row>
    <row r="635" spans="1:5" x14ac:dyDescent="0.25">
      <c r="A635" s="71">
        <v>56.2</v>
      </c>
      <c r="D635" s="71">
        <f t="shared" si="18"/>
        <v>0.8314715004634331</v>
      </c>
      <c r="E635" s="71">
        <f t="shared" si="19"/>
        <v>0.57483354482493576</v>
      </c>
    </row>
    <row r="636" spans="1:5" x14ac:dyDescent="0.25">
      <c r="A636" s="71">
        <v>61.9</v>
      </c>
      <c r="D636" s="71">
        <f t="shared" si="18"/>
        <v>1.4050157787177577</v>
      </c>
      <c r="E636" s="71">
        <f t="shared" si="19"/>
        <v>2.7735985687993687</v>
      </c>
    </row>
    <row r="637" spans="1:5" x14ac:dyDescent="0.25">
      <c r="A637" s="71">
        <v>41.2</v>
      </c>
      <c r="D637" s="71">
        <f t="shared" si="18"/>
        <v>-0.67785554757426403</v>
      </c>
      <c r="E637" s="71">
        <f t="shared" si="19"/>
        <v>-0.31146658703283747</v>
      </c>
    </row>
    <row r="638" spans="1:5" x14ac:dyDescent="0.25">
      <c r="A638" s="71">
        <v>50.5</v>
      </c>
      <c r="D638" s="71">
        <f t="shared" si="18"/>
        <v>0.25792722220910791</v>
      </c>
      <c r="E638" s="71">
        <f t="shared" si="19"/>
        <v>1.71589829565694E-2</v>
      </c>
    </row>
    <row r="639" spans="1:5" x14ac:dyDescent="0.25">
      <c r="A639" s="71">
        <v>61</v>
      </c>
      <c r="D639" s="71">
        <f t="shared" si="18"/>
        <v>1.3144561558354959</v>
      </c>
      <c r="E639" s="71">
        <f t="shared" si="19"/>
        <v>2.2711107548618004</v>
      </c>
    </row>
    <row r="640" spans="1:5" x14ac:dyDescent="0.25">
      <c r="A640" s="71">
        <v>48.8</v>
      </c>
      <c r="D640" s="71">
        <f t="shared" si="18"/>
        <v>8.6870156764835268E-2</v>
      </c>
      <c r="E640" s="71">
        <f t="shared" si="19"/>
        <v>6.5555904773840525E-4</v>
      </c>
    </row>
    <row r="641" spans="1:5" x14ac:dyDescent="0.25">
      <c r="A641" s="71">
        <v>57.9</v>
      </c>
      <c r="D641" s="71">
        <f t="shared" si="18"/>
        <v>1.002528565907705</v>
      </c>
      <c r="E641" s="71">
        <f t="shared" si="19"/>
        <v>1.0076048948265182</v>
      </c>
    </row>
    <row r="642" spans="1:5" x14ac:dyDescent="0.25">
      <c r="A642" s="71">
        <v>57.7</v>
      </c>
      <c r="D642" s="71">
        <f t="shared" si="18"/>
        <v>0.98240420526720285</v>
      </c>
      <c r="E642" s="71">
        <f t="shared" si="19"/>
        <v>0.9481360039093818</v>
      </c>
    </row>
    <row r="643" spans="1:5" x14ac:dyDescent="0.25">
      <c r="A643" s="71">
        <v>55</v>
      </c>
      <c r="D643" s="71">
        <f t="shared" ref="D643:D706" si="20">(A643-$B$2)/$C$2</f>
        <v>0.71072533662041704</v>
      </c>
      <c r="E643" s="71">
        <f t="shared" ref="E643:E706" si="21">D643^3</f>
        <v>0.35900904757380941</v>
      </c>
    </row>
    <row r="644" spans="1:5" x14ac:dyDescent="0.25">
      <c r="A644" s="71">
        <v>58.5</v>
      </c>
      <c r="D644" s="71">
        <f t="shared" si="20"/>
        <v>1.062901647829213</v>
      </c>
      <c r="E644" s="71">
        <f t="shared" si="21"/>
        <v>1.2008236731345066</v>
      </c>
    </row>
    <row r="645" spans="1:5" x14ac:dyDescent="0.25">
      <c r="A645" s="71">
        <v>59</v>
      </c>
      <c r="D645" s="71">
        <f t="shared" si="20"/>
        <v>1.1132125494304697</v>
      </c>
      <c r="E645" s="71">
        <f t="shared" si="21"/>
        <v>1.3795399467927754</v>
      </c>
    </row>
    <row r="646" spans="1:5" x14ac:dyDescent="0.25">
      <c r="A646" s="71">
        <v>49.8</v>
      </c>
      <c r="D646" s="71">
        <f t="shared" si="20"/>
        <v>0.18749195996734841</v>
      </c>
      <c r="E646" s="71">
        <f t="shared" si="21"/>
        <v>6.5909489391669535E-3</v>
      </c>
    </row>
    <row r="647" spans="1:5" x14ac:dyDescent="0.25">
      <c r="A647" s="71">
        <v>60.7</v>
      </c>
      <c r="D647" s="71">
        <f t="shared" si="20"/>
        <v>1.2842696148747423</v>
      </c>
      <c r="E647" s="71">
        <f t="shared" si="21"/>
        <v>2.1182080905726783</v>
      </c>
    </row>
    <row r="648" spans="1:5" x14ac:dyDescent="0.25">
      <c r="A648" s="71">
        <v>53.3</v>
      </c>
      <c r="D648" s="71">
        <f t="shared" si="20"/>
        <v>0.53966827117614447</v>
      </c>
      <c r="E648" s="71">
        <f t="shared" si="21"/>
        <v>0.15717398185968678</v>
      </c>
    </row>
    <row r="649" spans="1:5" x14ac:dyDescent="0.25">
      <c r="A649" s="71">
        <v>60.6</v>
      </c>
      <c r="D649" s="71">
        <f t="shared" si="20"/>
        <v>1.2742074345544909</v>
      </c>
      <c r="E649" s="71">
        <f t="shared" si="21"/>
        <v>2.0688090346070194</v>
      </c>
    </row>
    <row r="650" spans="1:5" x14ac:dyDescent="0.25">
      <c r="A650" s="71">
        <v>56.9</v>
      </c>
      <c r="D650" s="71">
        <f t="shared" si="20"/>
        <v>0.90190676270519188</v>
      </c>
      <c r="E650" s="71">
        <f t="shared" si="21"/>
        <v>0.7336432568149549</v>
      </c>
    </row>
    <row r="651" spans="1:5" x14ac:dyDescent="0.25">
      <c r="A651" s="71">
        <v>42.4</v>
      </c>
      <c r="D651" s="71">
        <f t="shared" si="20"/>
        <v>-0.55710938373124874</v>
      </c>
      <c r="E651" s="71">
        <f t="shared" si="21"/>
        <v>-0.17291052157419923</v>
      </c>
    </row>
    <row r="652" spans="1:5" x14ac:dyDescent="0.25">
      <c r="A652" s="71">
        <v>61.8</v>
      </c>
      <c r="D652" s="71">
        <f t="shared" si="20"/>
        <v>1.3949535983975061</v>
      </c>
      <c r="E652" s="71">
        <f t="shared" si="21"/>
        <v>2.7144339879751804</v>
      </c>
    </row>
    <row r="653" spans="1:5" x14ac:dyDescent="0.25">
      <c r="A653" s="71">
        <v>55</v>
      </c>
      <c r="D653" s="71">
        <f t="shared" si="20"/>
        <v>0.71072533662041704</v>
      </c>
      <c r="E653" s="71">
        <f t="shared" si="21"/>
        <v>0.35900904757380941</v>
      </c>
    </row>
    <row r="654" spans="1:5" x14ac:dyDescent="0.25">
      <c r="A654" s="71">
        <v>58.6</v>
      </c>
      <c r="D654" s="71">
        <f t="shared" si="20"/>
        <v>1.0729638281494644</v>
      </c>
      <c r="E654" s="71">
        <f t="shared" si="21"/>
        <v>1.2352510841101854</v>
      </c>
    </row>
    <row r="655" spans="1:5" x14ac:dyDescent="0.25">
      <c r="A655" s="71">
        <v>59.3</v>
      </c>
      <c r="D655" s="71">
        <f t="shared" si="20"/>
        <v>1.1433990903912232</v>
      </c>
      <c r="E655" s="71">
        <f t="shared" si="21"/>
        <v>1.4948359269387324</v>
      </c>
    </row>
    <row r="656" spans="1:5" x14ac:dyDescent="0.25">
      <c r="A656" s="71">
        <v>34.299999999999997</v>
      </c>
      <c r="D656" s="71">
        <f t="shared" si="20"/>
        <v>-1.3721459896716053</v>
      </c>
      <c r="E656" s="71">
        <f t="shared" si="21"/>
        <v>-2.5834553615933395</v>
      </c>
    </row>
    <row r="657" spans="1:5" x14ac:dyDescent="0.25">
      <c r="A657" s="71">
        <v>57.7</v>
      </c>
      <c r="D657" s="71">
        <f t="shared" si="20"/>
        <v>0.98240420526720285</v>
      </c>
      <c r="E657" s="71">
        <f t="shared" si="21"/>
        <v>0.9481360039093818</v>
      </c>
    </row>
    <row r="658" spans="1:5" x14ac:dyDescent="0.25">
      <c r="A658" s="71">
        <v>42.2</v>
      </c>
      <c r="D658" s="71">
        <f t="shared" si="20"/>
        <v>-0.5772337443717509</v>
      </c>
      <c r="E658" s="71">
        <f t="shared" si="21"/>
        <v>-0.19233358842826154</v>
      </c>
    </row>
    <row r="659" spans="1:5" x14ac:dyDescent="0.25">
      <c r="A659" s="71">
        <v>59.8</v>
      </c>
      <c r="D659" s="71">
        <f t="shared" si="20"/>
        <v>1.1937099919924798</v>
      </c>
      <c r="E659" s="71">
        <f t="shared" si="21"/>
        <v>1.7009693476710184</v>
      </c>
    </row>
    <row r="660" spans="1:5" x14ac:dyDescent="0.25">
      <c r="A660" s="71">
        <v>55.7</v>
      </c>
      <c r="D660" s="71">
        <f t="shared" si="20"/>
        <v>0.78116059886217659</v>
      </c>
      <c r="E660" s="71">
        <f t="shared" si="21"/>
        <v>0.47667347856250164</v>
      </c>
    </row>
    <row r="661" spans="1:5" x14ac:dyDescent="0.25">
      <c r="A661" s="71">
        <v>59.5</v>
      </c>
      <c r="D661" s="71">
        <f t="shared" si="20"/>
        <v>1.1635234510317263</v>
      </c>
      <c r="E661" s="71">
        <f t="shared" si="21"/>
        <v>1.5751627140484474</v>
      </c>
    </row>
    <row r="662" spans="1:5" x14ac:dyDescent="0.25">
      <c r="A662" s="71">
        <v>59.5</v>
      </c>
      <c r="D662" s="71">
        <f t="shared" si="20"/>
        <v>1.1635234510317263</v>
      </c>
      <c r="E662" s="71">
        <f t="shared" si="21"/>
        <v>1.5751627140484474</v>
      </c>
    </row>
    <row r="663" spans="1:5" x14ac:dyDescent="0.25">
      <c r="A663" s="71">
        <v>47.8</v>
      </c>
      <c r="D663" s="71">
        <f t="shared" si="20"/>
        <v>-1.3751646437677874E-2</v>
      </c>
      <c r="E663" s="71">
        <f t="shared" si="21"/>
        <v>-2.6005433256936097E-6</v>
      </c>
    </row>
    <row r="664" spans="1:5" x14ac:dyDescent="0.25">
      <c r="A664" s="71">
        <v>51.1</v>
      </c>
      <c r="D664" s="71">
        <f t="shared" si="20"/>
        <v>0.31830030413061594</v>
      </c>
      <c r="E664" s="71">
        <f t="shared" si="21"/>
        <v>3.2248621925968023E-2</v>
      </c>
    </row>
    <row r="665" spans="1:5" x14ac:dyDescent="0.25">
      <c r="A665" s="71">
        <v>45.1</v>
      </c>
      <c r="D665" s="71">
        <f t="shared" si="20"/>
        <v>-0.28543051508446293</v>
      </c>
      <c r="E665" s="71">
        <f t="shared" si="21"/>
        <v>-2.3254189311468013E-2</v>
      </c>
    </row>
    <row r="666" spans="1:5" x14ac:dyDescent="0.25">
      <c r="A666" s="71">
        <v>56.4</v>
      </c>
      <c r="D666" s="71">
        <f t="shared" si="20"/>
        <v>0.85159586110393537</v>
      </c>
      <c r="E666" s="71">
        <f t="shared" si="21"/>
        <v>0.61759052727736619</v>
      </c>
    </row>
    <row r="667" spans="1:5" x14ac:dyDescent="0.25">
      <c r="A667" s="71">
        <v>62.5</v>
      </c>
      <c r="D667" s="71">
        <f t="shared" si="20"/>
        <v>1.4653888606392655</v>
      </c>
      <c r="E667" s="71">
        <f t="shared" si="21"/>
        <v>3.1467240369146863</v>
      </c>
    </row>
    <row r="668" spans="1:5" x14ac:dyDescent="0.25">
      <c r="A668" s="71">
        <v>46</v>
      </c>
      <c r="D668" s="71">
        <f t="shared" si="20"/>
        <v>-0.19487089220220125</v>
      </c>
      <c r="E668" s="71">
        <f t="shared" si="21"/>
        <v>-7.4001567770757516E-3</v>
      </c>
    </row>
    <row r="669" spans="1:5" x14ac:dyDescent="0.25">
      <c r="A669" s="71">
        <v>60.6</v>
      </c>
      <c r="D669" s="71">
        <f t="shared" si="20"/>
        <v>1.2742074345544909</v>
      </c>
      <c r="E669" s="71">
        <f t="shared" si="21"/>
        <v>2.0688090346070194</v>
      </c>
    </row>
    <row r="670" spans="1:5" x14ac:dyDescent="0.25">
      <c r="A670" s="71">
        <v>57</v>
      </c>
      <c r="D670" s="71">
        <f t="shared" si="20"/>
        <v>0.9119689430254434</v>
      </c>
      <c r="E670" s="71">
        <f t="shared" si="21"/>
        <v>0.75847303628220275</v>
      </c>
    </row>
    <row r="671" spans="1:5" x14ac:dyDescent="0.25">
      <c r="A671" s="71">
        <v>53.2</v>
      </c>
      <c r="D671" s="71">
        <f t="shared" si="20"/>
        <v>0.52960609085589372</v>
      </c>
      <c r="E671" s="71">
        <f t="shared" si="21"/>
        <v>0.14854529941455891</v>
      </c>
    </row>
    <row r="672" spans="1:5" x14ac:dyDescent="0.25">
      <c r="A672" s="71">
        <v>57.8</v>
      </c>
      <c r="D672" s="71">
        <f t="shared" si="20"/>
        <v>0.99246638558745359</v>
      </c>
      <c r="E672" s="71">
        <f t="shared" si="21"/>
        <v>0.97756899522781804</v>
      </c>
    </row>
    <row r="673" spans="1:5" x14ac:dyDescent="0.25">
      <c r="A673" s="71">
        <v>56.8</v>
      </c>
      <c r="D673" s="71">
        <f t="shared" si="20"/>
        <v>0.89184458238494047</v>
      </c>
      <c r="E673" s="71">
        <f t="shared" si="21"/>
        <v>0.70936137203024319</v>
      </c>
    </row>
    <row r="674" spans="1:5" x14ac:dyDescent="0.25">
      <c r="A674" s="71">
        <v>41.4</v>
      </c>
      <c r="D674" s="71">
        <f t="shared" si="20"/>
        <v>-0.65773118693376187</v>
      </c>
      <c r="E674" s="71">
        <f t="shared" si="21"/>
        <v>-0.28454129548150037</v>
      </c>
    </row>
    <row r="675" spans="1:5" x14ac:dyDescent="0.25">
      <c r="A675" s="71">
        <v>38.9</v>
      </c>
      <c r="D675" s="71">
        <f t="shared" si="20"/>
        <v>-0.90928569494004474</v>
      </c>
      <c r="E675" s="71">
        <f t="shared" si="21"/>
        <v>-0.75179784450768405</v>
      </c>
    </row>
    <row r="676" spans="1:5" x14ac:dyDescent="0.25">
      <c r="A676" s="71">
        <v>43.7</v>
      </c>
      <c r="D676" s="71">
        <f t="shared" si="20"/>
        <v>-0.42630103956798121</v>
      </c>
      <c r="E676" s="71">
        <f t="shared" si="21"/>
        <v>-7.7472786215720388E-2</v>
      </c>
    </row>
    <row r="677" spans="1:5" x14ac:dyDescent="0.25">
      <c r="A677" s="71">
        <v>61.2</v>
      </c>
      <c r="D677" s="71">
        <f t="shared" si="20"/>
        <v>1.334580516475999</v>
      </c>
      <c r="E677" s="71">
        <f t="shared" si="21"/>
        <v>2.3770282376010368</v>
      </c>
    </row>
    <row r="678" spans="1:5" x14ac:dyDescent="0.25">
      <c r="A678" s="71">
        <v>57.8</v>
      </c>
      <c r="D678" s="71">
        <f t="shared" si="20"/>
        <v>0.99246638558745359</v>
      </c>
      <c r="E678" s="71">
        <f t="shared" si="21"/>
        <v>0.97756899522781804</v>
      </c>
    </row>
    <row r="679" spans="1:5" x14ac:dyDescent="0.25">
      <c r="A679" s="71">
        <v>60.4</v>
      </c>
      <c r="D679" s="71">
        <f t="shared" si="20"/>
        <v>1.2540830739139879</v>
      </c>
      <c r="E679" s="71">
        <f t="shared" si="21"/>
        <v>1.9723269951399562</v>
      </c>
    </row>
    <row r="680" spans="1:5" x14ac:dyDescent="0.25">
      <c r="A680" s="71">
        <v>38.1</v>
      </c>
      <c r="D680" s="71">
        <f t="shared" si="20"/>
        <v>-0.98978313750205493</v>
      </c>
      <c r="E680" s="71">
        <f t="shared" si="21"/>
        <v>-0.96966149886424202</v>
      </c>
    </row>
    <row r="681" spans="1:5" x14ac:dyDescent="0.25">
      <c r="A681" s="71">
        <v>37</v>
      </c>
      <c r="D681" s="71">
        <f t="shared" si="20"/>
        <v>-1.1004671210248196</v>
      </c>
      <c r="E681" s="71">
        <f t="shared" si="21"/>
        <v>-1.3326963694887928</v>
      </c>
    </row>
    <row r="682" spans="1:5" x14ac:dyDescent="0.25">
      <c r="A682" s="71">
        <v>47.6</v>
      </c>
      <c r="D682" s="71">
        <f t="shared" si="20"/>
        <v>-3.3876007078180073E-2</v>
      </c>
      <c r="E682" s="71">
        <f t="shared" si="21"/>
        <v>-3.8875558813786446E-5</v>
      </c>
    </row>
    <row r="683" spans="1:5" x14ac:dyDescent="0.25">
      <c r="A683" s="71">
        <v>54.8</v>
      </c>
      <c r="D683" s="71">
        <f t="shared" si="20"/>
        <v>0.6906009759799141</v>
      </c>
      <c r="E683" s="71">
        <f t="shared" si="21"/>
        <v>0.32936812183547293</v>
      </c>
    </row>
    <row r="684" spans="1:5" x14ac:dyDescent="0.25">
      <c r="A684" s="71">
        <v>55.1</v>
      </c>
      <c r="D684" s="71">
        <f t="shared" si="20"/>
        <v>0.72078751694066856</v>
      </c>
      <c r="E684" s="71">
        <f t="shared" si="21"/>
        <v>0.37447408642966507</v>
      </c>
    </row>
    <row r="685" spans="1:5" x14ac:dyDescent="0.25">
      <c r="A685" s="71">
        <v>55</v>
      </c>
      <c r="D685" s="71">
        <f t="shared" si="20"/>
        <v>0.71072533662041704</v>
      </c>
      <c r="E685" s="71">
        <f t="shared" si="21"/>
        <v>0.35900904757380941</v>
      </c>
    </row>
    <row r="686" spans="1:5" x14ac:dyDescent="0.25">
      <c r="A686" s="71">
        <v>60.7</v>
      </c>
      <c r="D686" s="71">
        <f t="shared" si="20"/>
        <v>1.2842696148747423</v>
      </c>
      <c r="E686" s="71">
        <f t="shared" si="21"/>
        <v>2.1182080905726783</v>
      </c>
    </row>
    <row r="687" spans="1:5" x14ac:dyDescent="0.25">
      <c r="A687" s="71">
        <v>47.5</v>
      </c>
      <c r="D687" s="71">
        <f t="shared" si="20"/>
        <v>-4.3938187398431534E-2</v>
      </c>
      <c r="E687" s="71">
        <f t="shared" si="21"/>
        <v>-8.4825496519214973E-5</v>
      </c>
    </row>
    <row r="688" spans="1:5" x14ac:dyDescent="0.25">
      <c r="A688" s="71">
        <v>58.7</v>
      </c>
      <c r="D688" s="71">
        <f t="shared" si="20"/>
        <v>1.0830260084697161</v>
      </c>
      <c r="E688" s="71">
        <f t="shared" si="21"/>
        <v>1.2703303043418832</v>
      </c>
    </row>
    <row r="689" spans="1:5" x14ac:dyDescent="0.25">
      <c r="A689" s="71">
        <v>58.1</v>
      </c>
      <c r="D689" s="71">
        <f t="shared" si="20"/>
        <v>1.0226529265482081</v>
      </c>
      <c r="E689" s="71">
        <f t="shared" si="21"/>
        <v>1.069509869352582</v>
      </c>
    </row>
    <row r="690" spans="1:5" x14ac:dyDescent="0.25">
      <c r="A690" s="71">
        <v>54.4</v>
      </c>
      <c r="D690" s="71">
        <f t="shared" si="20"/>
        <v>0.650352254698909</v>
      </c>
      <c r="E690" s="71">
        <f t="shared" si="21"/>
        <v>0.27507172483715331</v>
      </c>
    </row>
    <row r="691" spans="1:5" x14ac:dyDescent="0.25">
      <c r="A691" s="71">
        <v>61.1</v>
      </c>
      <c r="D691" s="71">
        <f t="shared" si="20"/>
        <v>1.3245183361557473</v>
      </c>
      <c r="E691" s="71">
        <f t="shared" si="21"/>
        <v>2.3236671838287895</v>
      </c>
    </row>
    <row r="692" spans="1:5" x14ac:dyDescent="0.25">
      <c r="A692" s="71">
        <v>56.3</v>
      </c>
      <c r="D692" s="71">
        <f t="shared" si="20"/>
        <v>0.84153368078368385</v>
      </c>
      <c r="E692" s="71">
        <f t="shared" si="21"/>
        <v>0.59595642657579084</v>
      </c>
    </row>
    <row r="693" spans="1:5" x14ac:dyDescent="0.25">
      <c r="A693" s="71">
        <v>57.9</v>
      </c>
      <c r="D693" s="71">
        <f t="shared" si="20"/>
        <v>1.002528565907705</v>
      </c>
      <c r="E693" s="71">
        <f t="shared" si="21"/>
        <v>1.0076048948265182</v>
      </c>
    </row>
    <row r="694" spans="1:5" x14ac:dyDescent="0.25">
      <c r="A694" s="71">
        <v>42.7</v>
      </c>
      <c r="D694" s="71">
        <f t="shared" si="20"/>
        <v>-0.52692284277049439</v>
      </c>
      <c r="E694" s="71">
        <f t="shared" si="21"/>
        <v>-0.14629890601102993</v>
      </c>
    </row>
    <row r="695" spans="1:5" x14ac:dyDescent="0.25">
      <c r="A695" s="71">
        <v>47.3</v>
      </c>
      <c r="D695" s="71">
        <f t="shared" si="20"/>
        <v>-6.406254803893445E-2</v>
      </c>
      <c r="E695" s="71">
        <f t="shared" si="21"/>
        <v>-2.6291334170050804E-4</v>
      </c>
    </row>
    <row r="696" spans="1:5" x14ac:dyDescent="0.25">
      <c r="A696" s="71">
        <v>58.7</v>
      </c>
      <c r="D696" s="71">
        <f t="shared" si="20"/>
        <v>1.0830260084697161</v>
      </c>
      <c r="E696" s="71">
        <f t="shared" si="21"/>
        <v>1.2703303043418832</v>
      </c>
    </row>
    <row r="697" spans="1:5" x14ac:dyDescent="0.25">
      <c r="A697" s="71">
        <v>53.8</v>
      </c>
      <c r="D697" s="71">
        <f t="shared" si="20"/>
        <v>0.58997917277740097</v>
      </c>
      <c r="E697" s="71">
        <f t="shared" si="21"/>
        <v>0.20535725089920936</v>
      </c>
    </row>
    <row r="698" spans="1:5" x14ac:dyDescent="0.25">
      <c r="A698" s="71">
        <v>57.5</v>
      </c>
      <c r="D698" s="71">
        <f t="shared" si="20"/>
        <v>0.96227984462669991</v>
      </c>
      <c r="E698" s="71">
        <f t="shared" si="21"/>
        <v>0.89105429562541205</v>
      </c>
    </row>
    <row r="699" spans="1:5" x14ac:dyDescent="0.25">
      <c r="A699" s="71">
        <v>44.2</v>
      </c>
      <c r="D699" s="71">
        <f t="shared" si="20"/>
        <v>-0.37599013796672465</v>
      </c>
      <c r="E699" s="71">
        <f t="shared" si="21"/>
        <v>-5.3153193345258976E-2</v>
      </c>
    </row>
    <row r="700" spans="1:5" x14ac:dyDescent="0.25">
      <c r="A700" s="71">
        <v>57.5</v>
      </c>
      <c r="D700" s="71">
        <f t="shared" si="20"/>
        <v>0.96227984462669991</v>
      </c>
      <c r="E700" s="71">
        <f t="shared" si="21"/>
        <v>0.89105429562541205</v>
      </c>
    </row>
    <row r="701" spans="1:5" x14ac:dyDescent="0.25">
      <c r="A701" s="71">
        <v>57.2</v>
      </c>
      <c r="D701" s="71">
        <f t="shared" si="20"/>
        <v>0.93209330366594623</v>
      </c>
      <c r="E701" s="71">
        <f t="shared" si="21"/>
        <v>0.80980072975218409</v>
      </c>
    </row>
    <row r="702" spans="1:5" x14ac:dyDescent="0.25">
      <c r="A702" s="71">
        <v>54.2</v>
      </c>
      <c r="D702" s="71">
        <f t="shared" si="20"/>
        <v>0.63022789405840685</v>
      </c>
      <c r="E702" s="71">
        <f t="shared" si="21"/>
        <v>0.25031845162565741</v>
      </c>
    </row>
    <row r="703" spans="1:5" x14ac:dyDescent="0.25">
      <c r="A703" s="71">
        <v>54.8</v>
      </c>
      <c r="D703" s="71">
        <f t="shared" si="20"/>
        <v>0.6906009759799141</v>
      </c>
      <c r="E703" s="71">
        <f t="shared" si="21"/>
        <v>0.32936812183547293</v>
      </c>
    </row>
    <row r="704" spans="1:5" x14ac:dyDescent="0.25">
      <c r="A704" s="71">
        <v>57.5</v>
      </c>
      <c r="D704" s="71">
        <f t="shared" si="20"/>
        <v>0.96227984462669991</v>
      </c>
      <c r="E704" s="71">
        <f t="shared" si="21"/>
        <v>0.89105429562541205</v>
      </c>
    </row>
    <row r="705" spans="1:5" x14ac:dyDescent="0.25">
      <c r="A705" s="71">
        <v>31.8</v>
      </c>
      <c r="D705" s="71">
        <f t="shared" si="20"/>
        <v>-1.6237004976778879</v>
      </c>
      <c r="E705" s="71">
        <f t="shared" si="21"/>
        <v>-4.2807293602906809</v>
      </c>
    </row>
    <row r="706" spans="1:5" x14ac:dyDescent="0.25">
      <c r="A706" s="71">
        <v>30.7</v>
      </c>
      <c r="D706" s="71">
        <f t="shared" si="20"/>
        <v>-1.7343844812006524</v>
      </c>
      <c r="E706" s="71">
        <f t="shared" si="21"/>
        <v>-5.2171837965174612</v>
      </c>
    </row>
    <row r="707" spans="1:5" x14ac:dyDescent="0.25">
      <c r="A707" s="71">
        <v>26.5</v>
      </c>
      <c r="D707" s="71">
        <f t="shared" ref="D707:D770" si="22">(A707-$B$2)/$C$2</f>
        <v>-2.1569960546512075</v>
      </c>
      <c r="E707" s="71">
        <f t="shared" ref="E707:E770" si="23">D707^3</f>
        <v>-10.035708824131383</v>
      </c>
    </row>
    <row r="708" spans="1:5" x14ac:dyDescent="0.25">
      <c r="A708" s="71">
        <v>53.6</v>
      </c>
      <c r="D708" s="71">
        <f t="shared" si="22"/>
        <v>0.56985481213689881</v>
      </c>
      <c r="E708" s="71">
        <f t="shared" si="23"/>
        <v>0.18505152143274645</v>
      </c>
    </row>
    <row r="709" spans="1:5" x14ac:dyDescent="0.25">
      <c r="A709" s="71">
        <v>46.6</v>
      </c>
      <c r="D709" s="71">
        <f t="shared" si="22"/>
        <v>-0.13449781028069321</v>
      </c>
      <c r="E709" s="71">
        <f t="shared" si="23"/>
        <v>-2.4330197892256512E-3</v>
      </c>
    </row>
    <row r="710" spans="1:5" x14ac:dyDescent="0.25">
      <c r="A710" s="71">
        <v>54.5</v>
      </c>
      <c r="D710" s="71">
        <f t="shared" si="22"/>
        <v>0.66041443501916053</v>
      </c>
      <c r="E710" s="71">
        <f t="shared" si="23"/>
        <v>0.28803792383186333</v>
      </c>
    </row>
    <row r="711" spans="1:5" x14ac:dyDescent="0.25">
      <c r="A711" s="71">
        <v>53.5</v>
      </c>
      <c r="D711" s="71">
        <f t="shared" si="22"/>
        <v>0.55979263181664729</v>
      </c>
      <c r="E711" s="71">
        <f t="shared" si="23"/>
        <v>0.17542098024681124</v>
      </c>
    </row>
    <row r="712" spans="1:5" x14ac:dyDescent="0.25">
      <c r="A712" s="71">
        <v>42.3</v>
      </c>
      <c r="D712" s="71">
        <f t="shared" si="22"/>
        <v>-0.56717156405150015</v>
      </c>
      <c r="E712" s="71">
        <f t="shared" si="23"/>
        <v>-0.18244978093872269</v>
      </c>
    </row>
    <row r="713" spans="1:5" x14ac:dyDescent="0.25">
      <c r="A713" s="71">
        <v>57.9</v>
      </c>
      <c r="D713" s="71">
        <f t="shared" si="22"/>
        <v>1.002528565907705</v>
      </c>
      <c r="E713" s="71">
        <f t="shared" si="23"/>
        <v>1.0076048948265182</v>
      </c>
    </row>
    <row r="714" spans="1:5" x14ac:dyDescent="0.25">
      <c r="A714" s="71">
        <v>52.5</v>
      </c>
      <c r="D714" s="71">
        <f t="shared" si="22"/>
        <v>0.45917082861413422</v>
      </c>
      <c r="E714" s="71">
        <f t="shared" si="23"/>
        <v>9.6810590218934428E-2</v>
      </c>
    </row>
    <row r="715" spans="1:5" x14ac:dyDescent="0.25">
      <c r="A715" s="71">
        <v>50.1</v>
      </c>
      <c r="D715" s="71">
        <f t="shared" si="22"/>
        <v>0.21767850092810279</v>
      </c>
      <c r="E715" s="71">
        <f t="shared" si="23"/>
        <v>1.0314462799612007E-2</v>
      </c>
    </row>
    <row r="716" spans="1:5" x14ac:dyDescent="0.25">
      <c r="A716" s="71">
        <v>44.8</v>
      </c>
      <c r="D716" s="71">
        <f t="shared" si="22"/>
        <v>-0.31561705604521734</v>
      </c>
      <c r="E716" s="71">
        <f t="shared" si="23"/>
        <v>-3.1439917209673172E-2</v>
      </c>
    </row>
    <row r="717" spans="1:5" x14ac:dyDescent="0.25">
      <c r="A717" s="71">
        <v>52.6</v>
      </c>
      <c r="D717" s="71">
        <f t="shared" si="22"/>
        <v>0.46923300893438563</v>
      </c>
      <c r="E717" s="71">
        <f t="shared" si="23"/>
        <v>0.10331554403778102</v>
      </c>
    </row>
    <row r="718" spans="1:5" x14ac:dyDescent="0.25">
      <c r="A718" s="71">
        <v>59.4</v>
      </c>
      <c r="D718" s="71">
        <f t="shared" si="22"/>
        <v>1.1534612707114749</v>
      </c>
      <c r="E718" s="71">
        <f t="shared" si="23"/>
        <v>1.5346489653777031</v>
      </c>
    </row>
    <row r="719" spans="1:5" x14ac:dyDescent="0.25">
      <c r="A719" s="71">
        <v>53.8</v>
      </c>
      <c r="D719" s="71">
        <f t="shared" si="22"/>
        <v>0.58997917277740097</v>
      </c>
      <c r="E719" s="71">
        <f t="shared" si="23"/>
        <v>0.20535725089920936</v>
      </c>
    </row>
    <row r="720" spans="1:5" x14ac:dyDescent="0.25">
      <c r="A720" s="71">
        <v>57.9</v>
      </c>
      <c r="D720" s="71">
        <f t="shared" si="22"/>
        <v>1.002528565907705</v>
      </c>
      <c r="E720" s="71">
        <f t="shared" si="23"/>
        <v>1.0076048948265182</v>
      </c>
    </row>
    <row r="721" spans="1:5" x14ac:dyDescent="0.25">
      <c r="A721" s="71">
        <v>37.799999999999997</v>
      </c>
      <c r="D721" s="71">
        <f t="shared" si="22"/>
        <v>-1.0199696784628094</v>
      </c>
      <c r="E721" s="71">
        <f t="shared" si="23"/>
        <v>-1.0611133632314433</v>
      </c>
    </row>
    <row r="722" spans="1:5" x14ac:dyDescent="0.25">
      <c r="A722" s="71">
        <v>57.2</v>
      </c>
      <c r="D722" s="71">
        <f t="shared" si="22"/>
        <v>0.93209330366594623</v>
      </c>
      <c r="E722" s="71">
        <f t="shared" si="23"/>
        <v>0.80980072975218409</v>
      </c>
    </row>
    <row r="723" spans="1:5" x14ac:dyDescent="0.25">
      <c r="A723" s="71">
        <v>35.5</v>
      </c>
      <c r="D723" s="71">
        <f t="shared" si="22"/>
        <v>-1.2513998258285892</v>
      </c>
      <c r="E723" s="71">
        <f t="shared" si="23"/>
        <v>-1.9596940344858018</v>
      </c>
    </row>
    <row r="724" spans="1:5" x14ac:dyDescent="0.25">
      <c r="A724" s="71">
        <v>51.1</v>
      </c>
      <c r="D724" s="71">
        <f t="shared" si="22"/>
        <v>0.31830030413061594</v>
      </c>
      <c r="E724" s="71">
        <f t="shared" si="23"/>
        <v>3.2248621925968023E-2</v>
      </c>
    </row>
    <row r="725" spans="1:5" x14ac:dyDescent="0.25">
      <c r="A725" s="71">
        <v>53.7</v>
      </c>
      <c r="D725" s="71">
        <f t="shared" si="22"/>
        <v>0.57991699245715023</v>
      </c>
      <c r="E725" s="71">
        <f t="shared" si="23"/>
        <v>0.19502824077622286</v>
      </c>
    </row>
    <row r="726" spans="1:5" x14ac:dyDescent="0.25">
      <c r="A726" s="71">
        <v>29.1</v>
      </c>
      <c r="D726" s="71">
        <f t="shared" si="22"/>
        <v>-1.8953793663246732</v>
      </c>
      <c r="E726" s="71">
        <f t="shared" si="23"/>
        <v>-6.809080135101202</v>
      </c>
    </row>
    <row r="727" spans="1:5" x14ac:dyDescent="0.25">
      <c r="A727" s="71">
        <v>54.4</v>
      </c>
      <c r="D727" s="71">
        <f t="shared" si="22"/>
        <v>0.650352254698909</v>
      </c>
      <c r="E727" s="71">
        <f t="shared" si="23"/>
        <v>0.27507172483715331</v>
      </c>
    </row>
    <row r="728" spans="1:5" x14ac:dyDescent="0.25">
      <c r="A728" s="71">
        <v>57.4</v>
      </c>
      <c r="D728" s="71">
        <f t="shared" si="22"/>
        <v>0.9522176643064485</v>
      </c>
      <c r="E728" s="71">
        <f t="shared" si="23"/>
        <v>0.86339335341594181</v>
      </c>
    </row>
    <row r="729" spans="1:5" x14ac:dyDescent="0.25">
      <c r="A729" s="71">
        <v>47.3</v>
      </c>
      <c r="D729" s="71">
        <f t="shared" si="22"/>
        <v>-6.406254803893445E-2</v>
      </c>
      <c r="E729" s="71">
        <f t="shared" si="23"/>
        <v>-2.6291334170050804E-4</v>
      </c>
    </row>
    <row r="730" spans="1:5" x14ac:dyDescent="0.25">
      <c r="A730" s="71">
        <v>39.799999999999997</v>
      </c>
      <c r="D730" s="71">
        <f t="shared" si="22"/>
        <v>-0.81872607205778303</v>
      </c>
      <c r="E730" s="71">
        <f t="shared" si="23"/>
        <v>-0.54880222280282076</v>
      </c>
    </row>
    <row r="731" spans="1:5" x14ac:dyDescent="0.25">
      <c r="A731" s="71">
        <v>56.9</v>
      </c>
      <c r="D731" s="71">
        <f t="shared" si="22"/>
        <v>0.90190676270519188</v>
      </c>
      <c r="E731" s="71">
        <f t="shared" si="23"/>
        <v>0.7336432568149549</v>
      </c>
    </row>
    <row r="732" spans="1:5" x14ac:dyDescent="0.25">
      <c r="A732" s="71">
        <v>44.3</v>
      </c>
      <c r="D732" s="71">
        <f t="shared" si="22"/>
        <v>-0.3659279576464739</v>
      </c>
      <c r="E732" s="71">
        <f t="shared" si="23"/>
        <v>-4.8998950181829835E-2</v>
      </c>
    </row>
    <row r="733" spans="1:5" x14ac:dyDescent="0.25">
      <c r="A733" s="71">
        <v>57.5</v>
      </c>
      <c r="D733" s="71">
        <f t="shared" si="22"/>
        <v>0.96227984462669991</v>
      </c>
      <c r="E733" s="71">
        <f t="shared" si="23"/>
        <v>0.89105429562541205</v>
      </c>
    </row>
    <row r="734" spans="1:5" x14ac:dyDescent="0.25">
      <c r="A734" s="71">
        <v>36.6</v>
      </c>
      <c r="D734" s="71">
        <f t="shared" si="22"/>
        <v>-1.1407158423058246</v>
      </c>
      <c r="E734" s="71">
        <f t="shared" si="23"/>
        <v>-1.4843366788600754</v>
      </c>
    </row>
    <row r="735" spans="1:5" x14ac:dyDescent="0.25">
      <c r="A735" s="71">
        <v>61</v>
      </c>
      <c r="D735" s="71">
        <f t="shared" si="22"/>
        <v>1.3144561558354959</v>
      </c>
      <c r="E735" s="71">
        <f t="shared" si="23"/>
        <v>2.2711107548618004</v>
      </c>
    </row>
    <row r="736" spans="1:5" x14ac:dyDescent="0.25">
      <c r="A736" s="71">
        <v>39.5</v>
      </c>
      <c r="D736" s="71">
        <f t="shared" si="22"/>
        <v>-0.84891261301853671</v>
      </c>
      <c r="E736" s="71">
        <f t="shared" si="23"/>
        <v>-0.61177110257858158</v>
      </c>
    </row>
    <row r="737" spans="1:5" x14ac:dyDescent="0.25">
      <c r="A737" s="71">
        <v>47.5</v>
      </c>
      <c r="D737" s="71">
        <f t="shared" si="22"/>
        <v>-4.3938187398431534E-2</v>
      </c>
      <c r="E737" s="71">
        <f t="shared" si="23"/>
        <v>-8.4825496519214973E-5</v>
      </c>
    </row>
    <row r="738" spans="1:5" x14ac:dyDescent="0.25">
      <c r="A738" s="71">
        <v>52.4</v>
      </c>
      <c r="D738" s="71">
        <f t="shared" si="22"/>
        <v>0.44910864829388275</v>
      </c>
      <c r="E738" s="71">
        <f t="shared" si="23"/>
        <v>9.0584575715964219E-2</v>
      </c>
    </row>
    <row r="739" spans="1:5" x14ac:dyDescent="0.25">
      <c r="A739" s="71">
        <v>49.8</v>
      </c>
      <c r="D739" s="71">
        <f t="shared" si="22"/>
        <v>0.18749195996734841</v>
      </c>
      <c r="E739" s="71">
        <f t="shared" si="23"/>
        <v>6.5909489391669535E-3</v>
      </c>
    </row>
    <row r="740" spans="1:5" x14ac:dyDescent="0.25">
      <c r="A740" s="71">
        <v>49.6</v>
      </c>
      <c r="D740" s="71">
        <f t="shared" si="22"/>
        <v>0.16736759932684622</v>
      </c>
      <c r="E740" s="71">
        <f t="shared" si="23"/>
        <v>4.6882866823144834E-3</v>
      </c>
    </row>
    <row r="741" spans="1:5" x14ac:dyDescent="0.25">
      <c r="A741" s="71">
        <v>49.6</v>
      </c>
      <c r="D741" s="71">
        <f t="shared" si="22"/>
        <v>0.16736759932684622</v>
      </c>
      <c r="E741" s="71">
        <f t="shared" si="23"/>
        <v>4.6882866823144834E-3</v>
      </c>
    </row>
    <row r="742" spans="1:5" x14ac:dyDescent="0.25">
      <c r="A742" s="71">
        <v>49.2</v>
      </c>
      <c r="D742" s="71">
        <f t="shared" si="22"/>
        <v>0.1271188780458411</v>
      </c>
      <c r="E742" s="71">
        <f t="shared" si="23"/>
        <v>2.054140537972204E-3</v>
      </c>
    </row>
    <row r="743" spans="1:5" x14ac:dyDescent="0.25">
      <c r="A743" s="71">
        <v>46</v>
      </c>
      <c r="D743" s="71">
        <f t="shared" si="22"/>
        <v>-0.19487089220220125</v>
      </c>
      <c r="E743" s="71">
        <f t="shared" si="23"/>
        <v>-7.4001567770757516E-3</v>
      </c>
    </row>
    <row r="744" spans="1:5" x14ac:dyDescent="0.25">
      <c r="A744" s="71">
        <v>49</v>
      </c>
      <c r="D744" s="71">
        <f t="shared" si="22"/>
        <v>0.10699451740533819</v>
      </c>
      <c r="E744" s="71">
        <f t="shared" si="23"/>
        <v>1.2248546989698751E-3</v>
      </c>
    </row>
    <row r="745" spans="1:5" x14ac:dyDescent="0.25">
      <c r="A745" s="71">
        <v>49.5</v>
      </c>
      <c r="D745" s="71">
        <f t="shared" si="22"/>
        <v>0.15730541900659475</v>
      </c>
      <c r="E745" s="71">
        <f t="shared" si="23"/>
        <v>3.8925217830128589E-3</v>
      </c>
    </row>
    <row r="746" spans="1:5" x14ac:dyDescent="0.25">
      <c r="A746" s="71">
        <v>54</v>
      </c>
      <c r="D746" s="71">
        <f t="shared" si="22"/>
        <v>0.61010353341790391</v>
      </c>
      <c r="E746" s="71">
        <f t="shared" si="23"/>
        <v>0.22709659397159451</v>
      </c>
    </row>
    <row r="747" spans="1:5" x14ac:dyDescent="0.25">
      <c r="A747" s="71">
        <v>50</v>
      </c>
      <c r="D747" s="71">
        <f t="shared" si="22"/>
        <v>0.20761632060785135</v>
      </c>
      <c r="E747" s="71">
        <f t="shared" si="23"/>
        <v>8.9492052868154447E-3</v>
      </c>
    </row>
    <row r="748" spans="1:5" x14ac:dyDescent="0.25">
      <c r="A748" s="71">
        <v>52</v>
      </c>
      <c r="D748" s="71">
        <f t="shared" si="22"/>
        <v>0.4088599270128776</v>
      </c>
      <c r="E748" s="71">
        <f t="shared" si="23"/>
        <v>6.8347658423457233E-2</v>
      </c>
    </row>
    <row r="749" spans="1:5" x14ac:dyDescent="0.25">
      <c r="A749" s="71">
        <v>52.1</v>
      </c>
      <c r="D749" s="71">
        <f t="shared" si="22"/>
        <v>0.41892210733312907</v>
      </c>
      <c r="E749" s="71">
        <f t="shared" si="23"/>
        <v>7.3519041882617139E-2</v>
      </c>
    </row>
    <row r="750" spans="1:5" x14ac:dyDescent="0.25">
      <c r="A750" s="71">
        <v>41.7</v>
      </c>
      <c r="D750" s="71">
        <f t="shared" si="22"/>
        <v>-0.62754464597300752</v>
      </c>
      <c r="E750" s="71">
        <f t="shared" si="23"/>
        <v>-0.24713478952013354</v>
      </c>
    </row>
    <row r="751" spans="1:5" x14ac:dyDescent="0.25">
      <c r="A751" s="71">
        <v>47.6</v>
      </c>
      <c r="D751" s="71">
        <f t="shared" si="22"/>
        <v>-3.3876007078180073E-2</v>
      </c>
      <c r="E751" s="71">
        <f t="shared" si="23"/>
        <v>-3.8875558813786446E-5</v>
      </c>
    </row>
    <row r="752" spans="1:5" x14ac:dyDescent="0.25">
      <c r="A752" s="71">
        <v>44.5</v>
      </c>
      <c r="D752" s="71">
        <f t="shared" si="22"/>
        <v>-0.34580359700597096</v>
      </c>
      <c r="E752" s="71">
        <f t="shared" si="23"/>
        <v>-4.135123828987762E-2</v>
      </c>
    </row>
    <row r="753" spans="1:5" x14ac:dyDescent="0.25">
      <c r="A753" s="71">
        <v>38.1</v>
      </c>
      <c r="D753" s="71">
        <f t="shared" si="22"/>
        <v>-0.98978313750205493</v>
      </c>
      <c r="E753" s="71">
        <f t="shared" si="23"/>
        <v>-0.96966149886424202</v>
      </c>
    </row>
    <row r="754" spans="1:5" x14ac:dyDescent="0.25">
      <c r="A754" s="71">
        <v>49.6</v>
      </c>
      <c r="D754" s="71">
        <f t="shared" si="22"/>
        <v>0.16736759932684622</v>
      </c>
      <c r="E754" s="71">
        <f t="shared" si="23"/>
        <v>4.6882866823144834E-3</v>
      </c>
    </row>
    <row r="755" spans="1:5" x14ac:dyDescent="0.25">
      <c r="A755" s="71">
        <v>38.6</v>
      </c>
      <c r="D755" s="71">
        <f t="shared" si="22"/>
        <v>-0.93947223590079842</v>
      </c>
      <c r="E755" s="71">
        <f t="shared" si="23"/>
        <v>-0.82918578824737899</v>
      </c>
    </row>
    <row r="756" spans="1:5" x14ac:dyDescent="0.25">
      <c r="A756" s="71">
        <v>53.6</v>
      </c>
      <c r="D756" s="71">
        <f t="shared" si="22"/>
        <v>0.56985481213689881</v>
      </c>
      <c r="E756" s="71">
        <f t="shared" si="23"/>
        <v>0.18505152143274645</v>
      </c>
    </row>
    <row r="757" spans="1:5" x14ac:dyDescent="0.25">
      <c r="A757" s="71">
        <v>51</v>
      </c>
      <c r="D757" s="71">
        <f t="shared" si="22"/>
        <v>0.30823812381036447</v>
      </c>
      <c r="E757" s="71">
        <f t="shared" si="23"/>
        <v>2.9285932538466505E-2</v>
      </c>
    </row>
    <row r="758" spans="1:5" x14ac:dyDescent="0.25">
      <c r="A758" s="71">
        <v>50.6</v>
      </c>
      <c r="D758" s="71">
        <f t="shared" si="22"/>
        <v>0.26798940252935938</v>
      </c>
      <c r="E758" s="71">
        <f t="shared" si="23"/>
        <v>1.9246548632099264E-2</v>
      </c>
    </row>
    <row r="759" spans="1:5" x14ac:dyDescent="0.25">
      <c r="A759" s="71">
        <v>43.9</v>
      </c>
      <c r="D759" s="71">
        <f t="shared" si="22"/>
        <v>-0.406176678927479</v>
      </c>
      <c r="E759" s="71">
        <f t="shared" si="23"/>
        <v>-6.7010823168994982E-2</v>
      </c>
    </row>
    <row r="760" spans="1:5" x14ac:dyDescent="0.25">
      <c r="A760" s="71">
        <v>50.8</v>
      </c>
      <c r="D760" s="71">
        <f t="shared" si="22"/>
        <v>0.28811376316986154</v>
      </c>
      <c r="E760" s="71">
        <f t="shared" si="23"/>
        <v>2.3916191100494134E-2</v>
      </c>
    </row>
    <row r="761" spans="1:5" x14ac:dyDescent="0.25">
      <c r="A761" s="71">
        <v>51.8</v>
      </c>
      <c r="D761" s="71">
        <f t="shared" si="22"/>
        <v>0.38873556637237472</v>
      </c>
      <c r="E761" s="71">
        <f t="shared" si="23"/>
        <v>5.8743907501254154E-2</v>
      </c>
    </row>
    <row r="762" spans="1:5" x14ac:dyDescent="0.25">
      <c r="A762" s="71">
        <v>38.6</v>
      </c>
      <c r="D762" s="71">
        <f t="shared" si="22"/>
        <v>-0.93947223590079842</v>
      </c>
      <c r="E762" s="71">
        <f t="shared" si="23"/>
        <v>-0.82918578824737899</v>
      </c>
    </row>
    <row r="763" spans="1:5" x14ac:dyDescent="0.25">
      <c r="A763" s="71">
        <v>51.4</v>
      </c>
      <c r="D763" s="71">
        <f t="shared" si="22"/>
        <v>0.34848684509136957</v>
      </c>
      <c r="E763" s="71">
        <f t="shared" si="23"/>
        <v>4.2321316226168061E-2</v>
      </c>
    </row>
    <row r="764" spans="1:5" x14ac:dyDescent="0.25">
      <c r="A764" s="71">
        <v>45.9</v>
      </c>
      <c r="D764" s="71">
        <f t="shared" si="22"/>
        <v>-0.20493307252245271</v>
      </c>
      <c r="E764" s="71">
        <f t="shared" si="23"/>
        <v>-8.6066898727300972E-3</v>
      </c>
    </row>
    <row r="765" spans="1:5" x14ac:dyDescent="0.25">
      <c r="A765" s="71">
        <v>53.1</v>
      </c>
      <c r="D765" s="71">
        <f t="shared" si="22"/>
        <v>0.51954391053564219</v>
      </c>
      <c r="E765" s="71">
        <f t="shared" si="23"/>
        <v>0.14023834463909352</v>
      </c>
    </row>
    <row r="766" spans="1:5" x14ac:dyDescent="0.25">
      <c r="A766" s="71">
        <v>25.4</v>
      </c>
      <c r="D766" s="71">
        <f t="shared" si="22"/>
        <v>-2.2676800381739723</v>
      </c>
      <c r="E766" s="71">
        <f t="shared" si="23"/>
        <v>-11.661256046571207</v>
      </c>
    </row>
    <row r="767" spans="1:5" x14ac:dyDescent="0.25">
      <c r="A767" s="71">
        <v>49.5</v>
      </c>
      <c r="D767" s="71">
        <f t="shared" si="22"/>
        <v>0.15730541900659475</v>
      </c>
      <c r="E767" s="71">
        <f t="shared" si="23"/>
        <v>3.8925217830128589E-3</v>
      </c>
    </row>
    <row r="768" spans="1:5" x14ac:dyDescent="0.25">
      <c r="A768" s="71">
        <v>51.7</v>
      </c>
      <c r="D768" s="71">
        <f t="shared" si="22"/>
        <v>0.37867338605212397</v>
      </c>
      <c r="E768" s="71">
        <f t="shared" si="23"/>
        <v>5.4299314794272198E-2</v>
      </c>
    </row>
    <row r="769" spans="1:5" x14ac:dyDescent="0.25">
      <c r="A769" s="71">
        <v>49.5</v>
      </c>
      <c r="D769" s="71">
        <f t="shared" si="22"/>
        <v>0.15730541900659475</v>
      </c>
      <c r="E769" s="71">
        <f t="shared" si="23"/>
        <v>3.8925217830128589E-3</v>
      </c>
    </row>
    <row r="770" spans="1:5" x14ac:dyDescent="0.25">
      <c r="A770" s="71">
        <v>41.1</v>
      </c>
      <c r="D770" s="71">
        <f t="shared" si="22"/>
        <v>-0.68791772789451555</v>
      </c>
      <c r="E770" s="71">
        <f t="shared" si="23"/>
        <v>-0.32554385694754329</v>
      </c>
    </row>
    <row r="771" spans="1:5" x14ac:dyDescent="0.25">
      <c r="A771" s="71">
        <v>54.1</v>
      </c>
      <c r="D771" s="71">
        <f t="shared" ref="D771:D834" si="24">(A771-$B$2)/$C$2</f>
        <v>0.62016571373815532</v>
      </c>
      <c r="E771" s="71">
        <f t="shared" ref="E771:E834" si="25">D771^3</f>
        <v>0.23851915216493139</v>
      </c>
    </row>
    <row r="772" spans="1:5" x14ac:dyDescent="0.25">
      <c r="A772" s="71">
        <v>50.9</v>
      </c>
      <c r="D772" s="71">
        <f t="shared" si="24"/>
        <v>0.298175943490113</v>
      </c>
      <c r="E772" s="71">
        <f t="shared" si="25"/>
        <v>2.6510493137298384E-2</v>
      </c>
    </row>
    <row r="773" spans="1:5" x14ac:dyDescent="0.25">
      <c r="A773" s="71">
        <v>35.9</v>
      </c>
      <c r="D773" s="71">
        <f t="shared" si="24"/>
        <v>-1.2111511045475842</v>
      </c>
      <c r="E773" s="71">
        <f t="shared" si="25"/>
        <v>-1.7766218079309122</v>
      </c>
    </row>
    <row r="774" spans="1:5" x14ac:dyDescent="0.25">
      <c r="A774" s="71">
        <v>40.1</v>
      </c>
      <c r="D774" s="71">
        <f t="shared" si="24"/>
        <v>-0.78853953109702868</v>
      </c>
      <c r="E774" s="71">
        <f t="shared" si="25"/>
        <v>-0.49030961609534846</v>
      </c>
    </row>
    <row r="775" spans="1:5" x14ac:dyDescent="0.25">
      <c r="A775" s="71">
        <v>49.2</v>
      </c>
      <c r="D775" s="71">
        <f t="shared" si="24"/>
        <v>0.1271188780458411</v>
      </c>
      <c r="E775" s="71">
        <f t="shared" si="25"/>
        <v>2.054140537972204E-3</v>
      </c>
    </row>
    <row r="776" spans="1:5" x14ac:dyDescent="0.25">
      <c r="A776" s="71">
        <v>50.9</v>
      </c>
      <c r="D776" s="71">
        <f t="shared" si="24"/>
        <v>0.298175943490113</v>
      </c>
      <c r="E776" s="71">
        <f t="shared" si="25"/>
        <v>2.6510493137298384E-2</v>
      </c>
    </row>
    <row r="777" spans="1:5" x14ac:dyDescent="0.25">
      <c r="A777" s="71">
        <v>44.8</v>
      </c>
      <c r="D777" s="71">
        <f t="shared" si="24"/>
        <v>-0.31561705604521734</v>
      </c>
      <c r="E777" s="71">
        <f t="shared" si="25"/>
        <v>-3.1439917209673172E-2</v>
      </c>
    </row>
    <row r="778" spans="1:5" x14ac:dyDescent="0.25">
      <c r="A778" s="71">
        <v>46.6</v>
      </c>
      <c r="D778" s="71">
        <f t="shared" si="24"/>
        <v>-0.13449781028069321</v>
      </c>
      <c r="E778" s="71">
        <f t="shared" si="25"/>
        <v>-2.4330197892256512E-3</v>
      </c>
    </row>
    <row r="779" spans="1:5" x14ac:dyDescent="0.25">
      <c r="A779" s="71">
        <v>48.7</v>
      </c>
      <c r="D779" s="71">
        <f t="shared" si="24"/>
        <v>7.6807976444584536E-2</v>
      </c>
      <c r="E779" s="71">
        <f t="shared" si="25"/>
        <v>4.5312598761291947E-4</v>
      </c>
    </row>
    <row r="780" spans="1:5" x14ac:dyDescent="0.25">
      <c r="A780" s="71">
        <v>48.6</v>
      </c>
      <c r="D780" s="71">
        <f t="shared" si="24"/>
        <v>6.6745796124333068E-2</v>
      </c>
      <c r="E780" s="71">
        <f t="shared" si="25"/>
        <v>2.9735260852152925E-4</v>
      </c>
    </row>
    <row r="781" spans="1:5" x14ac:dyDescent="0.25">
      <c r="A781" s="71">
        <v>50.3</v>
      </c>
      <c r="D781" s="71">
        <f t="shared" si="24"/>
        <v>0.237802861568605</v>
      </c>
      <c r="E781" s="71">
        <f t="shared" si="25"/>
        <v>1.3447799612997332E-2</v>
      </c>
    </row>
    <row r="782" spans="1:5" x14ac:dyDescent="0.25">
      <c r="A782" s="71">
        <v>48.6</v>
      </c>
      <c r="D782" s="71">
        <f t="shared" si="24"/>
        <v>6.6745796124333068E-2</v>
      </c>
      <c r="E782" s="71">
        <f t="shared" si="25"/>
        <v>2.9735260852152925E-4</v>
      </c>
    </row>
    <row r="783" spans="1:5" x14ac:dyDescent="0.25">
      <c r="A783" s="71">
        <v>45.4</v>
      </c>
      <c r="D783" s="71">
        <f t="shared" si="24"/>
        <v>-0.25524397412370931</v>
      </c>
      <c r="E783" s="71">
        <f t="shared" si="25"/>
        <v>-1.6629013802085132E-2</v>
      </c>
    </row>
    <row r="784" spans="1:5" x14ac:dyDescent="0.25">
      <c r="A784" s="71">
        <v>46.4</v>
      </c>
      <c r="D784" s="71">
        <f t="shared" si="24"/>
        <v>-0.15462217092119612</v>
      </c>
      <c r="E784" s="71">
        <f t="shared" si="25"/>
        <v>-3.6967092961962384E-3</v>
      </c>
    </row>
    <row r="785" spans="1:5" x14ac:dyDescent="0.25">
      <c r="A785" s="71">
        <v>48.5</v>
      </c>
      <c r="D785" s="71">
        <f t="shared" si="24"/>
        <v>5.6683615804081613E-2</v>
      </c>
      <c r="E785" s="71">
        <f t="shared" si="25"/>
        <v>1.8212628849471671E-4</v>
      </c>
    </row>
    <row r="786" spans="1:5" x14ac:dyDescent="0.25">
      <c r="A786" s="71">
        <v>53.9</v>
      </c>
      <c r="D786" s="71">
        <f t="shared" si="24"/>
        <v>0.6000413530976525</v>
      </c>
      <c r="E786" s="71">
        <f t="shared" si="25"/>
        <v>0.21604466442367704</v>
      </c>
    </row>
    <row r="787" spans="1:5" x14ac:dyDescent="0.25">
      <c r="A787" s="71">
        <v>51.3</v>
      </c>
      <c r="D787" s="71">
        <f t="shared" si="24"/>
        <v>0.33842466477111816</v>
      </c>
      <c r="E787" s="71">
        <f t="shared" si="25"/>
        <v>3.8760201147849165E-2</v>
      </c>
    </row>
    <row r="788" spans="1:5" x14ac:dyDescent="0.25">
      <c r="A788" s="71">
        <v>50.7</v>
      </c>
      <c r="D788" s="71">
        <f t="shared" si="24"/>
        <v>0.27805158284961085</v>
      </c>
      <c r="E788" s="71">
        <f t="shared" si="25"/>
        <v>2.1496913806084397E-2</v>
      </c>
    </row>
    <row r="789" spans="1:5" x14ac:dyDescent="0.25">
      <c r="A789" s="71">
        <v>49.1</v>
      </c>
      <c r="D789" s="71">
        <f t="shared" si="24"/>
        <v>0.11705669772558965</v>
      </c>
      <c r="E789" s="71">
        <f t="shared" si="25"/>
        <v>1.6039425340149149E-3</v>
      </c>
    </row>
    <row r="790" spans="1:5" x14ac:dyDescent="0.25">
      <c r="A790" s="71">
        <v>25.5</v>
      </c>
      <c r="D790" s="71">
        <f t="shared" si="24"/>
        <v>-2.2576178578537207</v>
      </c>
      <c r="E790" s="71">
        <f t="shared" si="25"/>
        <v>-11.506713372599455</v>
      </c>
    </row>
    <row r="791" spans="1:5" x14ac:dyDescent="0.25">
      <c r="A791" s="71">
        <v>42.7</v>
      </c>
      <c r="D791" s="71">
        <f t="shared" si="24"/>
        <v>-0.52692284277049439</v>
      </c>
      <c r="E791" s="71">
        <f t="shared" si="25"/>
        <v>-0.14629890601102993</v>
      </c>
    </row>
    <row r="792" spans="1:5" x14ac:dyDescent="0.25">
      <c r="A792" s="71">
        <v>51.3</v>
      </c>
      <c r="D792" s="71">
        <f t="shared" si="24"/>
        <v>0.33842466477111816</v>
      </c>
      <c r="E792" s="71">
        <f t="shared" si="25"/>
        <v>3.8760201147849165E-2</v>
      </c>
    </row>
    <row r="793" spans="1:5" x14ac:dyDescent="0.25">
      <c r="A793" s="71">
        <v>48.9</v>
      </c>
      <c r="D793" s="71">
        <f t="shared" si="24"/>
        <v>9.6932337085086723E-2</v>
      </c>
      <c r="E793" s="71">
        <f t="shared" si="25"/>
        <v>9.1076441086754972E-4</v>
      </c>
    </row>
    <row r="794" spans="1:5" x14ac:dyDescent="0.25">
      <c r="A794" s="71">
        <v>46.8</v>
      </c>
      <c r="D794" s="71">
        <f t="shared" si="24"/>
        <v>-0.11437344964019101</v>
      </c>
      <c r="E794" s="71">
        <f t="shared" si="25"/>
        <v>-1.4961518035595301E-3</v>
      </c>
    </row>
    <row r="795" spans="1:5" x14ac:dyDescent="0.25">
      <c r="A795" s="71">
        <v>35.799999999999997</v>
      </c>
      <c r="D795" s="71">
        <f t="shared" si="24"/>
        <v>-1.2212132848678356</v>
      </c>
      <c r="E795" s="71">
        <f t="shared" si="25"/>
        <v>-1.821270949118112</v>
      </c>
    </row>
    <row r="796" spans="1:5" x14ac:dyDescent="0.25">
      <c r="A796" s="71">
        <v>49.7</v>
      </c>
      <c r="D796" s="71">
        <f t="shared" si="24"/>
        <v>0.17742977964709766</v>
      </c>
      <c r="E796" s="71">
        <f t="shared" si="25"/>
        <v>5.5857248603760276E-3</v>
      </c>
    </row>
    <row r="797" spans="1:5" x14ac:dyDescent="0.25">
      <c r="A797" s="71">
        <v>54</v>
      </c>
      <c r="D797" s="71">
        <f t="shared" si="24"/>
        <v>0.61010353341790391</v>
      </c>
      <c r="E797" s="71">
        <f t="shared" si="25"/>
        <v>0.22709659397159451</v>
      </c>
    </row>
    <row r="798" spans="1:5" x14ac:dyDescent="0.25">
      <c r="A798" s="71">
        <v>29.2</v>
      </c>
      <c r="D798" s="71">
        <f t="shared" si="24"/>
        <v>-1.8853171860044222</v>
      </c>
      <c r="E798" s="71">
        <f t="shared" si="25"/>
        <v>-6.7012107936859673</v>
      </c>
    </row>
    <row r="799" spans="1:5" x14ac:dyDescent="0.25">
      <c r="A799" s="71">
        <v>46.6</v>
      </c>
      <c r="D799" s="71">
        <f t="shared" si="24"/>
        <v>-0.13449781028069321</v>
      </c>
      <c r="E799" s="71">
        <f t="shared" si="25"/>
        <v>-2.4330197892256512E-3</v>
      </c>
    </row>
    <row r="800" spans="1:5" x14ac:dyDescent="0.25">
      <c r="A800" s="71">
        <v>43.1</v>
      </c>
      <c r="D800" s="71">
        <f t="shared" si="24"/>
        <v>-0.48667412148948924</v>
      </c>
      <c r="E800" s="71">
        <f t="shared" si="25"/>
        <v>-0.11526959327754484</v>
      </c>
    </row>
    <row r="801" spans="1:5" x14ac:dyDescent="0.25">
      <c r="A801" s="71">
        <v>52.2</v>
      </c>
      <c r="D801" s="71">
        <f t="shared" si="24"/>
        <v>0.42898428765338054</v>
      </c>
      <c r="E801" s="71">
        <f t="shared" si="25"/>
        <v>7.894491416977531E-2</v>
      </c>
    </row>
    <row r="802" spans="1:5" x14ac:dyDescent="0.25">
      <c r="A802" s="71">
        <v>49.6</v>
      </c>
      <c r="D802" s="71">
        <f t="shared" si="24"/>
        <v>0.16736759932684622</v>
      </c>
      <c r="E802" s="71">
        <f t="shared" si="25"/>
        <v>4.6882866823144834E-3</v>
      </c>
    </row>
    <row r="803" spans="1:5" x14ac:dyDescent="0.25">
      <c r="A803" s="71">
        <v>26.7</v>
      </c>
      <c r="D803" s="71">
        <f t="shared" si="24"/>
        <v>-2.1368716940107051</v>
      </c>
      <c r="E803" s="71">
        <f t="shared" si="25"/>
        <v>-9.7574276270952272</v>
      </c>
    </row>
    <row r="804" spans="1:5" x14ac:dyDescent="0.25">
      <c r="A804" s="71">
        <v>55.5</v>
      </c>
      <c r="D804" s="71">
        <f t="shared" si="24"/>
        <v>0.76103623822167366</v>
      </c>
      <c r="E804" s="71">
        <f t="shared" si="25"/>
        <v>0.44077404294362466</v>
      </c>
    </row>
    <row r="805" spans="1:5" x14ac:dyDescent="0.25">
      <c r="A805" s="71">
        <v>50.5</v>
      </c>
      <c r="D805" s="71">
        <f t="shared" si="24"/>
        <v>0.25792722220910791</v>
      </c>
      <c r="E805" s="71">
        <f t="shared" si="25"/>
        <v>1.71589829565694E-2</v>
      </c>
    </row>
    <row r="806" spans="1:5" x14ac:dyDescent="0.25">
      <c r="A806" s="71">
        <v>50.2</v>
      </c>
      <c r="D806" s="71">
        <f t="shared" si="24"/>
        <v>0.22774068124835425</v>
      </c>
      <c r="E806" s="71">
        <f t="shared" si="25"/>
        <v>1.1811956701016167E-2</v>
      </c>
    </row>
    <row r="807" spans="1:5" x14ac:dyDescent="0.25">
      <c r="A807" s="71">
        <v>56.5</v>
      </c>
      <c r="D807" s="71">
        <f t="shared" si="24"/>
        <v>0.86165804142418678</v>
      </c>
      <c r="E807" s="71">
        <f t="shared" si="25"/>
        <v>0.63974195955162949</v>
      </c>
    </row>
    <row r="808" spans="1:5" x14ac:dyDescent="0.25">
      <c r="A808" s="71">
        <v>25</v>
      </c>
      <c r="D808" s="71">
        <f t="shared" si="24"/>
        <v>-2.3079287594549771</v>
      </c>
      <c r="E808" s="71">
        <f t="shared" si="25"/>
        <v>-12.29326368105656</v>
      </c>
    </row>
    <row r="809" spans="1:5" x14ac:dyDescent="0.25">
      <c r="A809" s="71">
        <v>45.5</v>
      </c>
      <c r="D809" s="71">
        <f t="shared" si="24"/>
        <v>-0.24518179380345781</v>
      </c>
      <c r="E809" s="71">
        <f t="shared" si="25"/>
        <v>-1.4738885816171193E-2</v>
      </c>
    </row>
    <row r="810" spans="1:5" x14ac:dyDescent="0.25">
      <c r="A810" s="71">
        <v>44</v>
      </c>
      <c r="D810" s="71">
        <f t="shared" si="24"/>
        <v>-0.39611449860722753</v>
      </c>
      <c r="E810" s="71">
        <f t="shared" si="25"/>
        <v>-6.2153017216872136E-2</v>
      </c>
    </row>
    <row r="811" spans="1:5" x14ac:dyDescent="0.25">
      <c r="A811" s="71">
        <v>51.5</v>
      </c>
      <c r="D811" s="71">
        <f t="shared" si="24"/>
        <v>0.35854902541162104</v>
      </c>
      <c r="E811" s="71">
        <f t="shared" si="25"/>
        <v>4.6094131778698526E-2</v>
      </c>
    </row>
    <row r="812" spans="1:5" x14ac:dyDescent="0.25">
      <c r="A812" s="71">
        <v>37.299999999999997</v>
      </c>
      <c r="D812" s="71">
        <f t="shared" si="24"/>
        <v>-1.070280580064066</v>
      </c>
      <c r="E812" s="71">
        <f t="shared" si="25"/>
        <v>-1.2260069610759394</v>
      </c>
    </row>
    <row r="813" spans="1:5" x14ac:dyDescent="0.25">
      <c r="A813" s="71">
        <v>50.3</v>
      </c>
      <c r="D813" s="71">
        <f t="shared" si="24"/>
        <v>0.237802861568605</v>
      </c>
      <c r="E813" s="71">
        <f t="shared" si="25"/>
        <v>1.3447799612997332E-2</v>
      </c>
    </row>
    <row r="814" spans="1:5" x14ac:dyDescent="0.25">
      <c r="A814" s="71">
        <v>51.1</v>
      </c>
      <c r="D814" s="71">
        <f t="shared" si="24"/>
        <v>0.31830030413061594</v>
      </c>
      <c r="E814" s="71">
        <f t="shared" si="25"/>
        <v>3.2248621925968023E-2</v>
      </c>
    </row>
    <row r="815" spans="1:5" x14ac:dyDescent="0.25">
      <c r="A815" s="71">
        <v>23.2</v>
      </c>
      <c r="D815" s="71">
        <f t="shared" si="24"/>
        <v>-2.4890480052195012</v>
      </c>
      <c r="E815" s="71">
        <f t="shared" si="25"/>
        <v>-15.420548380638143</v>
      </c>
    </row>
    <row r="816" spans="1:5" x14ac:dyDescent="0.25">
      <c r="A816" s="71">
        <v>54.5</v>
      </c>
      <c r="D816" s="71">
        <f t="shared" si="24"/>
        <v>0.66041443501916053</v>
      </c>
      <c r="E816" s="71">
        <f t="shared" si="25"/>
        <v>0.28803792383186333</v>
      </c>
    </row>
    <row r="817" spans="1:5" x14ac:dyDescent="0.25">
      <c r="A817" s="71">
        <v>36.4</v>
      </c>
      <c r="D817" s="71">
        <f t="shared" si="24"/>
        <v>-1.1608402029463276</v>
      </c>
      <c r="E817" s="71">
        <f t="shared" si="25"/>
        <v>-1.5642901885215179</v>
      </c>
    </row>
    <row r="818" spans="1:5" x14ac:dyDescent="0.25">
      <c r="A818" s="71">
        <v>49.2</v>
      </c>
      <c r="D818" s="71">
        <f t="shared" si="24"/>
        <v>0.1271188780458411</v>
      </c>
      <c r="E818" s="71">
        <f t="shared" si="25"/>
        <v>2.054140537972204E-3</v>
      </c>
    </row>
    <row r="819" spans="1:5" x14ac:dyDescent="0.25">
      <c r="A819" s="71">
        <v>51</v>
      </c>
      <c r="D819" s="71">
        <f t="shared" si="24"/>
        <v>0.30823812381036447</v>
      </c>
      <c r="E819" s="71">
        <f t="shared" si="25"/>
        <v>2.9285932538466505E-2</v>
      </c>
    </row>
    <row r="820" spans="1:5" x14ac:dyDescent="0.25">
      <c r="A820" s="71">
        <v>48.5</v>
      </c>
      <c r="D820" s="71">
        <f t="shared" si="24"/>
        <v>5.6683615804081613E-2</v>
      </c>
      <c r="E820" s="71">
        <f t="shared" si="25"/>
        <v>1.8212628849471671E-4</v>
      </c>
    </row>
    <row r="821" spans="1:5" x14ac:dyDescent="0.25">
      <c r="A821" s="71">
        <v>52.5</v>
      </c>
      <c r="D821" s="71">
        <f t="shared" si="24"/>
        <v>0.45917082861413422</v>
      </c>
      <c r="E821" s="71">
        <f t="shared" si="25"/>
        <v>9.6810590218934428E-2</v>
      </c>
    </row>
    <row r="822" spans="1:5" x14ac:dyDescent="0.25">
      <c r="A822" s="71">
        <v>52.7</v>
      </c>
      <c r="D822" s="71">
        <f t="shared" si="24"/>
        <v>0.4792951892546371</v>
      </c>
      <c r="E822" s="71">
        <f t="shared" si="25"/>
        <v>0.11010554979447361</v>
      </c>
    </row>
    <row r="823" spans="1:5" x14ac:dyDescent="0.25">
      <c r="A823" s="71">
        <v>56.4</v>
      </c>
      <c r="D823" s="71">
        <f t="shared" si="24"/>
        <v>0.85159586110393537</v>
      </c>
      <c r="E823" s="71">
        <f t="shared" si="25"/>
        <v>0.61759052727736619</v>
      </c>
    </row>
    <row r="824" spans="1:5" x14ac:dyDescent="0.25">
      <c r="A824" s="71">
        <v>56.6</v>
      </c>
      <c r="D824" s="71">
        <f t="shared" si="24"/>
        <v>0.8717202217444382</v>
      </c>
      <c r="E824" s="71">
        <f t="shared" si="25"/>
        <v>0.66241683602055068</v>
      </c>
    </row>
    <row r="825" spans="1:5" x14ac:dyDescent="0.25">
      <c r="A825" s="71">
        <v>54.6</v>
      </c>
      <c r="D825" s="71">
        <f t="shared" si="24"/>
        <v>0.67047661533941194</v>
      </c>
      <c r="E825" s="71">
        <f t="shared" si="25"/>
        <v>0.30140531458184039</v>
      </c>
    </row>
    <row r="826" spans="1:5" x14ac:dyDescent="0.25">
      <c r="A826" s="71">
        <v>33.200000000000003</v>
      </c>
      <c r="D826" s="71">
        <f t="shared" si="24"/>
        <v>-1.4828299731943693</v>
      </c>
      <c r="E826" s="71">
        <f t="shared" si="25"/>
        <v>-3.2604239013617491</v>
      </c>
    </row>
    <row r="827" spans="1:5" x14ac:dyDescent="0.25">
      <c r="A827" s="71">
        <v>47.8</v>
      </c>
      <c r="D827" s="71">
        <f t="shared" si="24"/>
        <v>-1.3751646437677874E-2</v>
      </c>
      <c r="E827" s="71">
        <f t="shared" si="25"/>
        <v>-2.6005433256936097E-6</v>
      </c>
    </row>
    <row r="828" spans="1:5" x14ac:dyDescent="0.25">
      <c r="A828" s="71">
        <v>54.6</v>
      </c>
      <c r="D828" s="71">
        <f t="shared" si="24"/>
        <v>0.67047661533941194</v>
      </c>
      <c r="E828" s="71">
        <f t="shared" si="25"/>
        <v>0.30140531458184039</v>
      </c>
    </row>
    <row r="829" spans="1:5" x14ac:dyDescent="0.25">
      <c r="A829" s="71">
        <v>55.6</v>
      </c>
      <c r="D829" s="71">
        <f t="shared" si="24"/>
        <v>0.77109841854192507</v>
      </c>
      <c r="E829" s="71">
        <f t="shared" si="25"/>
        <v>0.45848954545459703</v>
      </c>
    </row>
    <row r="830" spans="1:5" x14ac:dyDescent="0.25">
      <c r="A830" s="71">
        <v>57</v>
      </c>
      <c r="D830" s="71">
        <f t="shared" si="24"/>
        <v>0.9119689430254434</v>
      </c>
      <c r="E830" s="71">
        <f t="shared" si="25"/>
        <v>0.75847303628220275</v>
      </c>
    </row>
    <row r="831" spans="1:5" x14ac:dyDescent="0.25">
      <c r="A831" s="71">
        <v>56.9</v>
      </c>
      <c r="D831" s="71">
        <f t="shared" si="24"/>
        <v>0.90190676270519188</v>
      </c>
      <c r="E831" s="71">
        <f t="shared" si="25"/>
        <v>0.7336432568149549</v>
      </c>
    </row>
    <row r="832" spans="1:5" x14ac:dyDescent="0.25">
      <c r="A832" s="71">
        <v>45.6</v>
      </c>
      <c r="D832" s="71">
        <f t="shared" si="24"/>
        <v>-0.23511961348320637</v>
      </c>
      <c r="E832" s="71">
        <f t="shared" si="25"/>
        <v>-1.2997702052248252E-2</v>
      </c>
    </row>
    <row r="833" spans="1:5" x14ac:dyDescent="0.25">
      <c r="A833" s="71">
        <v>48.2</v>
      </c>
      <c r="D833" s="71">
        <f t="shared" si="24"/>
        <v>2.6497074843327955E-2</v>
      </c>
      <c r="E833" s="71">
        <f t="shared" si="25"/>
        <v>1.8603463106401193E-5</v>
      </c>
    </row>
    <row r="834" spans="1:5" x14ac:dyDescent="0.25">
      <c r="A834" s="71">
        <v>56.2</v>
      </c>
      <c r="D834" s="71">
        <f t="shared" si="24"/>
        <v>0.8314715004634331</v>
      </c>
      <c r="E834" s="71">
        <f t="shared" si="25"/>
        <v>0.57483354482493576</v>
      </c>
    </row>
    <row r="835" spans="1:5" x14ac:dyDescent="0.25">
      <c r="A835" s="71">
        <v>57.2</v>
      </c>
      <c r="D835" s="71">
        <f t="shared" ref="D835:D898" si="26">(A835-$B$2)/$C$2</f>
        <v>0.93209330366594623</v>
      </c>
      <c r="E835" s="71">
        <f t="shared" ref="E835:E898" si="27">D835^3</f>
        <v>0.80980072975218409</v>
      </c>
    </row>
    <row r="836" spans="1:5" x14ac:dyDescent="0.25">
      <c r="A836" s="71">
        <v>54.8</v>
      </c>
      <c r="D836" s="71">
        <f t="shared" si="26"/>
        <v>0.6906009759799141</v>
      </c>
      <c r="E836" s="71">
        <f t="shared" si="27"/>
        <v>0.32936812183547293</v>
      </c>
    </row>
    <row r="837" spans="1:5" x14ac:dyDescent="0.25">
      <c r="A837" s="71">
        <v>35.1</v>
      </c>
      <c r="D837" s="71">
        <f t="shared" si="26"/>
        <v>-1.2916485471095944</v>
      </c>
      <c r="E837" s="71">
        <f t="shared" si="27"/>
        <v>-2.1549295637438033</v>
      </c>
    </row>
    <row r="838" spans="1:5" x14ac:dyDescent="0.25">
      <c r="A838" s="71">
        <v>59.9</v>
      </c>
      <c r="D838" s="71">
        <f t="shared" si="26"/>
        <v>1.2037721723127313</v>
      </c>
      <c r="E838" s="71">
        <f t="shared" si="27"/>
        <v>1.7443470634885552</v>
      </c>
    </row>
    <row r="839" spans="1:5" x14ac:dyDescent="0.25">
      <c r="A839" s="71">
        <v>37.6</v>
      </c>
      <c r="D839" s="71">
        <f t="shared" si="26"/>
        <v>-1.0400940391033116</v>
      </c>
      <c r="E839" s="71">
        <f t="shared" si="27"/>
        <v>-1.125169165674518</v>
      </c>
    </row>
    <row r="840" spans="1:5" x14ac:dyDescent="0.25">
      <c r="A840" s="71">
        <v>56.7</v>
      </c>
      <c r="D840" s="71">
        <f t="shared" si="26"/>
        <v>0.88178240206468972</v>
      </c>
      <c r="E840" s="71">
        <f t="shared" si="27"/>
        <v>0.68562126930609935</v>
      </c>
    </row>
    <row r="841" spans="1:5" x14ac:dyDescent="0.25">
      <c r="A841" s="71">
        <v>57.7</v>
      </c>
      <c r="D841" s="71">
        <f t="shared" si="26"/>
        <v>0.98240420526720285</v>
      </c>
      <c r="E841" s="71">
        <f t="shared" si="27"/>
        <v>0.9481360039093818</v>
      </c>
    </row>
    <row r="842" spans="1:5" x14ac:dyDescent="0.25">
      <c r="A842" s="71">
        <v>44.3</v>
      </c>
      <c r="D842" s="71">
        <f t="shared" si="26"/>
        <v>-0.3659279576464739</v>
      </c>
      <c r="E842" s="71">
        <f t="shared" si="27"/>
        <v>-4.8998950181829835E-2</v>
      </c>
    </row>
    <row r="843" spans="1:5" x14ac:dyDescent="0.25">
      <c r="A843" s="71">
        <v>55.4</v>
      </c>
      <c r="D843" s="71">
        <f t="shared" si="26"/>
        <v>0.75097405790142213</v>
      </c>
      <c r="E843" s="71">
        <f t="shared" si="27"/>
        <v>0.42352085840761455</v>
      </c>
    </row>
    <row r="844" spans="1:5" x14ac:dyDescent="0.25">
      <c r="A844" s="71">
        <v>52.7</v>
      </c>
      <c r="D844" s="71">
        <f t="shared" si="26"/>
        <v>0.4792951892546371</v>
      </c>
      <c r="E844" s="71">
        <f t="shared" si="27"/>
        <v>0.11010554979447361</v>
      </c>
    </row>
    <row r="845" spans="1:5" x14ac:dyDescent="0.25">
      <c r="A845" s="71">
        <v>53.4</v>
      </c>
      <c r="D845" s="71">
        <f t="shared" si="26"/>
        <v>0.54973045149639588</v>
      </c>
      <c r="E845" s="71">
        <f t="shared" si="27"/>
        <v>0.1661305045964479</v>
      </c>
    </row>
    <row r="846" spans="1:5" x14ac:dyDescent="0.25">
      <c r="A846" s="71">
        <v>56.2</v>
      </c>
      <c r="D846" s="71">
        <f t="shared" si="26"/>
        <v>0.8314715004634331</v>
      </c>
      <c r="E846" s="71">
        <f t="shared" si="27"/>
        <v>0.57483354482493576</v>
      </c>
    </row>
    <row r="847" spans="1:5" x14ac:dyDescent="0.25">
      <c r="A847" s="71">
        <v>28.8</v>
      </c>
      <c r="D847" s="71">
        <f t="shared" si="26"/>
        <v>-1.9255659072854272</v>
      </c>
      <c r="E847" s="71">
        <f t="shared" si="27"/>
        <v>-7.1396210951847623</v>
      </c>
    </row>
    <row r="848" spans="1:5" x14ac:dyDescent="0.25">
      <c r="A848" s="71">
        <v>51.1</v>
      </c>
      <c r="D848" s="71">
        <f t="shared" si="26"/>
        <v>0.31830030413061594</v>
      </c>
      <c r="E848" s="71">
        <f t="shared" si="27"/>
        <v>3.2248621925968023E-2</v>
      </c>
    </row>
    <row r="849" spans="1:5" x14ac:dyDescent="0.25">
      <c r="A849" s="71">
        <v>32.200000000000003</v>
      </c>
      <c r="D849" s="71">
        <f t="shared" si="26"/>
        <v>-1.5834517763968823</v>
      </c>
      <c r="E849" s="71">
        <f t="shared" si="27"/>
        <v>-3.9702195608824131</v>
      </c>
    </row>
    <row r="850" spans="1:5" x14ac:dyDescent="0.25">
      <c r="A850" s="71">
        <v>55.2</v>
      </c>
      <c r="D850" s="71">
        <f t="shared" si="26"/>
        <v>0.73084969726091997</v>
      </c>
      <c r="E850" s="71">
        <f t="shared" si="27"/>
        <v>0.39037699277260496</v>
      </c>
    </row>
    <row r="851" spans="1:5" x14ac:dyDescent="0.25">
      <c r="A851" s="71">
        <v>42.8</v>
      </c>
      <c r="D851" s="71">
        <f t="shared" si="26"/>
        <v>-0.51686066245024365</v>
      </c>
      <c r="E851" s="71">
        <f t="shared" si="27"/>
        <v>-0.13807671292687604</v>
      </c>
    </row>
    <row r="852" spans="1:5" x14ac:dyDescent="0.25">
      <c r="A852" s="71">
        <v>55.5</v>
      </c>
      <c r="D852" s="71">
        <f t="shared" si="26"/>
        <v>0.76103623822167366</v>
      </c>
      <c r="E852" s="71">
        <f t="shared" si="27"/>
        <v>0.44077404294362466</v>
      </c>
    </row>
    <row r="853" spans="1:5" x14ac:dyDescent="0.25">
      <c r="A853" s="71">
        <v>52.3</v>
      </c>
      <c r="D853" s="71">
        <f t="shared" si="26"/>
        <v>0.43904646797363128</v>
      </c>
      <c r="E853" s="71">
        <f t="shared" si="27"/>
        <v>8.463138790690089E-2</v>
      </c>
    </row>
    <row r="854" spans="1:5" x14ac:dyDescent="0.25">
      <c r="A854" s="71">
        <v>47.5</v>
      </c>
      <c r="D854" s="71">
        <f t="shared" si="26"/>
        <v>-4.3938187398431534E-2</v>
      </c>
      <c r="E854" s="71">
        <f t="shared" si="27"/>
        <v>-8.4825496519214973E-5</v>
      </c>
    </row>
    <row r="855" spans="1:5" x14ac:dyDescent="0.25">
      <c r="A855" s="71">
        <v>56.5</v>
      </c>
      <c r="D855" s="71">
        <f t="shared" si="26"/>
        <v>0.86165804142418678</v>
      </c>
      <c r="E855" s="71">
        <f t="shared" si="27"/>
        <v>0.63974195955162949</v>
      </c>
    </row>
    <row r="856" spans="1:5" x14ac:dyDescent="0.25">
      <c r="A856" s="71">
        <v>55.5</v>
      </c>
      <c r="D856" s="71">
        <f t="shared" si="26"/>
        <v>0.76103623822167366</v>
      </c>
      <c r="E856" s="71">
        <f t="shared" si="27"/>
        <v>0.44077404294362466</v>
      </c>
    </row>
    <row r="857" spans="1:5" x14ac:dyDescent="0.25">
      <c r="A857" s="71">
        <v>62.9</v>
      </c>
      <c r="D857" s="71">
        <f t="shared" si="26"/>
        <v>1.5056375819202708</v>
      </c>
      <c r="E857" s="71">
        <f t="shared" si="27"/>
        <v>3.413196877621901</v>
      </c>
    </row>
    <row r="858" spans="1:5" x14ac:dyDescent="0.25">
      <c r="A858" s="71">
        <v>40.700000000000003</v>
      </c>
      <c r="D858" s="71">
        <f t="shared" si="26"/>
        <v>-0.72816644917552065</v>
      </c>
      <c r="E858" s="71">
        <f t="shared" si="27"/>
        <v>-0.38609305871256538</v>
      </c>
    </row>
    <row r="859" spans="1:5" x14ac:dyDescent="0.25">
      <c r="A859" s="71">
        <v>47.8</v>
      </c>
      <c r="D859" s="71">
        <f t="shared" si="26"/>
        <v>-1.3751646437677874E-2</v>
      </c>
      <c r="E859" s="71">
        <f t="shared" si="27"/>
        <v>-2.6005433256936097E-6</v>
      </c>
    </row>
    <row r="860" spans="1:5" x14ac:dyDescent="0.25">
      <c r="A860" s="71">
        <v>51.1</v>
      </c>
      <c r="D860" s="71">
        <f t="shared" si="26"/>
        <v>0.31830030413061594</v>
      </c>
      <c r="E860" s="71">
        <f t="shared" si="27"/>
        <v>3.2248621925968023E-2</v>
      </c>
    </row>
    <row r="861" spans="1:5" x14ac:dyDescent="0.25">
      <c r="A861" s="71">
        <v>50.2</v>
      </c>
      <c r="D861" s="71">
        <f t="shared" si="26"/>
        <v>0.22774068124835425</v>
      </c>
      <c r="E861" s="71">
        <f t="shared" si="27"/>
        <v>1.1811956701016167E-2</v>
      </c>
    </row>
    <row r="862" spans="1:5" x14ac:dyDescent="0.25">
      <c r="A862" s="71">
        <v>56.7</v>
      </c>
      <c r="D862" s="71">
        <f t="shared" si="26"/>
        <v>0.88178240206468972</v>
      </c>
      <c r="E862" s="71">
        <f t="shared" si="27"/>
        <v>0.68562126930609935</v>
      </c>
    </row>
    <row r="863" spans="1:5" x14ac:dyDescent="0.25">
      <c r="A863" s="71">
        <v>53.9</v>
      </c>
      <c r="D863" s="71">
        <f t="shared" si="26"/>
        <v>0.6000413530976525</v>
      </c>
      <c r="E863" s="71">
        <f t="shared" si="27"/>
        <v>0.21604466442367704</v>
      </c>
    </row>
    <row r="864" spans="1:5" x14ac:dyDescent="0.25">
      <c r="A864" s="71">
        <v>53.6</v>
      </c>
      <c r="D864" s="71">
        <f t="shared" si="26"/>
        <v>0.56985481213689881</v>
      </c>
      <c r="E864" s="71">
        <f t="shared" si="27"/>
        <v>0.18505152143274645</v>
      </c>
    </row>
    <row r="865" spans="1:5" x14ac:dyDescent="0.25">
      <c r="A865" s="71">
        <v>31.4</v>
      </c>
      <c r="D865" s="71">
        <f t="shared" si="26"/>
        <v>-1.6639492189588934</v>
      </c>
      <c r="E865" s="71">
        <f t="shared" si="27"/>
        <v>-4.6070211346080221</v>
      </c>
    </row>
    <row r="866" spans="1:5" x14ac:dyDescent="0.25">
      <c r="A866" s="71">
        <v>54.8</v>
      </c>
      <c r="D866" s="71">
        <f t="shared" si="26"/>
        <v>0.6906009759799141</v>
      </c>
      <c r="E866" s="71">
        <f t="shared" si="27"/>
        <v>0.32936812183547293</v>
      </c>
    </row>
    <row r="867" spans="1:5" x14ac:dyDescent="0.25">
      <c r="A867" s="71">
        <v>54.3</v>
      </c>
      <c r="D867" s="71">
        <f t="shared" si="26"/>
        <v>0.64029007437865759</v>
      </c>
      <c r="E867" s="71">
        <f t="shared" si="27"/>
        <v>0.2625006049757409</v>
      </c>
    </row>
    <row r="868" spans="1:5" x14ac:dyDescent="0.25">
      <c r="A868" s="71">
        <v>58.2</v>
      </c>
      <c r="D868" s="71">
        <f t="shared" si="26"/>
        <v>1.0327151068684595</v>
      </c>
      <c r="E868" s="71">
        <f t="shared" si="27"/>
        <v>1.1013911695238843</v>
      </c>
    </row>
    <row r="869" spans="1:5" x14ac:dyDescent="0.25">
      <c r="A869" s="71">
        <v>53.1</v>
      </c>
      <c r="D869" s="71">
        <f t="shared" si="26"/>
        <v>0.51954391053564219</v>
      </c>
      <c r="E869" s="71">
        <f t="shared" si="27"/>
        <v>0.14023834463909352</v>
      </c>
    </row>
    <row r="870" spans="1:5" x14ac:dyDescent="0.25">
      <c r="A870" s="71">
        <v>45.3</v>
      </c>
      <c r="D870" s="71">
        <f t="shared" si="26"/>
        <v>-0.26530615444396072</v>
      </c>
      <c r="E870" s="71">
        <f t="shared" si="27"/>
        <v>-1.8674198631959574E-2</v>
      </c>
    </row>
    <row r="871" spans="1:5" x14ac:dyDescent="0.25">
      <c r="A871" s="71">
        <v>41.2</v>
      </c>
      <c r="D871" s="71">
        <f t="shared" si="26"/>
        <v>-0.67785554757426403</v>
      </c>
      <c r="E871" s="71">
        <f t="shared" si="27"/>
        <v>-0.31146658703283747</v>
      </c>
    </row>
    <row r="872" spans="1:5" x14ac:dyDescent="0.25">
      <c r="A872" s="71">
        <v>50.4</v>
      </c>
      <c r="D872" s="71">
        <f t="shared" si="26"/>
        <v>0.24786504188885644</v>
      </c>
      <c r="E872" s="71">
        <f t="shared" si="27"/>
        <v>1.5228104157525266E-2</v>
      </c>
    </row>
    <row r="873" spans="1:5" x14ac:dyDescent="0.25">
      <c r="A873" s="71">
        <v>59.7</v>
      </c>
      <c r="D873" s="71">
        <f t="shared" si="26"/>
        <v>1.1836478116722291</v>
      </c>
      <c r="E873" s="71">
        <f t="shared" si="27"/>
        <v>1.658316792573137</v>
      </c>
    </row>
    <row r="874" spans="1:5" x14ac:dyDescent="0.25">
      <c r="A874" s="71">
        <v>53.2</v>
      </c>
      <c r="D874" s="71">
        <f t="shared" si="26"/>
        <v>0.52960609085589372</v>
      </c>
      <c r="E874" s="71">
        <f t="shared" si="27"/>
        <v>0.14854529941455891</v>
      </c>
    </row>
    <row r="875" spans="1:5" x14ac:dyDescent="0.25">
      <c r="A875" s="71">
        <v>35.5</v>
      </c>
      <c r="D875" s="71">
        <f t="shared" si="26"/>
        <v>-1.2513998258285892</v>
      </c>
      <c r="E875" s="71">
        <f t="shared" si="27"/>
        <v>-1.9596940344858018</v>
      </c>
    </row>
    <row r="876" spans="1:5" x14ac:dyDescent="0.25">
      <c r="A876" s="71">
        <v>43.6</v>
      </c>
      <c r="D876" s="71">
        <f t="shared" si="26"/>
        <v>-0.43636321988823268</v>
      </c>
      <c r="E876" s="71">
        <f t="shared" si="27"/>
        <v>-8.3089168554262419E-2</v>
      </c>
    </row>
    <row r="877" spans="1:5" x14ac:dyDescent="0.25">
      <c r="A877" s="71">
        <v>50.3</v>
      </c>
      <c r="D877" s="71">
        <f t="shared" si="26"/>
        <v>0.237802861568605</v>
      </c>
      <c r="E877" s="71">
        <f t="shared" si="27"/>
        <v>1.3447799612997332E-2</v>
      </c>
    </row>
    <row r="878" spans="1:5" x14ac:dyDescent="0.25">
      <c r="A878" s="71">
        <v>54.4</v>
      </c>
      <c r="D878" s="71">
        <f t="shared" si="26"/>
        <v>0.650352254698909</v>
      </c>
      <c r="E878" s="71">
        <f t="shared" si="27"/>
        <v>0.27507172483715331</v>
      </c>
    </row>
    <row r="879" spans="1:5" x14ac:dyDescent="0.25">
      <c r="A879" s="71">
        <v>58.6</v>
      </c>
      <c r="D879" s="71">
        <f t="shared" si="26"/>
        <v>1.0729638281494644</v>
      </c>
      <c r="E879" s="71">
        <f t="shared" si="27"/>
        <v>1.2352510841101854</v>
      </c>
    </row>
    <row r="880" spans="1:5" x14ac:dyDescent="0.25">
      <c r="A880" s="71">
        <v>60.5</v>
      </c>
      <c r="D880" s="71">
        <f t="shared" si="26"/>
        <v>1.2641452542342393</v>
      </c>
      <c r="E880" s="71">
        <f t="shared" si="27"/>
        <v>2.0201840403367677</v>
      </c>
    </row>
    <row r="881" spans="1:5" x14ac:dyDescent="0.25">
      <c r="A881" s="71">
        <v>43.5</v>
      </c>
      <c r="D881" s="71">
        <f t="shared" si="26"/>
        <v>-0.44642540020848409</v>
      </c>
      <c r="E881" s="71">
        <f t="shared" si="27"/>
        <v>-8.8970634932216575E-2</v>
      </c>
    </row>
    <row r="882" spans="1:5" x14ac:dyDescent="0.25">
      <c r="A882" s="71">
        <v>53.5</v>
      </c>
      <c r="D882" s="71">
        <f t="shared" si="26"/>
        <v>0.55979263181664729</v>
      </c>
      <c r="E882" s="71">
        <f t="shared" si="27"/>
        <v>0.17542098024681124</v>
      </c>
    </row>
    <row r="883" spans="1:5" x14ac:dyDescent="0.25">
      <c r="A883" s="71">
        <v>59.8</v>
      </c>
      <c r="D883" s="71">
        <f t="shared" si="26"/>
        <v>1.1937099919924798</v>
      </c>
      <c r="E883" s="71">
        <f t="shared" si="27"/>
        <v>1.7009693476710184</v>
      </c>
    </row>
    <row r="884" spans="1:5" x14ac:dyDescent="0.25">
      <c r="A884" s="71">
        <v>46.7</v>
      </c>
      <c r="D884" s="71">
        <f t="shared" si="26"/>
        <v>-0.12443562996044176</v>
      </c>
      <c r="E884" s="71">
        <f t="shared" si="27"/>
        <v>-1.9267894172142891E-3</v>
      </c>
    </row>
    <row r="885" spans="1:5" x14ac:dyDescent="0.25">
      <c r="A885" s="71">
        <v>44.1</v>
      </c>
      <c r="D885" s="71">
        <f t="shared" si="26"/>
        <v>-0.38605231828697606</v>
      </c>
      <c r="E885" s="71">
        <f t="shared" si="27"/>
        <v>-5.7535844816283314E-2</v>
      </c>
    </row>
    <row r="886" spans="1:5" x14ac:dyDescent="0.25">
      <c r="A886" s="71">
        <v>35.200000000000003</v>
      </c>
      <c r="D886" s="71">
        <f t="shared" si="26"/>
        <v>-1.281586366789343</v>
      </c>
      <c r="E886" s="71">
        <f t="shared" si="27"/>
        <v>-2.1049589776239923</v>
      </c>
    </row>
    <row r="887" spans="1:5" x14ac:dyDescent="0.25">
      <c r="A887" s="71">
        <v>63.1</v>
      </c>
      <c r="D887" s="71">
        <f t="shared" si="26"/>
        <v>1.5257619425607736</v>
      </c>
      <c r="E887" s="71">
        <f t="shared" si="27"/>
        <v>3.5518967594918798</v>
      </c>
    </row>
    <row r="888" spans="1:5" x14ac:dyDescent="0.25">
      <c r="A888" s="71">
        <v>43.8</v>
      </c>
      <c r="D888" s="71">
        <f t="shared" si="26"/>
        <v>-0.41623885924773046</v>
      </c>
      <c r="E888" s="71">
        <f t="shared" si="27"/>
        <v>-7.2115375294621351E-2</v>
      </c>
    </row>
    <row r="889" spans="1:5" x14ac:dyDescent="0.25">
      <c r="A889" s="71">
        <v>61.3</v>
      </c>
      <c r="D889" s="71">
        <f t="shared" si="26"/>
        <v>1.3446426967962497</v>
      </c>
      <c r="E889" s="71">
        <f t="shared" si="27"/>
        <v>2.4312000288005042</v>
      </c>
    </row>
    <row r="890" spans="1:5" x14ac:dyDescent="0.25">
      <c r="A890" s="71">
        <v>36.200000000000003</v>
      </c>
      <c r="D890" s="71">
        <f t="shared" si="26"/>
        <v>-1.1809645635868298</v>
      </c>
      <c r="E890" s="71">
        <f t="shared" si="27"/>
        <v>-1.6470644694678309</v>
      </c>
    </row>
    <row r="891" spans="1:5" x14ac:dyDescent="0.25">
      <c r="A891" s="71">
        <v>61.8</v>
      </c>
      <c r="D891" s="71">
        <f t="shared" si="26"/>
        <v>1.3949535983975061</v>
      </c>
      <c r="E891" s="71">
        <f t="shared" si="27"/>
        <v>2.7144339879751804</v>
      </c>
    </row>
    <row r="892" spans="1:5" x14ac:dyDescent="0.25">
      <c r="A892" s="71">
        <v>41.6</v>
      </c>
      <c r="D892" s="71">
        <f t="shared" si="26"/>
        <v>-0.63760682629325893</v>
      </c>
      <c r="E892" s="71">
        <f t="shared" si="27"/>
        <v>-0.25921425082112975</v>
      </c>
    </row>
    <row r="893" spans="1:5" x14ac:dyDescent="0.25">
      <c r="A893" s="71">
        <v>57.4</v>
      </c>
      <c r="D893" s="71">
        <f t="shared" si="26"/>
        <v>0.9522176643064485</v>
      </c>
      <c r="E893" s="71">
        <f t="shared" si="27"/>
        <v>0.86339335341594181</v>
      </c>
    </row>
    <row r="894" spans="1:5" x14ac:dyDescent="0.25">
      <c r="A894" s="71">
        <v>59.6</v>
      </c>
      <c r="D894" s="71">
        <f t="shared" si="26"/>
        <v>1.1735856313519777</v>
      </c>
      <c r="E894" s="71">
        <f t="shared" si="27"/>
        <v>1.6163832855729354</v>
      </c>
    </row>
    <row r="895" spans="1:5" x14ac:dyDescent="0.25">
      <c r="A895" s="71">
        <v>52.9</v>
      </c>
      <c r="D895" s="71">
        <f t="shared" si="26"/>
        <v>0.49941954989513931</v>
      </c>
      <c r="E895" s="71">
        <f t="shared" si="27"/>
        <v>0.12456516760927423</v>
      </c>
    </row>
    <row r="896" spans="1:5" x14ac:dyDescent="0.25">
      <c r="A896" s="71">
        <v>51.9</v>
      </c>
      <c r="D896" s="71">
        <f t="shared" si="26"/>
        <v>0.39879774669262619</v>
      </c>
      <c r="E896" s="71">
        <f t="shared" si="27"/>
        <v>6.3424651170326099E-2</v>
      </c>
    </row>
    <row r="897" spans="1:5" x14ac:dyDescent="0.25">
      <c r="A897" s="71">
        <v>57</v>
      </c>
      <c r="D897" s="71">
        <f t="shared" si="26"/>
        <v>0.9119689430254434</v>
      </c>
      <c r="E897" s="71">
        <f t="shared" si="27"/>
        <v>0.75847303628220275</v>
      </c>
    </row>
    <row r="898" spans="1:5" x14ac:dyDescent="0.25">
      <c r="A898" s="71">
        <v>51.4</v>
      </c>
      <c r="D898" s="71">
        <f t="shared" si="26"/>
        <v>0.34848684509136957</v>
      </c>
      <c r="E898" s="71">
        <f t="shared" si="27"/>
        <v>4.2321316226168061E-2</v>
      </c>
    </row>
    <row r="899" spans="1:5" x14ac:dyDescent="0.25">
      <c r="A899" s="71">
        <v>58.7</v>
      </c>
      <c r="D899" s="71">
        <f t="shared" ref="D899:D962" si="28">(A899-$B$2)/$C$2</f>
        <v>1.0830260084697161</v>
      </c>
      <c r="E899" s="71">
        <f t="shared" ref="E899:E962" si="29">D899^3</f>
        <v>1.2703303043418832</v>
      </c>
    </row>
    <row r="900" spans="1:5" x14ac:dyDescent="0.25">
      <c r="A900" s="71">
        <v>53.9</v>
      </c>
      <c r="D900" s="71">
        <f t="shared" si="28"/>
        <v>0.6000413530976525</v>
      </c>
      <c r="E900" s="71">
        <f t="shared" si="29"/>
        <v>0.21604466442367704</v>
      </c>
    </row>
    <row r="901" spans="1:5" x14ac:dyDescent="0.25">
      <c r="A901" s="71">
        <v>63.5</v>
      </c>
      <c r="D901" s="71">
        <f t="shared" si="28"/>
        <v>1.5660106638417788</v>
      </c>
      <c r="E901" s="71">
        <f t="shared" si="29"/>
        <v>3.8404679511433542</v>
      </c>
    </row>
    <row r="902" spans="1:5" x14ac:dyDescent="0.25">
      <c r="A902" s="71">
        <v>56.5</v>
      </c>
      <c r="D902" s="71">
        <f t="shared" si="28"/>
        <v>0.86165804142418678</v>
      </c>
      <c r="E902" s="71">
        <f t="shared" si="29"/>
        <v>0.63974195955162949</v>
      </c>
    </row>
    <row r="903" spans="1:5" x14ac:dyDescent="0.25">
      <c r="A903" s="71">
        <v>57.1</v>
      </c>
      <c r="D903" s="71">
        <f t="shared" si="28"/>
        <v>0.92203112334569481</v>
      </c>
      <c r="E903" s="71">
        <f t="shared" si="29"/>
        <v>0.78385682305395599</v>
      </c>
    </row>
    <row r="904" spans="1:5" x14ac:dyDescent="0.25">
      <c r="A904" s="71">
        <v>60.5</v>
      </c>
      <c r="D904" s="71">
        <f t="shared" si="28"/>
        <v>1.2641452542342393</v>
      </c>
      <c r="E904" s="71">
        <f t="shared" si="29"/>
        <v>2.0201840403367677</v>
      </c>
    </row>
    <row r="905" spans="1:5" x14ac:dyDescent="0.25">
      <c r="A905" s="71">
        <v>52.2</v>
      </c>
      <c r="D905" s="71">
        <f t="shared" si="28"/>
        <v>0.42898428765338054</v>
      </c>
      <c r="E905" s="71">
        <f t="shared" si="29"/>
        <v>7.894491416977531E-2</v>
      </c>
    </row>
    <row r="906" spans="1:5" x14ac:dyDescent="0.25">
      <c r="A906" s="71">
        <v>57.6</v>
      </c>
      <c r="D906" s="71">
        <f t="shared" si="28"/>
        <v>0.97234202494695143</v>
      </c>
      <c r="E906" s="71">
        <f t="shared" si="29"/>
        <v>0.91929980824923574</v>
      </c>
    </row>
    <row r="907" spans="1:5" x14ac:dyDescent="0.25">
      <c r="A907" s="71">
        <v>39.4</v>
      </c>
      <c r="D907" s="71">
        <f t="shared" si="28"/>
        <v>-0.85897479333878812</v>
      </c>
      <c r="E907" s="71">
        <f t="shared" si="29"/>
        <v>-0.6337839820882023</v>
      </c>
    </row>
    <row r="908" spans="1:5" x14ac:dyDescent="0.25">
      <c r="A908" s="71">
        <v>55.9</v>
      </c>
      <c r="D908" s="71">
        <f t="shared" si="28"/>
        <v>0.80128495950267875</v>
      </c>
      <c r="E908" s="71">
        <f t="shared" si="29"/>
        <v>0.51447108705698319</v>
      </c>
    </row>
    <row r="909" spans="1:5" x14ac:dyDescent="0.25">
      <c r="A909" s="71">
        <v>42.9</v>
      </c>
      <c r="D909" s="71">
        <f t="shared" si="28"/>
        <v>-0.50679848212999212</v>
      </c>
      <c r="E909" s="71">
        <f t="shared" si="29"/>
        <v>-0.13016850485788992</v>
      </c>
    </row>
    <row r="910" spans="1:5" x14ac:dyDescent="0.25">
      <c r="A910" s="71">
        <v>58.9</v>
      </c>
      <c r="D910" s="71">
        <f t="shared" si="28"/>
        <v>1.1031503691102182</v>
      </c>
      <c r="E910" s="71">
        <f t="shared" si="29"/>
        <v>1.3424686230612071</v>
      </c>
    </row>
    <row r="911" spans="1:5" x14ac:dyDescent="0.25">
      <c r="A911" s="71">
        <v>57.9</v>
      </c>
      <c r="D911" s="71">
        <f t="shared" si="28"/>
        <v>1.002528565907705</v>
      </c>
      <c r="E911" s="71">
        <f t="shared" si="29"/>
        <v>1.0076048948265182</v>
      </c>
    </row>
    <row r="912" spans="1:5" x14ac:dyDescent="0.25">
      <c r="A912" s="71">
        <v>59</v>
      </c>
      <c r="D912" s="71">
        <f t="shared" si="28"/>
        <v>1.1132125494304697</v>
      </c>
      <c r="E912" s="71">
        <f t="shared" si="29"/>
        <v>1.3795399467927754</v>
      </c>
    </row>
    <row r="913" spans="1:5" x14ac:dyDescent="0.25">
      <c r="A913" s="71">
        <v>58.9</v>
      </c>
      <c r="D913" s="71">
        <f t="shared" si="28"/>
        <v>1.1031503691102182</v>
      </c>
      <c r="E913" s="71">
        <f t="shared" si="29"/>
        <v>1.3424686230612071</v>
      </c>
    </row>
    <row r="914" spans="1:5" x14ac:dyDescent="0.25">
      <c r="A914" s="71">
        <v>55.8</v>
      </c>
      <c r="D914" s="71">
        <f t="shared" si="28"/>
        <v>0.79122277918242734</v>
      </c>
      <c r="E914" s="71">
        <f t="shared" si="29"/>
        <v>0.49533195488930626</v>
      </c>
    </row>
    <row r="915" spans="1:5" x14ac:dyDescent="0.25">
      <c r="A915" s="71">
        <v>56.2</v>
      </c>
      <c r="D915" s="71">
        <f t="shared" si="28"/>
        <v>0.8314715004634331</v>
      </c>
      <c r="E915" s="71">
        <f t="shared" si="29"/>
        <v>0.57483354482493576</v>
      </c>
    </row>
    <row r="916" spans="1:5" x14ac:dyDescent="0.25">
      <c r="A916" s="71">
        <v>61.1</v>
      </c>
      <c r="D916" s="71">
        <f t="shared" si="28"/>
        <v>1.3245183361557473</v>
      </c>
      <c r="E916" s="71">
        <f t="shared" si="29"/>
        <v>2.3236671838287895</v>
      </c>
    </row>
    <row r="917" spans="1:5" x14ac:dyDescent="0.25">
      <c r="A917" s="71">
        <v>57.9</v>
      </c>
      <c r="D917" s="71">
        <f t="shared" si="28"/>
        <v>1.002528565907705</v>
      </c>
      <c r="E917" s="71">
        <f t="shared" si="29"/>
        <v>1.0076048948265182</v>
      </c>
    </row>
    <row r="918" spans="1:5" x14ac:dyDescent="0.25">
      <c r="A918" s="71">
        <v>40.4</v>
      </c>
      <c r="D918" s="71">
        <f t="shared" si="28"/>
        <v>-0.758352990136275</v>
      </c>
      <c r="E918" s="71">
        <f t="shared" si="29"/>
        <v>-0.43612824166299002</v>
      </c>
    </row>
    <row r="919" spans="1:5" x14ac:dyDescent="0.25">
      <c r="A919" s="71">
        <v>58.4</v>
      </c>
      <c r="D919" s="71">
        <f t="shared" si="28"/>
        <v>1.0528394675089616</v>
      </c>
      <c r="E919" s="71">
        <f t="shared" si="29"/>
        <v>1.167041958792876</v>
      </c>
    </row>
    <row r="920" spans="1:5" x14ac:dyDescent="0.25">
      <c r="A920" s="71">
        <v>49.6</v>
      </c>
      <c r="D920" s="71">
        <f t="shared" si="28"/>
        <v>0.16736759932684622</v>
      </c>
      <c r="E920" s="71">
        <f t="shared" si="29"/>
        <v>4.6882866823144834E-3</v>
      </c>
    </row>
    <row r="921" spans="1:5" x14ac:dyDescent="0.25">
      <c r="A921" s="71">
        <v>42.5</v>
      </c>
      <c r="D921" s="71">
        <f t="shared" si="28"/>
        <v>-0.54704720341099722</v>
      </c>
      <c r="E921" s="71">
        <f t="shared" si="29"/>
        <v>-0.16370969771272223</v>
      </c>
    </row>
    <row r="922" spans="1:5" x14ac:dyDescent="0.25">
      <c r="A922" s="71">
        <v>54.6</v>
      </c>
      <c r="D922" s="71">
        <f t="shared" si="28"/>
        <v>0.67047661533941194</v>
      </c>
      <c r="E922" s="71">
        <f t="shared" si="29"/>
        <v>0.30140531458184039</v>
      </c>
    </row>
    <row r="923" spans="1:5" x14ac:dyDescent="0.25">
      <c r="A923" s="71">
        <v>55.1</v>
      </c>
      <c r="D923" s="71">
        <f t="shared" si="28"/>
        <v>0.72078751694066856</v>
      </c>
      <c r="E923" s="71">
        <f t="shared" si="29"/>
        <v>0.37447408642966507</v>
      </c>
    </row>
    <row r="924" spans="1:5" x14ac:dyDescent="0.25">
      <c r="A924" s="71">
        <v>55.3</v>
      </c>
      <c r="D924" s="71">
        <f t="shared" si="28"/>
        <v>0.74091187758117072</v>
      </c>
      <c r="E924" s="71">
        <f t="shared" si="29"/>
        <v>0.40672387922459752</v>
      </c>
    </row>
    <row r="925" spans="1:5" x14ac:dyDescent="0.25">
      <c r="A925" s="71">
        <v>56.1</v>
      </c>
      <c r="D925" s="71">
        <f t="shared" si="28"/>
        <v>0.82140932014318169</v>
      </c>
      <c r="E925" s="71">
        <f t="shared" si="29"/>
        <v>0.55421576940282857</v>
      </c>
    </row>
    <row r="926" spans="1:5" x14ac:dyDescent="0.25">
      <c r="A926" s="71">
        <v>60.8</v>
      </c>
      <c r="D926" s="71">
        <f t="shared" si="28"/>
        <v>1.2943317951949931</v>
      </c>
      <c r="E926" s="71">
        <f t="shared" si="29"/>
        <v>2.1683873208557127</v>
      </c>
    </row>
    <row r="927" spans="1:5" x14ac:dyDescent="0.25">
      <c r="A927" s="71">
        <v>34.5</v>
      </c>
      <c r="D927" s="71">
        <f t="shared" si="28"/>
        <v>-1.3520216290311025</v>
      </c>
      <c r="E927" s="71">
        <f t="shared" si="29"/>
        <v>-2.4714448172748726</v>
      </c>
    </row>
    <row r="928" spans="1:5" x14ac:dyDescent="0.25">
      <c r="A928" s="71">
        <v>57</v>
      </c>
      <c r="D928" s="71">
        <f t="shared" si="28"/>
        <v>0.9119689430254434</v>
      </c>
      <c r="E928" s="71">
        <f t="shared" si="29"/>
        <v>0.75847303628220275</v>
      </c>
    </row>
    <row r="929" spans="1:5" x14ac:dyDescent="0.25">
      <c r="A929" s="71">
        <v>54.8</v>
      </c>
      <c r="D929" s="71">
        <f t="shared" si="28"/>
        <v>0.6906009759799141</v>
      </c>
      <c r="E929" s="71">
        <f t="shared" si="29"/>
        <v>0.32936812183547293</v>
      </c>
    </row>
    <row r="930" spans="1:5" x14ac:dyDescent="0.25">
      <c r="A930" s="71">
        <v>54.2</v>
      </c>
      <c r="D930" s="71">
        <f t="shared" si="28"/>
        <v>0.63022789405840685</v>
      </c>
      <c r="E930" s="71">
        <f t="shared" si="29"/>
        <v>0.25031845162565741</v>
      </c>
    </row>
    <row r="931" spans="1:5" x14ac:dyDescent="0.25">
      <c r="A931" s="71">
        <v>60.3</v>
      </c>
      <c r="D931" s="71">
        <f t="shared" si="28"/>
        <v>1.2440208935937365</v>
      </c>
      <c r="E931" s="71">
        <f t="shared" si="29"/>
        <v>1.9252317863946145</v>
      </c>
    </row>
    <row r="932" spans="1:5" x14ac:dyDescent="0.25">
      <c r="A932" s="71">
        <v>58.2</v>
      </c>
      <c r="D932" s="71">
        <f t="shared" si="28"/>
        <v>1.0327151068684595</v>
      </c>
      <c r="E932" s="71">
        <f t="shared" si="29"/>
        <v>1.1013911695238843</v>
      </c>
    </row>
    <row r="933" spans="1:5" x14ac:dyDescent="0.25">
      <c r="A933" s="71">
        <v>57.5</v>
      </c>
      <c r="D933" s="71">
        <f t="shared" si="28"/>
        <v>0.96227984462669991</v>
      </c>
      <c r="E933" s="71">
        <f t="shared" si="29"/>
        <v>0.89105429562541205</v>
      </c>
    </row>
    <row r="934" spans="1:5" x14ac:dyDescent="0.25">
      <c r="A934" s="71">
        <v>51.1</v>
      </c>
      <c r="D934" s="71">
        <f t="shared" si="28"/>
        <v>0.31830030413061594</v>
      </c>
      <c r="E934" s="71">
        <f t="shared" si="29"/>
        <v>3.2248621925968023E-2</v>
      </c>
    </row>
    <row r="935" spans="1:5" x14ac:dyDescent="0.25">
      <c r="A935" s="71">
        <v>60.7</v>
      </c>
      <c r="D935" s="71">
        <f t="shared" si="28"/>
        <v>1.2842696148747423</v>
      </c>
      <c r="E935" s="71">
        <f t="shared" si="29"/>
        <v>2.1182080905726783</v>
      </c>
    </row>
    <row r="936" spans="1:5" x14ac:dyDescent="0.25">
      <c r="A936" s="71">
        <v>54</v>
      </c>
      <c r="D936" s="71">
        <f t="shared" si="28"/>
        <v>0.61010353341790391</v>
      </c>
      <c r="E936" s="71">
        <f t="shared" si="29"/>
        <v>0.22709659397159451</v>
      </c>
    </row>
    <row r="937" spans="1:5" x14ac:dyDescent="0.25">
      <c r="A937" s="71">
        <v>53.8</v>
      </c>
      <c r="D937" s="71">
        <f t="shared" si="28"/>
        <v>0.58997917277740097</v>
      </c>
      <c r="E937" s="71">
        <f t="shared" si="29"/>
        <v>0.20535725089920936</v>
      </c>
    </row>
    <row r="938" spans="1:5" x14ac:dyDescent="0.25">
      <c r="A938" s="71">
        <v>43.5</v>
      </c>
      <c r="D938" s="71">
        <f t="shared" si="28"/>
        <v>-0.44642540020848409</v>
      </c>
      <c r="E938" s="71">
        <f t="shared" si="29"/>
        <v>-8.8970634932216575E-2</v>
      </c>
    </row>
    <row r="939" spans="1:5" x14ac:dyDescent="0.25">
      <c r="A939" s="71">
        <v>44.2</v>
      </c>
      <c r="D939" s="71">
        <f t="shared" si="28"/>
        <v>-0.37599013796672465</v>
      </c>
      <c r="E939" s="71">
        <f t="shared" si="29"/>
        <v>-5.3153193345258976E-2</v>
      </c>
    </row>
    <row r="940" spans="1:5" x14ac:dyDescent="0.25">
      <c r="A940" s="71">
        <v>53.4</v>
      </c>
      <c r="D940" s="71">
        <f t="shared" si="28"/>
        <v>0.54973045149639588</v>
      </c>
      <c r="E940" s="71">
        <f t="shared" si="29"/>
        <v>0.1661305045964479</v>
      </c>
    </row>
    <row r="941" spans="1:5" x14ac:dyDescent="0.25">
      <c r="A941" s="71">
        <v>58.3</v>
      </c>
      <c r="D941" s="71">
        <f t="shared" si="28"/>
        <v>1.0427772871887102</v>
      </c>
      <c r="E941" s="71">
        <f t="shared" si="29"/>
        <v>1.1338998284633244</v>
      </c>
    </row>
    <row r="942" spans="1:5" x14ac:dyDescent="0.25">
      <c r="A942" s="71">
        <v>40.799999999999997</v>
      </c>
      <c r="D942" s="71">
        <f t="shared" si="28"/>
        <v>-0.7181042688552699</v>
      </c>
      <c r="E942" s="71">
        <f t="shared" si="29"/>
        <v>-0.37030751471144158</v>
      </c>
    </row>
    <row r="943" spans="1:5" x14ac:dyDescent="0.25">
      <c r="A943" s="71">
        <v>57.3</v>
      </c>
      <c r="D943" s="71">
        <f t="shared" si="28"/>
        <v>0.94215548398619697</v>
      </c>
      <c r="E943" s="71">
        <f t="shared" si="29"/>
        <v>0.83631086899885487</v>
      </c>
    </row>
    <row r="944" spans="1:5" x14ac:dyDescent="0.25">
      <c r="A944" s="71">
        <v>40.9</v>
      </c>
      <c r="D944" s="71">
        <f t="shared" si="28"/>
        <v>-0.70804208853501849</v>
      </c>
      <c r="E944" s="71">
        <f t="shared" si="29"/>
        <v>-0.35495820816487578</v>
      </c>
    </row>
    <row r="945" spans="1:5" x14ac:dyDescent="0.25">
      <c r="A945" s="71">
        <v>51.8</v>
      </c>
      <c r="D945" s="71">
        <f t="shared" si="28"/>
        <v>0.38873556637237472</v>
      </c>
      <c r="E945" s="71">
        <f t="shared" si="29"/>
        <v>5.8743907501254154E-2</v>
      </c>
    </row>
    <row r="946" spans="1:5" x14ac:dyDescent="0.25">
      <c r="A946" s="71">
        <v>61</v>
      </c>
      <c r="D946" s="71">
        <f t="shared" si="28"/>
        <v>1.3144561558354959</v>
      </c>
      <c r="E946" s="71">
        <f t="shared" si="29"/>
        <v>2.2711107548618004</v>
      </c>
    </row>
    <row r="947" spans="1:5" x14ac:dyDescent="0.25">
      <c r="A947" s="71">
        <v>60.1</v>
      </c>
      <c r="D947" s="71">
        <f t="shared" si="28"/>
        <v>1.2238965329532343</v>
      </c>
      <c r="E947" s="71">
        <f t="shared" si="29"/>
        <v>1.8333024277704646</v>
      </c>
    </row>
    <row r="948" spans="1:5" x14ac:dyDescent="0.25">
      <c r="A948" s="71">
        <v>55.3</v>
      </c>
      <c r="D948" s="71">
        <f t="shared" si="28"/>
        <v>0.74091187758117072</v>
      </c>
      <c r="E948" s="71">
        <f t="shared" si="29"/>
        <v>0.40672387922459752</v>
      </c>
    </row>
    <row r="949" spans="1:5" x14ac:dyDescent="0.25">
      <c r="A949" s="71">
        <v>53.4</v>
      </c>
      <c r="D949" s="71">
        <f t="shared" si="28"/>
        <v>0.54973045149639588</v>
      </c>
      <c r="E949" s="71">
        <f t="shared" si="29"/>
        <v>0.1661305045964479</v>
      </c>
    </row>
    <row r="950" spans="1:5" x14ac:dyDescent="0.25">
      <c r="A950" s="71">
        <v>54.4</v>
      </c>
      <c r="D950" s="71">
        <f t="shared" si="28"/>
        <v>0.650352254698909</v>
      </c>
      <c r="E950" s="71">
        <f t="shared" si="29"/>
        <v>0.27507172483715331</v>
      </c>
    </row>
    <row r="951" spans="1:5" x14ac:dyDescent="0.25">
      <c r="A951" s="71">
        <v>53.9</v>
      </c>
      <c r="D951" s="71">
        <f t="shared" si="28"/>
        <v>0.6000413530976525</v>
      </c>
      <c r="E951" s="71">
        <f t="shared" si="29"/>
        <v>0.21604466442367704</v>
      </c>
    </row>
    <row r="952" spans="1:5" x14ac:dyDescent="0.25">
      <c r="A952" s="71">
        <v>53.1</v>
      </c>
      <c r="D952" s="71">
        <f t="shared" si="28"/>
        <v>0.51954391053564219</v>
      </c>
      <c r="E952" s="71">
        <f t="shared" si="29"/>
        <v>0.14023834463909352</v>
      </c>
    </row>
    <row r="953" spans="1:5" x14ac:dyDescent="0.25">
      <c r="A953" s="71">
        <v>50.9</v>
      </c>
      <c r="D953" s="71">
        <f t="shared" si="28"/>
        <v>0.298175943490113</v>
      </c>
      <c r="E953" s="71">
        <f t="shared" si="29"/>
        <v>2.6510493137298384E-2</v>
      </c>
    </row>
    <row r="954" spans="1:5" x14ac:dyDescent="0.25">
      <c r="A954" s="71">
        <v>55.3</v>
      </c>
      <c r="D954" s="71">
        <f t="shared" si="28"/>
        <v>0.74091187758117072</v>
      </c>
      <c r="E954" s="71">
        <f t="shared" si="29"/>
        <v>0.40672387922459752</v>
      </c>
    </row>
    <row r="955" spans="1:5" x14ac:dyDescent="0.25">
      <c r="A955" s="71">
        <v>53</v>
      </c>
      <c r="D955" s="71">
        <f t="shared" si="28"/>
        <v>0.50948173021539078</v>
      </c>
      <c r="E955" s="71">
        <f t="shared" si="29"/>
        <v>0.13224700491132185</v>
      </c>
    </row>
    <row r="956" spans="1:5" x14ac:dyDescent="0.25">
      <c r="A956" s="71">
        <v>40.299999999999997</v>
      </c>
      <c r="D956" s="71">
        <f t="shared" si="28"/>
        <v>-0.76841517045652652</v>
      </c>
      <c r="E956" s="71">
        <f t="shared" si="29"/>
        <v>-0.4537198617020467</v>
      </c>
    </row>
    <row r="957" spans="1:5" x14ac:dyDescent="0.25">
      <c r="A957" s="71">
        <v>58.3</v>
      </c>
      <c r="D957" s="71">
        <f t="shared" si="28"/>
        <v>1.0427772871887102</v>
      </c>
      <c r="E957" s="71">
        <f t="shared" si="29"/>
        <v>1.1338998284633244</v>
      </c>
    </row>
    <row r="958" spans="1:5" x14ac:dyDescent="0.25">
      <c r="A958" s="71">
        <v>52</v>
      </c>
      <c r="D958" s="71">
        <f t="shared" si="28"/>
        <v>0.4088599270128776</v>
      </c>
      <c r="E958" s="71">
        <f t="shared" si="29"/>
        <v>6.8347658423457233E-2</v>
      </c>
    </row>
    <row r="959" spans="1:5" x14ac:dyDescent="0.25">
      <c r="A959" s="71">
        <v>33.299999999999997</v>
      </c>
      <c r="D959" s="71">
        <f t="shared" si="28"/>
        <v>-1.4727677928741185</v>
      </c>
      <c r="E959" s="71">
        <f t="shared" si="29"/>
        <v>-3.1944995756555241</v>
      </c>
    </row>
    <row r="960" spans="1:5" x14ac:dyDescent="0.25">
      <c r="A960" s="71">
        <v>58</v>
      </c>
      <c r="D960" s="71">
        <f t="shared" si="28"/>
        <v>1.0125907462279564</v>
      </c>
      <c r="E960" s="71">
        <f t="shared" si="29"/>
        <v>1.0382498153274493</v>
      </c>
    </row>
    <row r="961" spans="1:5" x14ac:dyDescent="0.25">
      <c r="A961" s="71">
        <v>56.2</v>
      </c>
      <c r="D961" s="71">
        <f t="shared" si="28"/>
        <v>0.8314715004634331</v>
      </c>
      <c r="E961" s="71">
        <f t="shared" si="29"/>
        <v>0.57483354482493576</v>
      </c>
    </row>
    <row r="962" spans="1:5" x14ac:dyDescent="0.25">
      <c r="A962" s="71">
        <v>56.9</v>
      </c>
      <c r="D962" s="71">
        <f t="shared" si="28"/>
        <v>0.90190676270519188</v>
      </c>
      <c r="E962" s="71">
        <f t="shared" si="29"/>
        <v>0.7336432568149549</v>
      </c>
    </row>
    <row r="963" spans="1:5" x14ac:dyDescent="0.25">
      <c r="A963" s="71">
        <v>38.5</v>
      </c>
      <c r="D963" s="71">
        <f t="shared" ref="D963:D1026" si="30">(A963-$B$2)/$C$2</f>
        <v>-0.94953441622104984</v>
      </c>
      <c r="E963" s="71">
        <f t="shared" ref="E963:E1026" si="31">D963^3</f>
        <v>-0.85611504960709595</v>
      </c>
    </row>
    <row r="964" spans="1:5" x14ac:dyDescent="0.25">
      <c r="A964" s="71">
        <v>59.1</v>
      </c>
      <c r="D964" s="71">
        <f t="shared" si="30"/>
        <v>1.1232747297507211</v>
      </c>
      <c r="E964" s="71">
        <f t="shared" si="31"/>
        <v>1.4172875302682397</v>
      </c>
    </row>
    <row r="965" spans="1:5" x14ac:dyDescent="0.25">
      <c r="A965" s="71">
        <v>59</v>
      </c>
      <c r="D965" s="71">
        <f t="shared" si="30"/>
        <v>1.1132125494304697</v>
      </c>
      <c r="E965" s="71">
        <f t="shared" si="31"/>
        <v>1.3795399467927754</v>
      </c>
    </row>
    <row r="966" spans="1:5" x14ac:dyDescent="0.25">
      <c r="A966" s="71">
        <v>38.1</v>
      </c>
      <c r="D966" s="71">
        <f t="shared" si="30"/>
        <v>-0.98978313750205493</v>
      </c>
      <c r="E966" s="71">
        <f t="shared" si="31"/>
        <v>-0.96966149886424202</v>
      </c>
    </row>
    <row r="967" spans="1:5" x14ac:dyDescent="0.25">
      <c r="A967" s="71">
        <v>53.9</v>
      </c>
      <c r="D967" s="71">
        <f t="shared" si="30"/>
        <v>0.6000413530976525</v>
      </c>
      <c r="E967" s="71">
        <f t="shared" si="31"/>
        <v>0.21604466442367704</v>
      </c>
    </row>
    <row r="968" spans="1:5" x14ac:dyDescent="0.25">
      <c r="A968" s="71">
        <v>44.9</v>
      </c>
      <c r="D968" s="71">
        <f t="shared" si="30"/>
        <v>-0.30555487572496587</v>
      </c>
      <c r="E968" s="71">
        <f t="shared" si="31"/>
        <v>-2.8527758830453106E-2</v>
      </c>
    </row>
    <row r="969" spans="1:5" x14ac:dyDescent="0.25">
      <c r="A969" s="71">
        <v>43.6</v>
      </c>
      <c r="D969" s="71">
        <f t="shared" si="30"/>
        <v>-0.43636321988823268</v>
      </c>
      <c r="E969" s="71">
        <f t="shared" si="31"/>
        <v>-8.3089168554262419E-2</v>
      </c>
    </row>
    <row r="970" spans="1:5" x14ac:dyDescent="0.25">
      <c r="A970" s="71">
        <v>52.7</v>
      </c>
      <c r="D970" s="71">
        <f t="shared" si="30"/>
        <v>0.4792951892546371</v>
      </c>
      <c r="E970" s="71">
        <f t="shared" si="31"/>
        <v>0.11010554979447361</v>
      </c>
    </row>
    <row r="971" spans="1:5" x14ac:dyDescent="0.25">
      <c r="A971" s="71">
        <v>58.6</v>
      </c>
      <c r="D971" s="71">
        <f t="shared" si="30"/>
        <v>1.0729638281494644</v>
      </c>
      <c r="E971" s="71">
        <f t="shared" si="31"/>
        <v>1.2352510841101854</v>
      </c>
    </row>
    <row r="972" spans="1:5" x14ac:dyDescent="0.25">
      <c r="A972" s="71">
        <v>60.5</v>
      </c>
      <c r="D972" s="71">
        <f t="shared" si="30"/>
        <v>1.2641452542342393</v>
      </c>
      <c r="E972" s="71">
        <f t="shared" si="31"/>
        <v>2.0201840403367677</v>
      </c>
    </row>
    <row r="973" spans="1:5" x14ac:dyDescent="0.25">
      <c r="A973" s="71">
        <v>44.1</v>
      </c>
      <c r="D973" s="71">
        <f t="shared" si="30"/>
        <v>-0.38605231828697606</v>
      </c>
      <c r="E973" s="71">
        <f t="shared" si="31"/>
        <v>-5.7535844816283314E-2</v>
      </c>
    </row>
    <row r="974" spans="1:5" x14ac:dyDescent="0.25">
      <c r="A974" s="71">
        <v>54.7</v>
      </c>
      <c r="D974" s="71">
        <f t="shared" si="30"/>
        <v>0.68053879565966335</v>
      </c>
      <c r="E974" s="71">
        <f t="shared" si="31"/>
        <v>0.31518000970905408</v>
      </c>
    </row>
    <row r="975" spans="1:5" x14ac:dyDescent="0.25">
      <c r="A975" s="71">
        <v>41.2</v>
      </c>
      <c r="D975" s="71">
        <f t="shared" si="30"/>
        <v>-0.67785554757426403</v>
      </c>
      <c r="E975" s="71">
        <f t="shared" si="31"/>
        <v>-0.31146658703283747</v>
      </c>
    </row>
    <row r="976" spans="1:5" x14ac:dyDescent="0.25">
      <c r="A976" s="71">
        <v>57.7</v>
      </c>
      <c r="D976" s="71">
        <f t="shared" si="30"/>
        <v>0.98240420526720285</v>
      </c>
      <c r="E976" s="71">
        <f t="shared" si="31"/>
        <v>0.9481360039093818</v>
      </c>
    </row>
    <row r="977" spans="1:5" x14ac:dyDescent="0.25">
      <c r="A977" s="71">
        <v>58.3</v>
      </c>
      <c r="D977" s="71">
        <f t="shared" si="30"/>
        <v>1.0427772871887102</v>
      </c>
      <c r="E977" s="71">
        <f t="shared" si="31"/>
        <v>1.1338998284633244</v>
      </c>
    </row>
    <row r="978" spans="1:5" x14ac:dyDescent="0.25">
      <c r="A978" s="71">
        <v>40.1</v>
      </c>
      <c r="D978" s="71">
        <f t="shared" si="30"/>
        <v>-0.78853953109702868</v>
      </c>
      <c r="E978" s="71">
        <f t="shared" si="31"/>
        <v>-0.49030961609534846</v>
      </c>
    </row>
    <row r="979" spans="1:5" x14ac:dyDescent="0.25">
      <c r="A979" s="71">
        <v>38.200000000000003</v>
      </c>
      <c r="D979" s="71">
        <f t="shared" si="30"/>
        <v>-0.97972095718180352</v>
      </c>
      <c r="E979" s="71">
        <f t="shared" si="31"/>
        <v>-0.94038825073327414</v>
      </c>
    </row>
    <row r="980" spans="1:5" x14ac:dyDescent="0.25">
      <c r="A980" s="71">
        <v>54.5</v>
      </c>
      <c r="D980" s="71">
        <f t="shared" si="30"/>
        <v>0.66041443501916053</v>
      </c>
      <c r="E980" s="71">
        <f t="shared" si="31"/>
        <v>0.28803792383186333</v>
      </c>
    </row>
    <row r="981" spans="1:5" x14ac:dyDescent="0.25">
      <c r="A981" s="71">
        <v>56</v>
      </c>
      <c r="D981" s="71">
        <f t="shared" si="30"/>
        <v>0.81134713982293016</v>
      </c>
      <c r="E981" s="71">
        <f t="shared" si="31"/>
        <v>0.53409698768750069</v>
      </c>
    </row>
    <row r="982" spans="1:5" x14ac:dyDescent="0.25">
      <c r="A982" s="71">
        <v>59.4</v>
      </c>
      <c r="D982" s="71">
        <f t="shared" si="30"/>
        <v>1.1534612707114749</v>
      </c>
      <c r="E982" s="71">
        <f t="shared" si="31"/>
        <v>1.5346489653777031</v>
      </c>
    </row>
    <row r="983" spans="1:5" x14ac:dyDescent="0.25">
      <c r="A983" s="71">
        <v>50.9</v>
      </c>
      <c r="D983" s="71">
        <f t="shared" si="30"/>
        <v>0.298175943490113</v>
      </c>
      <c r="E983" s="71">
        <f t="shared" si="31"/>
        <v>2.6510493137298384E-2</v>
      </c>
    </row>
    <row r="984" spans="1:5" x14ac:dyDescent="0.25">
      <c r="A984" s="71">
        <v>47.8</v>
      </c>
      <c r="D984" s="71">
        <f t="shared" si="30"/>
        <v>-1.3751646437677874E-2</v>
      </c>
      <c r="E984" s="71">
        <f t="shared" si="31"/>
        <v>-2.6005433256936097E-6</v>
      </c>
    </row>
    <row r="985" spans="1:5" x14ac:dyDescent="0.25">
      <c r="A985" s="71">
        <v>34.1</v>
      </c>
      <c r="D985" s="71">
        <f t="shared" si="30"/>
        <v>-1.3922703503121074</v>
      </c>
      <c r="E985" s="71">
        <f t="shared" si="31"/>
        <v>-2.698800137442118</v>
      </c>
    </row>
    <row r="986" spans="1:5" x14ac:dyDescent="0.25">
      <c r="A986" s="71">
        <v>46.3</v>
      </c>
      <c r="D986" s="71">
        <f t="shared" si="30"/>
        <v>-0.16468435124144759</v>
      </c>
      <c r="E986" s="71">
        <f t="shared" si="31"/>
        <v>-4.466393675094534E-3</v>
      </c>
    </row>
    <row r="987" spans="1:5" x14ac:dyDescent="0.25">
      <c r="A987" s="71">
        <v>52.2</v>
      </c>
      <c r="D987" s="71">
        <f t="shared" si="30"/>
        <v>0.42898428765338054</v>
      </c>
      <c r="E987" s="71">
        <f t="shared" si="31"/>
        <v>7.894491416977531E-2</v>
      </c>
    </row>
    <row r="988" spans="1:5" x14ac:dyDescent="0.25">
      <c r="A988" s="71">
        <v>55.3</v>
      </c>
      <c r="D988" s="71">
        <f t="shared" si="30"/>
        <v>0.74091187758117072</v>
      </c>
      <c r="E988" s="71">
        <f t="shared" si="31"/>
        <v>0.40672387922459752</v>
      </c>
    </row>
    <row r="989" spans="1:5" x14ac:dyDescent="0.25">
      <c r="A989" s="71">
        <v>50.7</v>
      </c>
      <c r="D989" s="71">
        <f t="shared" si="30"/>
        <v>0.27805158284961085</v>
      </c>
      <c r="E989" s="71">
        <f t="shared" si="31"/>
        <v>2.1496913806084397E-2</v>
      </c>
    </row>
    <row r="990" spans="1:5" x14ac:dyDescent="0.25">
      <c r="A990" s="71">
        <v>52.5</v>
      </c>
      <c r="D990" s="71">
        <f t="shared" si="30"/>
        <v>0.45917082861413422</v>
      </c>
      <c r="E990" s="71">
        <f t="shared" si="31"/>
        <v>9.6810590218934428E-2</v>
      </c>
    </row>
    <row r="991" spans="1:5" x14ac:dyDescent="0.25">
      <c r="A991" s="71">
        <v>49</v>
      </c>
      <c r="D991" s="71">
        <f t="shared" si="30"/>
        <v>0.10699451740533819</v>
      </c>
      <c r="E991" s="71">
        <f t="shared" si="31"/>
        <v>1.2248546989698751E-3</v>
      </c>
    </row>
    <row r="992" spans="1:5" x14ac:dyDescent="0.25">
      <c r="A992" s="71">
        <v>37.200000000000003</v>
      </c>
      <c r="D992" s="71">
        <f t="shared" si="30"/>
        <v>-1.0803427603843165</v>
      </c>
      <c r="E992" s="71">
        <f t="shared" si="31"/>
        <v>-1.2609117678274362</v>
      </c>
    </row>
    <row r="993" spans="1:5" x14ac:dyDescent="0.25">
      <c r="A993" s="71">
        <v>51.3</v>
      </c>
      <c r="D993" s="71">
        <f t="shared" si="30"/>
        <v>0.33842466477111816</v>
      </c>
      <c r="E993" s="71">
        <f t="shared" si="31"/>
        <v>3.8760201147849165E-2</v>
      </c>
    </row>
    <row r="994" spans="1:5" x14ac:dyDescent="0.25">
      <c r="A994" s="71">
        <v>46.8</v>
      </c>
      <c r="D994" s="71">
        <f t="shared" si="30"/>
        <v>-0.11437344964019101</v>
      </c>
      <c r="E994" s="71">
        <f t="shared" si="31"/>
        <v>-1.4961518035595301E-3</v>
      </c>
    </row>
    <row r="995" spans="1:5" x14ac:dyDescent="0.25">
      <c r="A995" s="71">
        <v>51.1</v>
      </c>
      <c r="D995" s="71">
        <f t="shared" si="30"/>
        <v>0.31830030413061594</v>
      </c>
      <c r="E995" s="71">
        <f t="shared" si="31"/>
        <v>3.2248621925968023E-2</v>
      </c>
    </row>
    <row r="996" spans="1:5" x14ac:dyDescent="0.25">
      <c r="A996" s="71">
        <v>43.3</v>
      </c>
      <c r="D996" s="71">
        <f t="shared" si="30"/>
        <v>-0.46654976084898703</v>
      </c>
      <c r="E996" s="71">
        <f t="shared" si="31"/>
        <v>-0.10155327029423948</v>
      </c>
    </row>
    <row r="997" spans="1:5" x14ac:dyDescent="0.25">
      <c r="A997" s="71">
        <v>36.299999999999997</v>
      </c>
      <c r="D997" s="71">
        <f t="shared" si="30"/>
        <v>-1.170902383266579</v>
      </c>
      <c r="E997" s="71">
        <f t="shared" si="31"/>
        <v>-1.6053216762730818</v>
      </c>
    </row>
    <row r="998" spans="1:5" x14ac:dyDescent="0.25">
      <c r="A998" s="71">
        <v>37.299999999999997</v>
      </c>
      <c r="D998" s="71">
        <f t="shared" si="30"/>
        <v>-1.070280580064066</v>
      </c>
      <c r="E998" s="71">
        <f t="shared" si="31"/>
        <v>-1.2260069610759394</v>
      </c>
    </row>
    <row r="999" spans="1:5" x14ac:dyDescent="0.25">
      <c r="A999" s="71">
        <v>38.799999999999997</v>
      </c>
      <c r="D999" s="71">
        <f t="shared" si="30"/>
        <v>-0.91934787526029615</v>
      </c>
      <c r="E999" s="71">
        <f t="shared" si="31"/>
        <v>-0.77703329831964318</v>
      </c>
    </row>
    <row r="1000" spans="1:5" x14ac:dyDescent="0.25">
      <c r="A1000" s="71">
        <v>46.2</v>
      </c>
      <c r="D1000" s="71">
        <f t="shared" si="30"/>
        <v>-0.17474653156169834</v>
      </c>
      <c r="E1000" s="71">
        <f t="shared" si="31"/>
        <v>-5.3361213002274758E-3</v>
      </c>
    </row>
    <row r="1001" spans="1:5" x14ac:dyDescent="0.25">
      <c r="A1001" s="71">
        <v>36.299999999999997</v>
      </c>
      <c r="D1001" s="71">
        <f t="shared" si="30"/>
        <v>-1.170902383266579</v>
      </c>
      <c r="E1001" s="71">
        <f t="shared" si="31"/>
        <v>-1.6053216762730818</v>
      </c>
    </row>
    <row r="1002" spans="1:5" x14ac:dyDescent="0.25">
      <c r="A1002" s="71">
        <v>47</v>
      </c>
      <c r="D1002" s="71">
        <f t="shared" si="30"/>
        <v>-9.4249088999688105E-2</v>
      </c>
      <c r="E1002" s="71">
        <f t="shared" si="31"/>
        <v>-8.3720436344153525E-4</v>
      </c>
    </row>
    <row r="1003" spans="1:5" x14ac:dyDescent="0.25">
      <c r="A1003" s="71">
        <v>41.1</v>
      </c>
      <c r="D1003" s="71">
        <f t="shared" si="30"/>
        <v>-0.68791772789451555</v>
      </c>
      <c r="E1003" s="71">
        <f t="shared" si="31"/>
        <v>-0.32554385694754329</v>
      </c>
    </row>
    <row r="1004" spans="1:5" x14ac:dyDescent="0.25">
      <c r="A1004" s="71">
        <v>46.9</v>
      </c>
      <c r="D1004" s="71">
        <f t="shared" si="30"/>
        <v>-0.10431126931993956</v>
      </c>
      <c r="E1004" s="71">
        <f t="shared" si="31"/>
        <v>-1.1349943262917792E-3</v>
      </c>
    </row>
    <row r="1005" spans="1:5" x14ac:dyDescent="0.25">
      <c r="A1005" s="71">
        <v>47.5</v>
      </c>
      <c r="D1005" s="71">
        <f t="shared" si="30"/>
        <v>-4.3938187398431534E-2</v>
      </c>
      <c r="E1005" s="71">
        <f t="shared" si="31"/>
        <v>-8.4825496519214973E-5</v>
      </c>
    </row>
    <row r="1006" spans="1:5" x14ac:dyDescent="0.25">
      <c r="A1006" s="71">
        <v>25.5</v>
      </c>
      <c r="D1006" s="71">
        <f t="shared" si="30"/>
        <v>-2.2576178578537207</v>
      </c>
      <c r="E1006" s="71">
        <f t="shared" si="31"/>
        <v>-11.506713372599455</v>
      </c>
    </row>
    <row r="1007" spans="1:5" x14ac:dyDescent="0.25">
      <c r="A1007" s="71">
        <v>48.1</v>
      </c>
      <c r="D1007" s="71">
        <f t="shared" si="30"/>
        <v>1.6434894523076497E-2</v>
      </c>
      <c r="E1007" s="71">
        <f t="shared" si="31"/>
        <v>4.4391596425533477E-6</v>
      </c>
    </row>
    <row r="1008" spans="1:5" x14ac:dyDescent="0.25">
      <c r="A1008" s="71">
        <v>49.6</v>
      </c>
      <c r="D1008" s="71">
        <f t="shared" si="30"/>
        <v>0.16736759932684622</v>
      </c>
      <c r="E1008" s="71">
        <f t="shared" si="31"/>
        <v>4.6882866823144834E-3</v>
      </c>
    </row>
    <row r="1009" spans="1:5" x14ac:dyDescent="0.25">
      <c r="A1009" s="71">
        <v>47</v>
      </c>
      <c r="D1009" s="71">
        <f t="shared" si="30"/>
        <v>-9.4249088999688105E-2</v>
      </c>
      <c r="E1009" s="71">
        <f t="shared" si="31"/>
        <v>-8.3720436344153525E-4</v>
      </c>
    </row>
    <row r="1010" spans="1:5" x14ac:dyDescent="0.25">
      <c r="A1010" s="71">
        <v>54.3</v>
      </c>
      <c r="D1010" s="71">
        <f t="shared" si="30"/>
        <v>0.64029007437865759</v>
      </c>
      <c r="E1010" s="71">
        <f t="shared" si="31"/>
        <v>0.2625006049757409</v>
      </c>
    </row>
    <row r="1011" spans="1:5" x14ac:dyDescent="0.25">
      <c r="A1011" s="71">
        <v>44.8</v>
      </c>
      <c r="D1011" s="71">
        <f t="shared" si="30"/>
        <v>-0.31561705604521734</v>
      </c>
      <c r="E1011" s="71">
        <f t="shared" si="31"/>
        <v>-3.1439917209673172E-2</v>
      </c>
    </row>
    <row r="1012" spans="1:5" x14ac:dyDescent="0.25">
      <c r="A1012" s="71">
        <v>23.7</v>
      </c>
      <c r="D1012" s="71">
        <f t="shared" si="30"/>
        <v>-2.4387371036182444</v>
      </c>
      <c r="E1012" s="71">
        <f t="shared" si="31"/>
        <v>-14.50423933301176</v>
      </c>
    </row>
    <row r="1013" spans="1:5" x14ac:dyDescent="0.25">
      <c r="A1013" s="71">
        <v>46.7</v>
      </c>
      <c r="D1013" s="71">
        <f t="shared" si="30"/>
        <v>-0.12443562996044176</v>
      </c>
      <c r="E1013" s="71">
        <f t="shared" si="31"/>
        <v>-1.9267894172142891E-3</v>
      </c>
    </row>
    <row r="1014" spans="1:5" x14ac:dyDescent="0.25">
      <c r="A1014" s="71">
        <v>49.7</v>
      </c>
      <c r="D1014" s="71">
        <f t="shared" si="30"/>
        <v>0.17742977964709766</v>
      </c>
      <c r="E1014" s="71">
        <f t="shared" si="31"/>
        <v>5.5857248603760276E-3</v>
      </c>
    </row>
    <row r="1015" spans="1:5" x14ac:dyDescent="0.25">
      <c r="A1015" s="71">
        <v>48.9</v>
      </c>
      <c r="D1015" s="71">
        <f t="shared" si="30"/>
        <v>9.6932337085086723E-2</v>
      </c>
      <c r="E1015" s="71">
        <f t="shared" si="31"/>
        <v>9.1076441086754972E-4</v>
      </c>
    </row>
    <row r="1016" spans="1:5" x14ac:dyDescent="0.25">
      <c r="A1016" s="71">
        <v>49.6</v>
      </c>
      <c r="D1016" s="71">
        <f t="shared" si="30"/>
        <v>0.16736759932684622</v>
      </c>
      <c r="E1016" s="71">
        <f t="shared" si="31"/>
        <v>4.6882866823144834E-3</v>
      </c>
    </row>
    <row r="1017" spans="1:5" x14ac:dyDescent="0.25">
      <c r="A1017" s="71">
        <v>42.3</v>
      </c>
      <c r="D1017" s="71">
        <f t="shared" si="30"/>
        <v>-0.56717156405150015</v>
      </c>
      <c r="E1017" s="71">
        <f t="shared" si="31"/>
        <v>-0.18244978093872269</v>
      </c>
    </row>
    <row r="1018" spans="1:5" x14ac:dyDescent="0.25">
      <c r="A1018" s="71">
        <v>25.7</v>
      </c>
      <c r="D1018" s="71">
        <f t="shared" si="30"/>
        <v>-2.2374934972132183</v>
      </c>
      <c r="E1018" s="71">
        <f t="shared" si="31"/>
        <v>-11.201736317881688</v>
      </c>
    </row>
    <row r="1019" spans="1:5" x14ac:dyDescent="0.25">
      <c r="A1019" s="71">
        <v>46.2</v>
      </c>
      <c r="D1019" s="71">
        <f t="shared" si="30"/>
        <v>-0.17474653156169834</v>
      </c>
      <c r="E1019" s="71">
        <f t="shared" si="31"/>
        <v>-5.3361213002274758E-3</v>
      </c>
    </row>
    <row r="1020" spans="1:5" x14ac:dyDescent="0.25">
      <c r="A1020" s="71">
        <v>39.5</v>
      </c>
      <c r="D1020" s="71">
        <f t="shared" si="30"/>
        <v>-0.84891261301853671</v>
      </c>
      <c r="E1020" s="71">
        <f t="shared" si="31"/>
        <v>-0.61177110257858158</v>
      </c>
    </row>
    <row r="1021" spans="1:5" x14ac:dyDescent="0.25">
      <c r="A1021" s="71">
        <v>49.6</v>
      </c>
      <c r="D1021" s="71">
        <f t="shared" si="30"/>
        <v>0.16736759932684622</v>
      </c>
      <c r="E1021" s="71">
        <f t="shared" si="31"/>
        <v>4.6882866823144834E-3</v>
      </c>
    </row>
    <row r="1022" spans="1:5" x14ac:dyDescent="0.25">
      <c r="A1022" s="71">
        <v>47.9</v>
      </c>
      <c r="D1022" s="71">
        <f t="shared" si="30"/>
        <v>-3.6894661174264164E-3</v>
      </c>
      <c r="E1022" s="71">
        <f t="shared" si="31"/>
        <v>-5.0221603959606082E-8</v>
      </c>
    </row>
    <row r="1023" spans="1:5" x14ac:dyDescent="0.25">
      <c r="A1023" s="71">
        <v>52.7</v>
      </c>
      <c r="D1023" s="71">
        <f t="shared" si="30"/>
        <v>0.4792951892546371</v>
      </c>
      <c r="E1023" s="71">
        <f t="shared" si="31"/>
        <v>0.11010554979447361</v>
      </c>
    </row>
    <row r="1024" spans="1:5" x14ac:dyDescent="0.25">
      <c r="A1024" s="71">
        <v>50.7</v>
      </c>
      <c r="D1024" s="71">
        <f t="shared" si="30"/>
        <v>0.27805158284961085</v>
      </c>
      <c r="E1024" s="71">
        <f t="shared" si="31"/>
        <v>2.1496913806084397E-2</v>
      </c>
    </row>
    <row r="1025" spans="1:5" x14ac:dyDescent="0.25">
      <c r="A1025" s="71">
        <v>46.1</v>
      </c>
      <c r="D1025" s="71">
        <f t="shared" si="30"/>
        <v>-0.18480871188194981</v>
      </c>
      <c r="E1025" s="71">
        <f t="shared" si="31"/>
        <v>-6.3120047935647239E-3</v>
      </c>
    </row>
    <row r="1026" spans="1:5" x14ac:dyDescent="0.25">
      <c r="A1026" s="71">
        <v>48.7</v>
      </c>
      <c r="D1026" s="71">
        <f t="shared" si="30"/>
        <v>7.6807976444584536E-2</v>
      </c>
      <c r="E1026" s="71">
        <f t="shared" si="31"/>
        <v>4.5312598761291947E-4</v>
      </c>
    </row>
    <row r="1027" spans="1:5" x14ac:dyDescent="0.25">
      <c r="A1027" s="71">
        <v>50.2</v>
      </c>
      <c r="D1027" s="71">
        <f t="shared" ref="D1027:D1090" si="32">(A1027-$B$2)/$C$2</f>
        <v>0.22774068124835425</v>
      </c>
      <c r="E1027" s="71">
        <f t="shared" ref="E1027:E1090" si="33">D1027^3</f>
        <v>1.1811956701016167E-2</v>
      </c>
    </row>
    <row r="1028" spans="1:5" x14ac:dyDescent="0.25">
      <c r="A1028" s="71">
        <v>41.3</v>
      </c>
      <c r="D1028" s="71">
        <f t="shared" si="32"/>
        <v>-0.66779336725401328</v>
      </c>
      <c r="E1028" s="71">
        <f t="shared" si="33"/>
        <v>-0.29780110408481364</v>
      </c>
    </row>
    <row r="1029" spans="1:5" x14ac:dyDescent="0.25">
      <c r="A1029" s="71">
        <v>50.3</v>
      </c>
      <c r="D1029" s="71">
        <f t="shared" si="32"/>
        <v>0.237802861568605</v>
      </c>
      <c r="E1029" s="71">
        <f t="shared" si="33"/>
        <v>1.3447799612997332E-2</v>
      </c>
    </row>
    <row r="1030" spans="1:5" x14ac:dyDescent="0.25">
      <c r="A1030" s="71">
        <v>48.5</v>
      </c>
      <c r="D1030" s="71">
        <f t="shared" si="32"/>
        <v>5.6683615804081613E-2</v>
      </c>
      <c r="E1030" s="71">
        <f t="shared" si="33"/>
        <v>1.8212628849471671E-4</v>
      </c>
    </row>
    <row r="1031" spans="1:5" x14ac:dyDescent="0.25">
      <c r="A1031" s="71">
        <v>45.7</v>
      </c>
      <c r="D1031" s="71">
        <f t="shared" si="32"/>
        <v>-0.2250574331629549</v>
      </c>
      <c r="E1031" s="71">
        <f t="shared" si="33"/>
        <v>-1.1399349888346764E-2</v>
      </c>
    </row>
    <row r="1032" spans="1:5" x14ac:dyDescent="0.25">
      <c r="A1032" s="71">
        <v>52.3</v>
      </c>
      <c r="D1032" s="71">
        <f t="shared" si="32"/>
        <v>0.43904646797363128</v>
      </c>
      <c r="E1032" s="71">
        <f t="shared" si="33"/>
        <v>8.463138790690089E-2</v>
      </c>
    </row>
    <row r="1033" spans="1:5" x14ac:dyDescent="0.25">
      <c r="A1033" s="71">
        <v>38.799999999999997</v>
      </c>
      <c r="D1033" s="71">
        <f t="shared" si="32"/>
        <v>-0.91934787526029615</v>
      </c>
      <c r="E1033" s="71">
        <f t="shared" si="33"/>
        <v>-0.77703329831964318</v>
      </c>
    </row>
    <row r="1034" spans="1:5" x14ac:dyDescent="0.25">
      <c r="A1034" s="71">
        <v>49.7</v>
      </c>
      <c r="D1034" s="71">
        <f t="shared" si="32"/>
        <v>0.17742977964709766</v>
      </c>
      <c r="E1034" s="71">
        <f t="shared" si="33"/>
        <v>5.5857248603760276E-3</v>
      </c>
    </row>
    <row r="1035" spans="1:5" x14ac:dyDescent="0.25">
      <c r="A1035" s="71">
        <v>49.5</v>
      </c>
      <c r="D1035" s="71">
        <f t="shared" si="32"/>
        <v>0.15730541900659475</v>
      </c>
      <c r="E1035" s="71">
        <f t="shared" si="33"/>
        <v>3.8925217830128589E-3</v>
      </c>
    </row>
    <row r="1036" spans="1:5" x14ac:dyDescent="0.25">
      <c r="A1036" s="71">
        <v>42.1</v>
      </c>
      <c r="D1036" s="71">
        <f t="shared" si="32"/>
        <v>-0.58729592469200242</v>
      </c>
      <c r="E1036" s="71">
        <f t="shared" si="33"/>
        <v>-0.20256805666478681</v>
      </c>
    </row>
    <row r="1037" spans="1:5" x14ac:dyDescent="0.25">
      <c r="A1037" s="71">
        <v>43.5</v>
      </c>
      <c r="D1037" s="71">
        <f t="shared" si="32"/>
        <v>-0.44642540020848409</v>
      </c>
      <c r="E1037" s="71">
        <f t="shared" si="33"/>
        <v>-8.8970634932216575E-2</v>
      </c>
    </row>
    <row r="1038" spans="1:5" x14ac:dyDescent="0.25">
      <c r="A1038" s="71">
        <v>44.6</v>
      </c>
      <c r="D1038" s="71">
        <f t="shared" si="32"/>
        <v>-0.3357414166857195</v>
      </c>
      <c r="E1038" s="71">
        <f t="shared" si="33"/>
        <v>-3.7845544317415776E-2</v>
      </c>
    </row>
    <row r="1039" spans="1:5" x14ac:dyDescent="0.25">
      <c r="A1039" s="71">
        <v>46.2</v>
      </c>
      <c r="D1039" s="71">
        <f t="shared" si="32"/>
        <v>-0.17474653156169834</v>
      </c>
      <c r="E1039" s="71">
        <f t="shared" si="33"/>
        <v>-5.3361213002274758E-3</v>
      </c>
    </row>
    <row r="1040" spans="1:5" x14ac:dyDescent="0.25">
      <c r="A1040" s="71">
        <v>49.1</v>
      </c>
      <c r="D1040" s="71">
        <f t="shared" si="32"/>
        <v>0.11705669772558965</v>
      </c>
      <c r="E1040" s="71">
        <f t="shared" si="33"/>
        <v>1.6039425340149149E-3</v>
      </c>
    </row>
    <row r="1041" spans="1:5" x14ac:dyDescent="0.25">
      <c r="A1041" s="71">
        <v>43.6</v>
      </c>
      <c r="D1041" s="71">
        <f t="shared" si="32"/>
        <v>-0.43636321988823268</v>
      </c>
      <c r="E1041" s="71">
        <f t="shared" si="33"/>
        <v>-8.3089168554262419E-2</v>
      </c>
    </row>
    <row r="1042" spans="1:5" x14ac:dyDescent="0.25">
      <c r="A1042" s="71">
        <v>45.8</v>
      </c>
      <c r="D1042" s="71">
        <f t="shared" si="32"/>
        <v>-0.21499525284270415</v>
      </c>
      <c r="E1042" s="71">
        <f t="shared" si="33"/>
        <v>-9.9377167024972905E-3</v>
      </c>
    </row>
    <row r="1043" spans="1:5" x14ac:dyDescent="0.25">
      <c r="A1043" s="71">
        <v>19.3</v>
      </c>
      <c r="D1043" s="71">
        <f t="shared" si="32"/>
        <v>-2.8814730377093021</v>
      </c>
      <c r="E1043" s="71">
        <f t="shared" si="33"/>
        <v>-23.924544642542767</v>
      </c>
    </row>
    <row r="1044" spans="1:5" x14ac:dyDescent="0.25">
      <c r="A1044" s="71">
        <v>47</v>
      </c>
      <c r="D1044" s="71">
        <f t="shared" si="32"/>
        <v>-9.4249088999688105E-2</v>
      </c>
      <c r="E1044" s="71">
        <f t="shared" si="33"/>
        <v>-8.3720436344153525E-4</v>
      </c>
    </row>
    <row r="1045" spans="1:5" x14ac:dyDescent="0.25">
      <c r="A1045" s="71">
        <v>46.9</v>
      </c>
      <c r="D1045" s="71">
        <f t="shared" si="32"/>
        <v>-0.10431126931993956</v>
      </c>
      <c r="E1045" s="71">
        <f t="shared" si="33"/>
        <v>-1.1349943262917792E-3</v>
      </c>
    </row>
    <row r="1046" spans="1:5" x14ac:dyDescent="0.25">
      <c r="A1046" s="71">
        <v>36.299999999999997</v>
      </c>
      <c r="D1046" s="71">
        <f t="shared" si="32"/>
        <v>-1.170902383266579</v>
      </c>
      <c r="E1046" s="71">
        <f t="shared" si="33"/>
        <v>-1.6053216762730818</v>
      </c>
    </row>
    <row r="1047" spans="1:5" x14ac:dyDescent="0.25">
      <c r="A1047" s="71">
        <v>30.7</v>
      </c>
      <c r="D1047" s="71">
        <f t="shared" si="32"/>
        <v>-1.7343844812006524</v>
      </c>
      <c r="E1047" s="71">
        <f t="shared" si="33"/>
        <v>-5.2171837965174612</v>
      </c>
    </row>
    <row r="1048" spans="1:5" x14ac:dyDescent="0.25">
      <c r="A1048" s="71">
        <v>41.7</v>
      </c>
      <c r="D1048" s="71">
        <f t="shared" si="32"/>
        <v>-0.62754464597300752</v>
      </c>
      <c r="E1048" s="71">
        <f t="shared" si="33"/>
        <v>-0.24713478952013354</v>
      </c>
    </row>
    <row r="1049" spans="1:5" x14ac:dyDescent="0.25">
      <c r="A1049" s="71">
        <v>50</v>
      </c>
      <c r="D1049" s="71">
        <f t="shared" si="32"/>
        <v>0.20761632060785135</v>
      </c>
      <c r="E1049" s="71">
        <f t="shared" si="33"/>
        <v>8.9492052868154447E-3</v>
      </c>
    </row>
    <row r="1050" spans="1:5" x14ac:dyDescent="0.25">
      <c r="A1050" s="71">
        <v>48.5</v>
      </c>
      <c r="D1050" s="71">
        <f t="shared" si="32"/>
        <v>5.6683615804081613E-2</v>
      </c>
      <c r="E1050" s="71">
        <f t="shared" si="33"/>
        <v>1.8212628849471671E-4</v>
      </c>
    </row>
    <row r="1051" spans="1:5" x14ac:dyDescent="0.25">
      <c r="A1051" s="71">
        <v>35.9</v>
      </c>
      <c r="D1051" s="71">
        <f t="shared" si="32"/>
        <v>-1.2111511045475842</v>
      </c>
      <c r="E1051" s="71">
        <f t="shared" si="33"/>
        <v>-1.7766218079309122</v>
      </c>
    </row>
    <row r="1052" spans="1:5" x14ac:dyDescent="0.25">
      <c r="A1052" s="71">
        <v>40</v>
      </c>
      <c r="D1052" s="71">
        <f t="shared" si="32"/>
        <v>-0.79860171141728009</v>
      </c>
      <c r="E1052" s="71">
        <f t="shared" si="33"/>
        <v>-0.50931997569353404</v>
      </c>
    </row>
    <row r="1053" spans="1:5" x14ac:dyDescent="0.25">
      <c r="A1053" s="71">
        <v>45.3</v>
      </c>
      <c r="D1053" s="71">
        <f t="shared" si="32"/>
        <v>-0.26530615444396072</v>
      </c>
      <c r="E1053" s="71">
        <f t="shared" si="33"/>
        <v>-1.8674198631959574E-2</v>
      </c>
    </row>
    <row r="1054" spans="1:5" x14ac:dyDescent="0.25">
      <c r="A1054" s="71">
        <v>45.4</v>
      </c>
      <c r="D1054" s="71">
        <f t="shared" si="32"/>
        <v>-0.25524397412370931</v>
      </c>
      <c r="E1054" s="71">
        <f t="shared" si="33"/>
        <v>-1.6629013802085132E-2</v>
      </c>
    </row>
    <row r="1055" spans="1:5" x14ac:dyDescent="0.25">
      <c r="A1055" s="71">
        <v>47.2</v>
      </c>
      <c r="D1055" s="71">
        <f t="shared" si="32"/>
        <v>-7.4124728359185182E-2</v>
      </c>
      <c r="E1055" s="71">
        <f t="shared" si="33"/>
        <v>-4.0727649311542955E-4</v>
      </c>
    </row>
    <row r="1056" spans="1:5" x14ac:dyDescent="0.25">
      <c r="A1056" s="71">
        <v>49.8</v>
      </c>
      <c r="D1056" s="71">
        <f t="shared" si="32"/>
        <v>0.18749195996734841</v>
      </c>
      <c r="E1056" s="71">
        <f t="shared" si="33"/>
        <v>6.5909489391669535E-3</v>
      </c>
    </row>
    <row r="1057" spans="1:5" x14ac:dyDescent="0.25">
      <c r="A1057" s="71">
        <v>33.5</v>
      </c>
      <c r="D1057" s="71">
        <f t="shared" si="32"/>
        <v>-1.4526434322336155</v>
      </c>
      <c r="E1057" s="71">
        <f t="shared" si="33"/>
        <v>-3.0653288639279164</v>
      </c>
    </row>
    <row r="1058" spans="1:5" x14ac:dyDescent="0.25">
      <c r="A1058" s="71">
        <v>48.1</v>
      </c>
      <c r="D1058" s="71">
        <f t="shared" si="32"/>
        <v>1.6434894523076497E-2</v>
      </c>
      <c r="E1058" s="71">
        <f t="shared" si="33"/>
        <v>4.4391596425533477E-6</v>
      </c>
    </row>
    <row r="1059" spans="1:5" x14ac:dyDescent="0.25">
      <c r="A1059" s="71">
        <v>46.5</v>
      </c>
      <c r="D1059" s="71">
        <f t="shared" si="32"/>
        <v>-0.14455999060094468</v>
      </c>
      <c r="E1059" s="71">
        <f t="shared" si="33"/>
        <v>-3.0209555415631234E-3</v>
      </c>
    </row>
    <row r="1060" spans="1:5" x14ac:dyDescent="0.25">
      <c r="A1060" s="71">
        <v>43.9</v>
      </c>
      <c r="D1060" s="71">
        <f t="shared" si="32"/>
        <v>-0.406176678927479</v>
      </c>
      <c r="E1060" s="71">
        <f t="shared" si="33"/>
        <v>-6.7010823168994982E-2</v>
      </c>
    </row>
    <row r="1061" spans="1:5" x14ac:dyDescent="0.25">
      <c r="A1061" s="71">
        <v>50</v>
      </c>
      <c r="D1061" s="71">
        <f t="shared" si="32"/>
        <v>0.20761632060785135</v>
      </c>
      <c r="E1061" s="71">
        <f t="shared" si="33"/>
        <v>8.9492052868154447E-3</v>
      </c>
    </row>
    <row r="1062" spans="1:5" x14ac:dyDescent="0.25">
      <c r="A1062" s="71">
        <v>47.8</v>
      </c>
      <c r="D1062" s="71">
        <f t="shared" si="32"/>
        <v>-1.3751646437677874E-2</v>
      </c>
      <c r="E1062" s="71">
        <f t="shared" si="33"/>
        <v>-2.6005433256936097E-6</v>
      </c>
    </row>
    <row r="1063" spans="1:5" x14ac:dyDescent="0.25">
      <c r="A1063" s="71">
        <v>35.4</v>
      </c>
      <c r="D1063" s="71">
        <f t="shared" si="32"/>
        <v>-1.2614620061488406</v>
      </c>
      <c r="E1063" s="71">
        <f t="shared" si="33"/>
        <v>-2.0073473256169621</v>
      </c>
    </row>
    <row r="1064" spans="1:5" x14ac:dyDescent="0.25">
      <c r="A1064" s="71">
        <v>47.1</v>
      </c>
      <c r="D1064" s="71">
        <f t="shared" si="32"/>
        <v>-8.4186908679436651E-2</v>
      </c>
      <c r="E1064" s="71">
        <f t="shared" si="33"/>
        <v>-5.9666929303926362E-4</v>
      </c>
    </row>
    <row r="1065" spans="1:5" x14ac:dyDescent="0.25">
      <c r="A1065" s="71">
        <v>51.2</v>
      </c>
      <c r="D1065" s="71">
        <f t="shared" si="32"/>
        <v>0.32836248445086741</v>
      </c>
      <c r="E1065" s="71">
        <f t="shared" si="33"/>
        <v>3.5404673921772482E-2</v>
      </c>
    </row>
    <row r="1066" spans="1:5" x14ac:dyDescent="0.25">
      <c r="A1066" s="71">
        <v>20.2</v>
      </c>
      <c r="D1066" s="71">
        <f t="shared" si="32"/>
        <v>-2.7909134148270405</v>
      </c>
      <c r="E1066" s="71">
        <f t="shared" si="33"/>
        <v>-21.738976321141614</v>
      </c>
    </row>
    <row r="1067" spans="1:5" x14ac:dyDescent="0.25">
      <c r="A1067" s="71">
        <v>48.7</v>
      </c>
      <c r="D1067" s="71">
        <f t="shared" si="32"/>
        <v>7.6807976444584536E-2</v>
      </c>
      <c r="E1067" s="71">
        <f t="shared" si="33"/>
        <v>4.5312598761291947E-4</v>
      </c>
    </row>
    <row r="1068" spans="1:5" x14ac:dyDescent="0.25">
      <c r="A1068" s="71">
        <v>48.3</v>
      </c>
      <c r="D1068" s="71">
        <f t="shared" si="32"/>
        <v>3.6559255163578698E-2</v>
      </c>
      <c r="E1068" s="71">
        <f t="shared" si="33"/>
        <v>4.8864337756686353E-5</v>
      </c>
    </row>
    <row r="1069" spans="1:5" x14ac:dyDescent="0.25">
      <c r="A1069" s="71">
        <v>22.4</v>
      </c>
      <c r="D1069" s="71">
        <f t="shared" si="32"/>
        <v>-2.5695454477815116</v>
      </c>
      <c r="E1069" s="71">
        <f t="shared" si="33"/>
        <v>-16.965587777085016</v>
      </c>
    </row>
    <row r="1070" spans="1:5" x14ac:dyDescent="0.25">
      <c r="A1070" s="71">
        <v>49.5</v>
      </c>
      <c r="D1070" s="71">
        <f t="shared" si="32"/>
        <v>0.15730541900659475</v>
      </c>
      <c r="E1070" s="71">
        <f t="shared" si="33"/>
        <v>3.8925217830128589E-3</v>
      </c>
    </row>
    <row r="1071" spans="1:5" x14ac:dyDescent="0.25">
      <c r="A1071" s="71">
        <v>35.4</v>
      </c>
      <c r="D1071" s="71">
        <f t="shared" si="32"/>
        <v>-1.2614620061488406</v>
      </c>
      <c r="E1071" s="71">
        <f t="shared" si="33"/>
        <v>-2.0073473256169621</v>
      </c>
    </row>
    <row r="1072" spans="1:5" x14ac:dyDescent="0.25">
      <c r="A1072" s="71">
        <v>48.8</v>
      </c>
      <c r="D1072" s="71">
        <f t="shared" si="32"/>
        <v>8.6870156764835268E-2</v>
      </c>
      <c r="E1072" s="71">
        <f t="shared" si="33"/>
        <v>6.5555904773840525E-4</v>
      </c>
    </row>
    <row r="1073" spans="1:5" x14ac:dyDescent="0.25">
      <c r="A1073" s="71">
        <v>31.8</v>
      </c>
      <c r="D1073" s="71">
        <f t="shared" si="32"/>
        <v>-1.6237004976778879</v>
      </c>
      <c r="E1073" s="71">
        <f t="shared" si="33"/>
        <v>-4.2807293602906809</v>
      </c>
    </row>
    <row r="1074" spans="1:5" x14ac:dyDescent="0.25">
      <c r="A1074" s="71">
        <v>35.5</v>
      </c>
      <c r="D1074" s="71">
        <f t="shared" si="32"/>
        <v>-1.2513998258285892</v>
      </c>
      <c r="E1074" s="71">
        <f t="shared" si="33"/>
        <v>-1.9596940344858018</v>
      </c>
    </row>
    <row r="1075" spans="1:5" x14ac:dyDescent="0.25">
      <c r="A1075" s="71">
        <v>49.2</v>
      </c>
      <c r="D1075" s="71">
        <f t="shared" si="32"/>
        <v>0.1271188780458411</v>
      </c>
      <c r="E1075" s="71">
        <f t="shared" si="33"/>
        <v>2.054140537972204E-3</v>
      </c>
    </row>
    <row r="1076" spans="1:5" x14ac:dyDescent="0.25">
      <c r="A1076" s="71">
        <v>48.7</v>
      </c>
      <c r="D1076" s="71">
        <f t="shared" si="32"/>
        <v>7.6807976444584536E-2</v>
      </c>
      <c r="E1076" s="71">
        <f t="shared" si="33"/>
        <v>4.5312598761291947E-4</v>
      </c>
    </row>
    <row r="1077" spans="1:5" x14ac:dyDescent="0.25">
      <c r="A1077" s="71">
        <v>50.8</v>
      </c>
      <c r="D1077" s="71">
        <f t="shared" si="32"/>
        <v>0.28811376316986154</v>
      </c>
      <c r="E1077" s="71">
        <f t="shared" si="33"/>
        <v>2.3916191100494134E-2</v>
      </c>
    </row>
    <row r="1078" spans="1:5" x14ac:dyDescent="0.25">
      <c r="A1078" s="71">
        <v>52.1</v>
      </c>
      <c r="D1078" s="71">
        <f t="shared" si="32"/>
        <v>0.41892210733312907</v>
      </c>
      <c r="E1078" s="71">
        <f t="shared" si="33"/>
        <v>7.3519041882617139E-2</v>
      </c>
    </row>
    <row r="1079" spans="1:5" x14ac:dyDescent="0.25">
      <c r="A1079" s="71">
        <v>50</v>
      </c>
      <c r="D1079" s="71">
        <f t="shared" si="32"/>
        <v>0.20761632060785135</v>
      </c>
      <c r="E1079" s="71">
        <f t="shared" si="33"/>
        <v>8.9492052868154447E-3</v>
      </c>
    </row>
    <row r="1080" spans="1:5" x14ac:dyDescent="0.25">
      <c r="A1080" s="71">
        <v>45.4</v>
      </c>
      <c r="D1080" s="71">
        <f t="shared" si="32"/>
        <v>-0.25524397412370931</v>
      </c>
      <c r="E1080" s="71">
        <f t="shared" si="33"/>
        <v>-1.6629013802085132E-2</v>
      </c>
    </row>
    <row r="1081" spans="1:5" x14ac:dyDescent="0.25">
      <c r="A1081" s="71">
        <v>27.3</v>
      </c>
      <c r="D1081" s="71">
        <f t="shared" si="32"/>
        <v>-2.0764986120891971</v>
      </c>
      <c r="E1081" s="71">
        <f t="shared" si="33"/>
        <v>-8.9535432437380447</v>
      </c>
    </row>
    <row r="1082" spans="1:5" x14ac:dyDescent="0.25">
      <c r="A1082" s="71">
        <v>50.2</v>
      </c>
      <c r="D1082" s="71">
        <f t="shared" si="32"/>
        <v>0.22774068124835425</v>
      </c>
      <c r="E1082" s="71">
        <f t="shared" si="33"/>
        <v>1.1811956701016167E-2</v>
      </c>
    </row>
    <row r="1083" spans="1:5" x14ac:dyDescent="0.25">
      <c r="A1083" s="71">
        <v>45.2</v>
      </c>
      <c r="D1083" s="71">
        <f t="shared" si="32"/>
        <v>-0.27536833476421146</v>
      </c>
      <c r="E1083" s="71">
        <f t="shared" si="33"/>
        <v>-2.0880552927763921E-2</v>
      </c>
    </row>
    <row r="1084" spans="1:5" x14ac:dyDescent="0.25">
      <c r="A1084" s="71">
        <v>39.1</v>
      </c>
      <c r="D1084" s="71">
        <f t="shared" si="32"/>
        <v>-0.88916133429954181</v>
      </c>
      <c r="E1084" s="71">
        <f t="shared" si="33"/>
        <v>-0.70297795607773672</v>
      </c>
    </row>
    <row r="1085" spans="1:5" x14ac:dyDescent="0.25">
      <c r="A1085" s="71">
        <v>51.4</v>
      </c>
      <c r="D1085" s="71">
        <f t="shared" si="32"/>
        <v>0.34848684509136957</v>
      </c>
      <c r="E1085" s="71">
        <f t="shared" si="33"/>
        <v>4.2321316226168061E-2</v>
      </c>
    </row>
    <row r="1086" spans="1:5" x14ac:dyDescent="0.25">
      <c r="A1086" s="71">
        <v>38.5</v>
      </c>
      <c r="D1086" s="71">
        <f t="shared" si="32"/>
        <v>-0.94953441622104984</v>
      </c>
      <c r="E1086" s="71">
        <f t="shared" si="33"/>
        <v>-0.85611504960709595</v>
      </c>
    </row>
    <row r="1087" spans="1:5" x14ac:dyDescent="0.25">
      <c r="A1087" s="71">
        <v>49.2</v>
      </c>
      <c r="D1087" s="71">
        <f t="shared" si="32"/>
        <v>0.1271188780458411</v>
      </c>
      <c r="E1087" s="71">
        <f t="shared" si="33"/>
        <v>2.054140537972204E-3</v>
      </c>
    </row>
    <row r="1088" spans="1:5" x14ac:dyDescent="0.25">
      <c r="A1088" s="71">
        <v>49</v>
      </c>
      <c r="D1088" s="71">
        <f t="shared" si="32"/>
        <v>0.10699451740533819</v>
      </c>
      <c r="E1088" s="71">
        <f t="shared" si="33"/>
        <v>1.2248546989698751E-3</v>
      </c>
    </row>
    <row r="1089" spans="1:5" x14ac:dyDescent="0.25">
      <c r="A1089" s="71">
        <v>47.6</v>
      </c>
      <c r="D1089" s="71">
        <f t="shared" si="32"/>
        <v>-3.3876007078180073E-2</v>
      </c>
      <c r="E1089" s="71">
        <f t="shared" si="33"/>
        <v>-3.8875558813786446E-5</v>
      </c>
    </row>
    <row r="1090" spans="1:5" x14ac:dyDescent="0.25">
      <c r="A1090" s="71">
        <v>50.2</v>
      </c>
      <c r="D1090" s="71">
        <f t="shared" si="32"/>
        <v>0.22774068124835425</v>
      </c>
      <c r="E1090" s="71">
        <f t="shared" si="33"/>
        <v>1.1811956701016167E-2</v>
      </c>
    </row>
    <row r="1091" spans="1:5" x14ac:dyDescent="0.25">
      <c r="A1091" s="71">
        <v>43.2</v>
      </c>
      <c r="D1091" s="71">
        <f t="shared" ref="D1091:D1154" si="34">(A1091-$B$2)/$C$2</f>
        <v>-0.47661194116923777</v>
      </c>
      <c r="E1091" s="71">
        <f t="shared" ref="E1091:E1154" si="35">D1091^3</f>
        <v>-0.10826666452224679</v>
      </c>
    </row>
    <row r="1092" spans="1:5" x14ac:dyDescent="0.25">
      <c r="A1092" s="71">
        <v>51.4</v>
      </c>
      <c r="D1092" s="71">
        <f t="shared" si="34"/>
        <v>0.34848684509136957</v>
      </c>
      <c r="E1092" s="71">
        <f t="shared" si="35"/>
        <v>4.2321316226168061E-2</v>
      </c>
    </row>
    <row r="1093" spans="1:5" x14ac:dyDescent="0.25">
      <c r="A1093" s="71">
        <v>44.1</v>
      </c>
      <c r="D1093" s="71">
        <f t="shared" si="34"/>
        <v>-0.38605231828697606</v>
      </c>
      <c r="E1093" s="71">
        <f t="shared" si="35"/>
        <v>-5.7535844816283314E-2</v>
      </c>
    </row>
    <row r="1094" spans="1:5" x14ac:dyDescent="0.25">
      <c r="A1094" s="71">
        <v>54.4</v>
      </c>
      <c r="D1094" s="71">
        <f t="shared" si="34"/>
        <v>0.650352254698909</v>
      </c>
      <c r="E1094" s="71">
        <f t="shared" si="35"/>
        <v>0.27507172483715331</v>
      </c>
    </row>
    <row r="1095" spans="1:5" x14ac:dyDescent="0.25">
      <c r="A1095" s="71">
        <v>34.5</v>
      </c>
      <c r="D1095" s="71">
        <f t="shared" si="34"/>
        <v>-1.3520216290311025</v>
      </c>
      <c r="E1095" s="71">
        <f t="shared" si="35"/>
        <v>-2.4714448172748726</v>
      </c>
    </row>
    <row r="1096" spans="1:5" x14ac:dyDescent="0.25">
      <c r="A1096" s="71">
        <v>55.8</v>
      </c>
      <c r="D1096" s="71">
        <f t="shared" si="34"/>
        <v>0.79122277918242734</v>
      </c>
      <c r="E1096" s="71">
        <f t="shared" si="35"/>
        <v>0.49533195488930626</v>
      </c>
    </row>
    <row r="1097" spans="1:5" x14ac:dyDescent="0.25">
      <c r="A1097" s="71">
        <v>48.5</v>
      </c>
      <c r="D1097" s="71">
        <f t="shared" si="34"/>
        <v>5.6683615804081613E-2</v>
      </c>
      <c r="E1097" s="71">
        <f t="shared" si="35"/>
        <v>1.8212628849471671E-4</v>
      </c>
    </row>
    <row r="1098" spans="1:5" x14ac:dyDescent="0.25">
      <c r="A1098" s="71">
        <v>54.3</v>
      </c>
      <c r="D1098" s="71">
        <f t="shared" si="34"/>
        <v>0.64029007437865759</v>
      </c>
      <c r="E1098" s="71">
        <f t="shared" si="35"/>
        <v>0.2625006049757409</v>
      </c>
    </row>
    <row r="1099" spans="1:5" x14ac:dyDescent="0.25">
      <c r="A1099" s="71">
        <v>37.700000000000003</v>
      </c>
      <c r="D1099" s="71">
        <f t="shared" si="34"/>
        <v>-1.0300318587830601</v>
      </c>
      <c r="E1099" s="71">
        <f t="shared" si="35"/>
        <v>-1.0928284000851722</v>
      </c>
    </row>
    <row r="1100" spans="1:5" x14ac:dyDescent="0.25">
      <c r="A1100" s="71">
        <v>54.4</v>
      </c>
      <c r="D1100" s="71">
        <f t="shared" si="34"/>
        <v>0.650352254698909</v>
      </c>
      <c r="E1100" s="71">
        <f t="shared" si="35"/>
        <v>0.27507172483715331</v>
      </c>
    </row>
    <row r="1101" spans="1:5" x14ac:dyDescent="0.25">
      <c r="A1101" s="71">
        <v>53.6</v>
      </c>
      <c r="D1101" s="71">
        <f t="shared" si="34"/>
        <v>0.56985481213689881</v>
      </c>
      <c r="E1101" s="71">
        <f t="shared" si="35"/>
        <v>0.18505152143274645</v>
      </c>
    </row>
    <row r="1102" spans="1:5" x14ac:dyDescent="0.25">
      <c r="A1102" s="71">
        <v>48.7</v>
      </c>
      <c r="D1102" s="71">
        <f t="shared" si="34"/>
        <v>7.6807976444584536E-2</v>
      </c>
      <c r="E1102" s="71">
        <f t="shared" si="35"/>
        <v>4.5312598761291947E-4</v>
      </c>
    </row>
    <row r="1103" spans="1:5" x14ac:dyDescent="0.25">
      <c r="A1103" s="71">
        <v>48.7</v>
      </c>
      <c r="D1103" s="71">
        <f t="shared" si="34"/>
        <v>7.6807976444584536E-2</v>
      </c>
      <c r="E1103" s="71">
        <f t="shared" si="35"/>
        <v>4.5312598761291947E-4</v>
      </c>
    </row>
    <row r="1104" spans="1:5" x14ac:dyDescent="0.25">
      <c r="A1104" s="71">
        <v>46</v>
      </c>
      <c r="D1104" s="71">
        <f t="shared" si="34"/>
        <v>-0.19487089220220125</v>
      </c>
      <c r="E1104" s="71">
        <f t="shared" si="35"/>
        <v>-7.4001567770757516E-3</v>
      </c>
    </row>
    <row r="1105" spans="1:5" x14ac:dyDescent="0.25">
      <c r="A1105" s="71">
        <v>58.7</v>
      </c>
      <c r="D1105" s="71">
        <f t="shared" si="34"/>
        <v>1.0830260084697161</v>
      </c>
      <c r="E1105" s="71">
        <f t="shared" si="35"/>
        <v>1.2703303043418832</v>
      </c>
    </row>
    <row r="1106" spans="1:5" x14ac:dyDescent="0.25">
      <c r="A1106" s="71">
        <v>53.6</v>
      </c>
      <c r="D1106" s="71">
        <f t="shared" si="34"/>
        <v>0.56985481213689881</v>
      </c>
      <c r="E1106" s="71">
        <f t="shared" si="35"/>
        <v>0.18505152143274645</v>
      </c>
    </row>
    <row r="1107" spans="1:5" x14ac:dyDescent="0.25">
      <c r="A1107" s="71">
        <v>54.9</v>
      </c>
      <c r="D1107" s="71">
        <f t="shared" si="34"/>
        <v>0.70066315630016562</v>
      </c>
      <c r="E1107" s="71">
        <f t="shared" si="35"/>
        <v>0.34397576358306858</v>
      </c>
    </row>
    <row r="1108" spans="1:5" x14ac:dyDescent="0.25">
      <c r="A1108" s="71">
        <v>51.5</v>
      </c>
      <c r="D1108" s="71">
        <f t="shared" si="34"/>
        <v>0.35854902541162104</v>
      </c>
      <c r="E1108" s="71">
        <f t="shared" si="35"/>
        <v>4.6094131778698526E-2</v>
      </c>
    </row>
    <row r="1109" spans="1:5" x14ac:dyDescent="0.25">
      <c r="A1109" s="71">
        <v>41.5</v>
      </c>
      <c r="D1109" s="71">
        <f t="shared" si="34"/>
        <v>-0.64766900661351046</v>
      </c>
      <c r="E1109" s="71">
        <f t="shared" si="35"/>
        <v>-0.27168104860092895</v>
      </c>
    </row>
    <row r="1110" spans="1:5" x14ac:dyDescent="0.25">
      <c r="A1110" s="71">
        <v>48.3</v>
      </c>
      <c r="D1110" s="71">
        <f t="shared" si="34"/>
        <v>3.6559255163578698E-2</v>
      </c>
      <c r="E1110" s="71">
        <f t="shared" si="35"/>
        <v>4.8864337756686353E-5</v>
      </c>
    </row>
    <row r="1111" spans="1:5" x14ac:dyDescent="0.25">
      <c r="A1111" s="71">
        <v>53.9</v>
      </c>
      <c r="D1111" s="71">
        <f t="shared" si="34"/>
        <v>0.6000413530976525</v>
      </c>
      <c r="E1111" s="71">
        <f t="shared" si="35"/>
        <v>0.21604466442367704</v>
      </c>
    </row>
    <row r="1112" spans="1:5" x14ac:dyDescent="0.25">
      <c r="A1112" s="71">
        <v>53.4</v>
      </c>
      <c r="D1112" s="71">
        <f t="shared" si="34"/>
        <v>0.54973045149639588</v>
      </c>
      <c r="E1112" s="71">
        <f t="shared" si="35"/>
        <v>0.1661305045964479</v>
      </c>
    </row>
    <row r="1113" spans="1:5" x14ac:dyDescent="0.25">
      <c r="A1113" s="71">
        <v>50.6</v>
      </c>
      <c r="D1113" s="71">
        <f t="shared" si="34"/>
        <v>0.26798940252935938</v>
      </c>
      <c r="E1113" s="71">
        <f t="shared" si="35"/>
        <v>1.9246548632099264E-2</v>
      </c>
    </row>
    <row r="1114" spans="1:5" x14ac:dyDescent="0.25">
      <c r="A1114" s="71">
        <v>53.8</v>
      </c>
      <c r="D1114" s="71">
        <f t="shared" si="34"/>
        <v>0.58997917277740097</v>
      </c>
      <c r="E1114" s="71">
        <f t="shared" si="35"/>
        <v>0.20535725089920936</v>
      </c>
    </row>
    <row r="1115" spans="1:5" x14ac:dyDescent="0.25">
      <c r="A1115" s="71">
        <v>51.1</v>
      </c>
      <c r="D1115" s="71">
        <f t="shared" si="34"/>
        <v>0.31830030413061594</v>
      </c>
      <c r="E1115" s="71">
        <f t="shared" si="35"/>
        <v>3.2248621925968023E-2</v>
      </c>
    </row>
    <row r="1116" spans="1:5" x14ac:dyDescent="0.25">
      <c r="A1116" s="71">
        <v>49.9</v>
      </c>
      <c r="D1116" s="71">
        <f t="shared" si="34"/>
        <v>0.19755414028759988</v>
      </c>
      <c r="E1116" s="71">
        <f t="shared" si="35"/>
        <v>7.7100715406569365E-3</v>
      </c>
    </row>
    <row r="1117" spans="1:5" x14ac:dyDescent="0.25">
      <c r="A1117" s="71">
        <v>47.5</v>
      </c>
      <c r="D1117" s="71">
        <f t="shared" si="34"/>
        <v>-4.3938187398431534E-2</v>
      </c>
      <c r="E1117" s="71">
        <f t="shared" si="35"/>
        <v>-8.4825496519214973E-5</v>
      </c>
    </row>
    <row r="1118" spans="1:5" x14ac:dyDescent="0.25">
      <c r="A1118" s="71">
        <v>50.3</v>
      </c>
      <c r="D1118" s="71">
        <f t="shared" si="34"/>
        <v>0.237802861568605</v>
      </c>
      <c r="E1118" s="71">
        <f t="shared" si="35"/>
        <v>1.3447799612997332E-2</v>
      </c>
    </row>
    <row r="1119" spans="1:5" x14ac:dyDescent="0.25">
      <c r="A1119" s="71">
        <v>58.9</v>
      </c>
      <c r="D1119" s="71">
        <f t="shared" si="34"/>
        <v>1.1031503691102182</v>
      </c>
      <c r="E1119" s="71">
        <f t="shared" si="35"/>
        <v>1.3424686230612071</v>
      </c>
    </row>
    <row r="1120" spans="1:5" x14ac:dyDescent="0.25">
      <c r="A1120" s="71">
        <v>46.2</v>
      </c>
      <c r="D1120" s="71">
        <f t="shared" si="34"/>
        <v>-0.17474653156169834</v>
      </c>
      <c r="E1120" s="71">
        <f t="shared" si="35"/>
        <v>-5.3361213002274758E-3</v>
      </c>
    </row>
    <row r="1121" spans="1:5" x14ac:dyDescent="0.25">
      <c r="A1121" s="71">
        <v>33.6</v>
      </c>
      <c r="D1121" s="71">
        <f t="shared" si="34"/>
        <v>-1.4425812519133641</v>
      </c>
      <c r="E1121" s="71">
        <f t="shared" si="35"/>
        <v>-3.0020702526626009</v>
      </c>
    </row>
    <row r="1122" spans="1:5" x14ac:dyDescent="0.25">
      <c r="A1122" s="71">
        <v>52.5</v>
      </c>
      <c r="D1122" s="71">
        <f t="shared" si="34"/>
        <v>0.45917082861413422</v>
      </c>
      <c r="E1122" s="71">
        <f t="shared" si="35"/>
        <v>9.6810590218934428E-2</v>
      </c>
    </row>
    <row r="1123" spans="1:5" x14ac:dyDescent="0.25">
      <c r="A1123" s="71">
        <v>52.6</v>
      </c>
      <c r="D1123" s="71">
        <f t="shared" si="34"/>
        <v>0.46923300893438563</v>
      </c>
      <c r="E1123" s="71">
        <f t="shared" si="35"/>
        <v>0.10331554403778102</v>
      </c>
    </row>
    <row r="1124" spans="1:5" x14ac:dyDescent="0.25">
      <c r="A1124" s="71">
        <v>55.3</v>
      </c>
      <c r="D1124" s="71">
        <f t="shared" si="34"/>
        <v>0.74091187758117072</v>
      </c>
      <c r="E1124" s="71">
        <f t="shared" si="35"/>
        <v>0.40672387922459752</v>
      </c>
    </row>
    <row r="1125" spans="1:5" x14ac:dyDescent="0.25">
      <c r="A1125" s="71">
        <v>56</v>
      </c>
      <c r="D1125" s="71">
        <f t="shared" si="34"/>
        <v>0.81134713982293016</v>
      </c>
      <c r="E1125" s="71">
        <f t="shared" si="35"/>
        <v>0.53409698768750069</v>
      </c>
    </row>
    <row r="1126" spans="1:5" x14ac:dyDescent="0.25">
      <c r="A1126" s="71">
        <v>51.8</v>
      </c>
      <c r="D1126" s="71">
        <f t="shared" si="34"/>
        <v>0.38873556637237472</v>
      </c>
      <c r="E1126" s="71">
        <f t="shared" si="35"/>
        <v>5.8743907501254154E-2</v>
      </c>
    </row>
    <row r="1127" spans="1:5" x14ac:dyDescent="0.25">
      <c r="A1127" s="71">
        <v>57.1</v>
      </c>
      <c r="D1127" s="71">
        <f t="shared" si="34"/>
        <v>0.92203112334569481</v>
      </c>
      <c r="E1127" s="71">
        <f t="shared" si="35"/>
        <v>0.78385682305395599</v>
      </c>
    </row>
    <row r="1128" spans="1:5" x14ac:dyDescent="0.25">
      <c r="A1128" s="71">
        <v>44.3</v>
      </c>
      <c r="D1128" s="71">
        <f t="shared" si="34"/>
        <v>-0.3659279576464739</v>
      </c>
      <c r="E1128" s="71">
        <f t="shared" si="35"/>
        <v>-4.8998950181829835E-2</v>
      </c>
    </row>
    <row r="1129" spans="1:5" x14ac:dyDescent="0.25">
      <c r="A1129" s="71">
        <v>53</v>
      </c>
      <c r="D1129" s="71">
        <f t="shared" si="34"/>
        <v>0.50948173021539078</v>
      </c>
      <c r="E1129" s="71">
        <f t="shared" si="35"/>
        <v>0.13224700491132185</v>
      </c>
    </row>
    <row r="1130" spans="1:5" x14ac:dyDescent="0.25">
      <c r="A1130" s="71">
        <v>55.4</v>
      </c>
      <c r="D1130" s="71">
        <f t="shared" si="34"/>
        <v>0.75097405790142213</v>
      </c>
      <c r="E1130" s="71">
        <f t="shared" si="35"/>
        <v>0.42352085840761455</v>
      </c>
    </row>
    <row r="1131" spans="1:5" x14ac:dyDescent="0.25">
      <c r="A1131" s="71">
        <v>46.2</v>
      </c>
      <c r="D1131" s="71">
        <f t="shared" si="34"/>
        <v>-0.17474653156169834</v>
      </c>
      <c r="E1131" s="71">
        <f t="shared" si="35"/>
        <v>-5.3361213002274758E-3</v>
      </c>
    </row>
    <row r="1132" spans="1:5" x14ac:dyDescent="0.25">
      <c r="A1132" s="71">
        <v>56.7</v>
      </c>
      <c r="D1132" s="71">
        <f t="shared" si="34"/>
        <v>0.88178240206468972</v>
      </c>
      <c r="E1132" s="71">
        <f t="shared" si="35"/>
        <v>0.68562126930609935</v>
      </c>
    </row>
    <row r="1133" spans="1:5" x14ac:dyDescent="0.25">
      <c r="A1133" s="71">
        <v>58.7</v>
      </c>
      <c r="D1133" s="71">
        <f t="shared" si="34"/>
        <v>1.0830260084697161</v>
      </c>
      <c r="E1133" s="71">
        <f t="shared" si="35"/>
        <v>1.2703303043418832</v>
      </c>
    </row>
    <row r="1134" spans="1:5" x14ac:dyDescent="0.25">
      <c r="A1134" s="71">
        <v>47.3</v>
      </c>
      <c r="D1134" s="71">
        <f t="shared" si="34"/>
        <v>-6.406254803893445E-2</v>
      </c>
      <c r="E1134" s="71">
        <f t="shared" si="35"/>
        <v>-2.6291334170050804E-4</v>
      </c>
    </row>
    <row r="1135" spans="1:5" x14ac:dyDescent="0.25">
      <c r="A1135" s="71">
        <v>55.8</v>
      </c>
      <c r="D1135" s="71">
        <f t="shared" si="34"/>
        <v>0.79122277918242734</v>
      </c>
      <c r="E1135" s="71">
        <f t="shared" si="35"/>
        <v>0.49533195488930626</v>
      </c>
    </row>
    <row r="1136" spans="1:5" x14ac:dyDescent="0.25">
      <c r="A1136" s="71">
        <v>52</v>
      </c>
      <c r="D1136" s="71">
        <f t="shared" si="34"/>
        <v>0.4088599270128776</v>
      </c>
      <c r="E1136" s="71">
        <f t="shared" si="35"/>
        <v>6.8347658423457233E-2</v>
      </c>
    </row>
    <row r="1137" spans="1:5" x14ac:dyDescent="0.25">
      <c r="A1137" s="71">
        <v>53.8</v>
      </c>
      <c r="D1137" s="71">
        <f t="shared" si="34"/>
        <v>0.58997917277740097</v>
      </c>
      <c r="E1137" s="71">
        <f t="shared" si="35"/>
        <v>0.20535725089920936</v>
      </c>
    </row>
    <row r="1138" spans="1:5" x14ac:dyDescent="0.25">
      <c r="A1138" s="71">
        <v>25.8</v>
      </c>
      <c r="D1138" s="71">
        <f t="shared" si="34"/>
        <v>-2.2274313168929667</v>
      </c>
      <c r="E1138" s="71">
        <f t="shared" si="35"/>
        <v>-11.051289711891719</v>
      </c>
    </row>
    <row r="1139" spans="1:5" x14ac:dyDescent="0.25">
      <c r="A1139" s="71">
        <v>41.4</v>
      </c>
      <c r="D1139" s="71">
        <f t="shared" si="34"/>
        <v>-0.65773118693376187</v>
      </c>
      <c r="E1139" s="71">
        <f t="shared" si="35"/>
        <v>-0.28454129548150037</v>
      </c>
    </row>
    <row r="1140" spans="1:5" x14ac:dyDescent="0.25">
      <c r="A1140" s="71">
        <v>44.3</v>
      </c>
      <c r="D1140" s="71">
        <f t="shared" si="34"/>
        <v>-0.3659279576464739</v>
      </c>
      <c r="E1140" s="71">
        <f t="shared" si="35"/>
        <v>-4.8998950181829835E-2</v>
      </c>
    </row>
    <row r="1141" spans="1:5" x14ac:dyDescent="0.25">
      <c r="A1141" s="71">
        <v>35.4</v>
      </c>
      <c r="D1141" s="71">
        <f t="shared" si="34"/>
        <v>-1.2614620061488406</v>
      </c>
      <c r="E1141" s="71">
        <f t="shared" si="35"/>
        <v>-2.0073473256169621</v>
      </c>
    </row>
    <row r="1142" spans="1:5" x14ac:dyDescent="0.25">
      <c r="A1142" s="71">
        <v>42.2</v>
      </c>
      <c r="D1142" s="71">
        <f t="shared" si="34"/>
        <v>-0.5772337443717509</v>
      </c>
      <c r="E1142" s="71">
        <f t="shared" si="35"/>
        <v>-0.19233358842826154</v>
      </c>
    </row>
    <row r="1143" spans="1:5" x14ac:dyDescent="0.25">
      <c r="A1143" s="71">
        <v>43.8</v>
      </c>
      <c r="D1143" s="71">
        <f t="shared" si="34"/>
        <v>-0.41623885924773046</v>
      </c>
      <c r="E1143" s="71">
        <f t="shared" si="35"/>
        <v>-7.2115375294621351E-2</v>
      </c>
    </row>
    <row r="1144" spans="1:5" x14ac:dyDescent="0.25">
      <c r="A1144" s="71">
        <v>33.4</v>
      </c>
      <c r="D1144" s="71">
        <f t="shared" si="34"/>
        <v>-1.4627056125538671</v>
      </c>
      <c r="E1144" s="71">
        <f t="shared" si="35"/>
        <v>-3.1294699340515688</v>
      </c>
    </row>
    <row r="1145" spans="1:5" x14ac:dyDescent="0.25">
      <c r="A1145" s="71">
        <v>33.799999999999997</v>
      </c>
      <c r="D1145" s="71">
        <f t="shared" si="34"/>
        <v>-1.4224568912728619</v>
      </c>
      <c r="E1145" s="71">
        <f t="shared" si="35"/>
        <v>-2.8781759562191009</v>
      </c>
    </row>
    <row r="1146" spans="1:5" x14ac:dyDescent="0.25">
      <c r="A1146" s="71">
        <v>42.7</v>
      </c>
      <c r="D1146" s="71">
        <f t="shared" si="34"/>
        <v>-0.52692284277049439</v>
      </c>
      <c r="E1146" s="71">
        <f t="shared" si="35"/>
        <v>-0.14629890601102993</v>
      </c>
    </row>
    <row r="1147" spans="1:5" x14ac:dyDescent="0.25">
      <c r="A1147" s="71">
        <v>37.1</v>
      </c>
      <c r="D1147" s="71">
        <f t="shared" si="34"/>
        <v>-1.0904049407045682</v>
      </c>
      <c r="E1147" s="71">
        <f t="shared" si="35"/>
        <v>-1.296472866424399</v>
      </c>
    </row>
    <row r="1148" spans="1:5" x14ac:dyDescent="0.25">
      <c r="A1148" s="71">
        <v>40.700000000000003</v>
      </c>
      <c r="D1148" s="71">
        <f t="shared" si="34"/>
        <v>-0.72816644917552065</v>
      </c>
      <c r="E1148" s="71">
        <f t="shared" si="35"/>
        <v>-0.38609305871256538</v>
      </c>
    </row>
    <row r="1149" spans="1:5" x14ac:dyDescent="0.25">
      <c r="A1149" s="71">
        <v>40.4</v>
      </c>
      <c r="D1149" s="71">
        <f t="shared" si="34"/>
        <v>-0.758352990136275</v>
      </c>
      <c r="E1149" s="71">
        <f t="shared" si="35"/>
        <v>-0.43612824166299002</v>
      </c>
    </row>
    <row r="1150" spans="1:5" x14ac:dyDescent="0.25">
      <c r="A1150" s="71">
        <v>43.8</v>
      </c>
      <c r="D1150" s="71">
        <f t="shared" si="34"/>
        <v>-0.41623885924773046</v>
      </c>
      <c r="E1150" s="71">
        <f t="shared" si="35"/>
        <v>-7.2115375294621351E-2</v>
      </c>
    </row>
    <row r="1151" spans="1:5" x14ac:dyDescent="0.25">
      <c r="A1151" s="71">
        <v>36.700000000000003</v>
      </c>
      <c r="D1151" s="71">
        <f t="shared" si="34"/>
        <v>-1.1306536619855732</v>
      </c>
      <c r="E1151" s="71">
        <f t="shared" si="35"/>
        <v>-1.4454024317062588</v>
      </c>
    </row>
    <row r="1152" spans="1:5" x14ac:dyDescent="0.25">
      <c r="A1152" s="71">
        <v>45.1</v>
      </c>
      <c r="D1152" s="71">
        <f t="shared" si="34"/>
        <v>-0.28543051508446293</v>
      </c>
      <c r="E1152" s="71">
        <f t="shared" si="35"/>
        <v>-2.3254189311468013E-2</v>
      </c>
    </row>
    <row r="1153" spans="1:5" x14ac:dyDescent="0.25">
      <c r="A1153" s="71">
        <v>42.3</v>
      </c>
      <c r="D1153" s="71">
        <f t="shared" si="34"/>
        <v>-0.56717156405150015</v>
      </c>
      <c r="E1153" s="71">
        <f t="shared" si="35"/>
        <v>-0.18244978093872269</v>
      </c>
    </row>
    <row r="1154" spans="1:5" x14ac:dyDescent="0.25">
      <c r="A1154" s="71">
        <v>34.799999999999997</v>
      </c>
      <c r="D1154" s="71">
        <f t="shared" si="34"/>
        <v>-1.3218350880703487</v>
      </c>
      <c r="E1154" s="71">
        <f t="shared" si="35"/>
        <v>-2.3095737140320485</v>
      </c>
    </row>
    <row r="1155" spans="1:5" x14ac:dyDescent="0.25">
      <c r="A1155" s="71">
        <v>45.6</v>
      </c>
      <c r="D1155" s="71">
        <f t="shared" ref="D1155:D1171" si="36">(A1155-$B$2)/$C$2</f>
        <v>-0.23511961348320637</v>
      </c>
      <c r="E1155" s="71">
        <f t="shared" ref="E1155:E1171" si="37">D1155^3</f>
        <v>-1.2997702052248252E-2</v>
      </c>
    </row>
    <row r="1156" spans="1:5" x14ac:dyDescent="0.25">
      <c r="A1156" s="71">
        <v>42</v>
      </c>
      <c r="D1156" s="71">
        <f t="shared" si="36"/>
        <v>-0.59735810501225384</v>
      </c>
      <c r="E1156" s="71">
        <f t="shared" si="37"/>
        <v>-0.21315929827026708</v>
      </c>
    </row>
    <row r="1157" spans="1:5" x14ac:dyDescent="0.25">
      <c r="A1157" s="71">
        <v>40.200000000000003</v>
      </c>
      <c r="D1157" s="71">
        <f t="shared" si="36"/>
        <v>-0.77847735077677715</v>
      </c>
      <c r="E1157" s="71">
        <f t="shared" si="37"/>
        <v>-0.47177828230550867</v>
      </c>
    </row>
    <row r="1158" spans="1:5" x14ac:dyDescent="0.25">
      <c r="A1158" s="71">
        <v>46</v>
      </c>
      <c r="D1158" s="71">
        <f t="shared" si="36"/>
        <v>-0.19487089220220125</v>
      </c>
      <c r="E1158" s="71">
        <f t="shared" si="37"/>
        <v>-7.4001567770757516E-3</v>
      </c>
    </row>
    <row r="1159" spans="1:5" x14ac:dyDescent="0.25">
      <c r="A1159" s="71">
        <v>30.9</v>
      </c>
      <c r="D1159" s="71">
        <f t="shared" si="36"/>
        <v>-1.71426012056015</v>
      </c>
      <c r="E1159" s="71">
        <f t="shared" si="37"/>
        <v>-5.0376752353626131</v>
      </c>
    </row>
    <row r="1160" spans="1:5" x14ac:dyDescent="0.25">
      <c r="A1160" s="71">
        <v>48.1</v>
      </c>
      <c r="D1160" s="71">
        <f t="shared" si="36"/>
        <v>1.6434894523076497E-2</v>
      </c>
      <c r="E1160" s="71">
        <f t="shared" si="37"/>
        <v>4.4391596425533477E-6</v>
      </c>
    </row>
    <row r="1161" spans="1:5" x14ac:dyDescent="0.25">
      <c r="A1161" s="71">
        <v>29.5</v>
      </c>
      <c r="D1161" s="71">
        <f t="shared" si="36"/>
        <v>-1.8551306450436682</v>
      </c>
      <c r="E1161" s="71">
        <f t="shared" si="37"/>
        <v>-6.3844501285705242</v>
      </c>
    </row>
    <row r="1162" spans="1:5" x14ac:dyDescent="0.25">
      <c r="A1162" s="71">
        <v>39.1</v>
      </c>
      <c r="D1162" s="71">
        <f t="shared" si="36"/>
        <v>-0.88916133429954181</v>
      </c>
      <c r="E1162" s="71">
        <f t="shared" si="37"/>
        <v>-0.70297795607773672</v>
      </c>
    </row>
    <row r="1163" spans="1:5" x14ac:dyDescent="0.25">
      <c r="A1163" s="71">
        <v>45.6</v>
      </c>
      <c r="D1163" s="71">
        <f t="shared" si="36"/>
        <v>-0.23511961348320637</v>
      </c>
      <c r="E1163" s="71">
        <f t="shared" si="37"/>
        <v>-1.2997702052248252E-2</v>
      </c>
    </row>
    <row r="1164" spans="1:5" x14ac:dyDescent="0.25">
      <c r="A1164" s="71">
        <v>41.9</v>
      </c>
      <c r="D1164" s="71">
        <f t="shared" si="36"/>
        <v>-0.60742028533250525</v>
      </c>
      <c r="E1164" s="71">
        <f t="shared" si="37"/>
        <v>-0.22411342586667207</v>
      </c>
    </row>
    <row r="1165" spans="1:5" x14ac:dyDescent="0.25">
      <c r="A1165" s="71">
        <v>28.1</v>
      </c>
      <c r="D1165" s="71">
        <f t="shared" si="36"/>
        <v>-1.9960011695271864</v>
      </c>
      <c r="E1165" s="71">
        <f t="shared" si="37"/>
        <v>-7.9521099142532599</v>
      </c>
    </row>
    <row r="1166" spans="1:5" x14ac:dyDescent="0.25">
      <c r="A1166" s="71">
        <v>39.6</v>
      </c>
      <c r="D1166" s="71">
        <f t="shared" si="36"/>
        <v>-0.83885043269828519</v>
      </c>
      <c r="E1166" s="71">
        <f t="shared" si="37"/>
        <v>-0.59027392460912376</v>
      </c>
    </row>
    <row r="1167" spans="1:5" x14ac:dyDescent="0.25">
      <c r="A1167" s="71">
        <v>35.700000000000003</v>
      </c>
      <c r="D1167" s="71">
        <f t="shared" si="36"/>
        <v>-1.2312754651880864</v>
      </c>
      <c r="E1167" s="71">
        <f t="shared" si="37"/>
        <v>-1.8666619588583451</v>
      </c>
    </row>
    <row r="1168" spans="1:5" x14ac:dyDescent="0.25">
      <c r="A1168" s="71">
        <v>48.3</v>
      </c>
      <c r="D1168" s="71">
        <f t="shared" si="36"/>
        <v>3.6559255163578698E-2</v>
      </c>
      <c r="E1168" s="71">
        <f t="shared" si="37"/>
        <v>4.8864337756686353E-5</v>
      </c>
    </row>
    <row r="1169" spans="1:5" x14ac:dyDescent="0.25">
      <c r="A1169" s="71">
        <v>45.7</v>
      </c>
      <c r="D1169" s="71">
        <f t="shared" si="36"/>
        <v>-0.2250574331629549</v>
      </c>
      <c r="E1169" s="71">
        <f t="shared" si="37"/>
        <v>-1.1399349888346764E-2</v>
      </c>
    </row>
    <row r="1170" spans="1:5" x14ac:dyDescent="0.25">
      <c r="A1170" s="71">
        <v>43.8</v>
      </c>
      <c r="D1170" s="71">
        <f t="shared" si="36"/>
        <v>-0.41623885924773046</v>
      </c>
      <c r="E1170" s="71">
        <f t="shared" si="37"/>
        <v>-7.2115375294621351E-2</v>
      </c>
    </row>
    <row r="1171" spans="1:5" x14ac:dyDescent="0.25">
      <c r="A1171" s="71">
        <v>43.5</v>
      </c>
      <c r="D1171" s="71">
        <f t="shared" si="36"/>
        <v>-0.44642540020848409</v>
      </c>
      <c r="E1171" s="71">
        <f t="shared" si="37"/>
        <v>-8.8970634932216575E-2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1"/>
  <sheetViews>
    <sheetView workbookViewId="0">
      <selection activeCell="F2" sqref="F2"/>
    </sheetView>
  </sheetViews>
  <sheetFormatPr defaultRowHeight="15" x14ac:dyDescent="0.25"/>
  <cols>
    <col min="1" max="1" width="12.28515625" style="71" bestFit="1" customWidth="1"/>
    <col min="2" max="3" width="12.28515625" style="71" customWidth="1"/>
    <col min="4" max="4" width="10.85546875" style="71" customWidth="1"/>
    <col min="5" max="5" width="10.7109375" style="71" customWidth="1"/>
    <col min="6" max="6" width="9.85546875" style="71" customWidth="1"/>
    <col min="7" max="16384" width="9.140625" style="71"/>
  </cols>
  <sheetData>
    <row r="1" spans="1:8" ht="40.5" x14ac:dyDescent="0.35">
      <c r="A1" s="29" t="s">
        <v>26</v>
      </c>
      <c r="B1" s="29" t="s">
        <v>114</v>
      </c>
      <c r="C1" s="29" t="s">
        <v>4</v>
      </c>
      <c r="D1" s="29" t="s">
        <v>118</v>
      </c>
      <c r="E1" s="119" t="s">
        <v>231</v>
      </c>
      <c r="F1" s="120" t="s">
        <v>232</v>
      </c>
      <c r="G1" s="29"/>
      <c r="H1" s="29"/>
    </row>
    <row r="2" spans="1:8" x14ac:dyDescent="0.25">
      <c r="A2" s="71">
        <v>53</v>
      </c>
      <c r="B2" s="71">
        <f>AVERAGE(A2:A1171)</f>
        <v>47.936666666666675</v>
      </c>
      <c r="C2" s="71">
        <f>_xlfn.STDEV.S(A2:A1171)</f>
        <v>9.9382039296928824</v>
      </c>
      <c r="D2" s="71">
        <f>(A2-$B$2)/$C$2</f>
        <v>0.50948173021539078</v>
      </c>
      <c r="E2" s="71">
        <f>D2^4</f>
        <v>6.737743287802353E-2</v>
      </c>
      <c r="F2" s="71">
        <f>AVERAGE(E2:E1171)-3</f>
        <v>5.0583273102093873E-2</v>
      </c>
    </row>
    <row r="3" spans="1:8" x14ac:dyDescent="0.25">
      <c r="A3" s="71">
        <v>56.4</v>
      </c>
      <c r="D3" s="71">
        <f t="shared" ref="D3:D66" si="0">(A3-$B$2)/$C$2</f>
        <v>0.85159586110393537</v>
      </c>
      <c r="E3" s="71">
        <f t="shared" ref="E3:E66" si="1">D3^4</f>
        <v>0.5259375368864021</v>
      </c>
    </row>
    <row r="4" spans="1:8" x14ac:dyDescent="0.25">
      <c r="A4" s="71">
        <v>36.5</v>
      </c>
      <c r="D4" s="71">
        <f t="shared" si="0"/>
        <v>-1.1507780226260762</v>
      </c>
      <c r="E4" s="71">
        <f t="shared" si="1"/>
        <v>1.7537441560203857</v>
      </c>
    </row>
    <row r="5" spans="1:8" x14ac:dyDescent="0.25">
      <c r="A5" s="71">
        <v>50</v>
      </c>
      <c r="D5" s="71">
        <f t="shared" si="0"/>
        <v>0.20761632060785135</v>
      </c>
      <c r="E5" s="71">
        <f t="shared" si="1"/>
        <v>1.8580010740129535E-3</v>
      </c>
    </row>
    <row r="6" spans="1:8" x14ac:dyDescent="0.25">
      <c r="A6" s="71">
        <v>27</v>
      </c>
      <c r="D6" s="71">
        <f t="shared" si="0"/>
        <v>-2.1066851530499511</v>
      </c>
      <c r="E6" s="71">
        <f t="shared" si="1"/>
        <v>19.696929852269434</v>
      </c>
    </row>
    <row r="7" spans="1:8" x14ac:dyDescent="0.25">
      <c r="A7" s="71">
        <v>33.9</v>
      </c>
      <c r="D7" s="71">
        <f t="shared" si="0"/>
        <v>-1.4123947109526105</v>
      </c>
      <c r="E7" s="71">
        <f t="shared" si="1"/>
        <v>3.9794617098442893</v>
      </c>
    </row>
    <row r="8" spans="1:8" x14ac:dyDescent="0.25">
      <c r="A8" s="71">
        <v>54.8</v>
      </c>
      <c r="D8" s="71">
        <f t="shared" si="0"/>
        <v>0.6906009759799141</v>
      </c>
      <c r="E8" s="71">
        <f t="shared" si="1"/>
        <v>0.22746194639624884</v>
      </c>
    </row>
    <row r="9" spans="1:8" x14ac:dyDescent="0.25">
      <c r="A9" s="71">
        <v>48</v>
      </c>
      <c r="D9" s="71">
        <f t="shared" si="0"/>
        <v>6.3727142028250413E-3</v>
      </c>
      <c r="E9" s="71">
        <f t="shared" si="1"/>
        <v>1.6492928203794438E-9</v>
      </c>
    </row>
    <row r="10" spans="1:8" x14ac:dyDescent="0.25">
      <c r="A10" s="71">
        <v>54.4</v>
      </c>
      <c r="D10" s="71">
        <f t="shared" si="0"/>
        <v>0.650352254698909</v>
      </c>
      <c r="E10" s="71">
        <f t="shared" si="1"/>
        <v>0.17889351645176052</v>
      </c>
    </row>
    <row r="11" spans="1:8" x14ac:dyDescent="0.25">
      <c r="A11" s="71">
        <v>28.8</v>
      </c>
      <c r="D11" s="71">
        <f t="shared" si="0"/>
        <v>-1.9255659072854272</v>
      </c>
      <c r="E11" s="71">
        <f t="shared" si="1"/>
        <v>13.747810971823624</v>
      </c>
    </row>
    <row r="12" spans="1:8" x14ac:dyDescent="0.25">
      <c r="A12" s="71">
        <v>51.3</v>
      </c>
      <c r="D12" s="71">
        <f t="shared" si="0"/>
        <v>0.33842466477111816</v>
      </c>
      <c r="E12" s="71">
        <f t="shared" si="1"/>
        <v>1.3117408079921962E-2</v>
      </c>
    </row>
    <row r="13" spans="1:8" x14ac:dyDescent="0.25">
      <c r="A13" s="71">
        <v>24.05</v>
      </c>
      <c r="D13" s="71">
        <f t="shared" si="0"/>
        <v>-2.4035194724973645</v>
      </c>
      <c r="E13" s="71">
        <f t="shared" si="1"/>
        <v>33.372641253766844</v>
      </c>
    </row>
    <row r="14" spans="1:8" x14ac:dyDescent="0.25">
      <c r="A14" s="71">
        <v>35.700000000000003</v>
      </c>
      <c r="D14" s="71">
        <f t="shared" si="0"/>
        <v>-1.2312754651880864</v>
      </c>
      <c r="E14" s="71">
        <f t="shared" si="1"/>
        <v>2.2983750717422136</v>
      </c>
    </row>
    <row r="15" spans="1:8" x14ac:dyDescent="0.25">
      <c r="A15" s="71">
        <v>53.6</v>
      </c>
      <c r="D15" s="71">
        <f t="shared" si="0"/>
        <v>0.56985481213689881</v>
      </c>
      <c r="E15" s="71">
        <f t="shared" si="1"/>
        <v>0.10545249998170504</v>
      </c>
    </row>
    <row r="16" spans="1:8" x14ac:dyDescent="0.25">
      <c r="A16" s="71">
        <v>51.3</v>
      </c>
      <c r="D16" s="71">
        <f t="shared" si="0"/>
        <v>0.33842466477111816</v>
      </c>
      <c r="E16" s="71">
        <f t="shared" si="1"/>
        <v>1.3117408079921962E-2</v>
      </c>
    </row>
    <row r="17" spans="1:5" x14ac:dyDescent="0.25">
      <c r="A17" s="71">
        <v>51</v>
      </c>
      <c r="D17" s="71">
        <f t="shared" si="0"/>
        <v>0.30823812381036447</v>
      </c>
      <c r="E17" s="71">
        <f t="shared" si="1"/>
        <v>9.0270408996938195E-3</v>
      </c>
    </row>
    <row r="18" spans="1:5" x14ac:dyDescent="0.25">
      <c r="A18" s="71">
        <v>47.7</v>
      </c>
      <c r="D18" s="71">
        <f t="shared" si="0"/>
        <v>-2.3813826757928615E-2</v>
      </c>
      <c r="E18" s="71">
        <f t="shared" si="1"/>
        <v>3.2160053273913704E-7</v>
      </c>
    </row>
    <row r="19" spans="1:5" x14ac:dyDescent="0.25">
      <c r="A19" s="71">
        <v>52.8</v>
      </c>
      <c r="D19" s="71">
        <f t="shared" si="0"/>
        <v>0.48935736957488785</v>
      </c>
      <c r="E19" s="71">
        <f t="shared" si="1"/>
        <v>5.7346185102618352E-2</v>
      </c>
    </row>
    <row r="20" spans="1:5" x14ac:dyDescent="0.25">
      <c r="A20" s="71">
        <v>20</v>
      </c>
      <c r="D20" s="71">
        <f t="shared" si="0"/>
        <v>-2.8110377754675429</v>
      </c>
      <c r="E20" s="71">
        <f t="shared" si="1"/>
        <v>62.440551064606382</v>
      </c>
    </row>
    <row r="21" spans="1:5" x14ac:dyDescent="0.25">
      <c r="A21" s="71">
        <v>52.4</v>
      </c>
      <c r="D21" s="71">
        <f t="shared" si="0"/>
        <v>0.44910864829388275</v>
      </c>
      <c r="E21" s="71">
        <f t="shared" si="1"/>
        <v>4.0682316356071564E-2</v>
      </c>
    </row>
    <row r="22" spans="1:5" x14ac:dyDescent="0.25">
      <c r="A22" s="71">
        <v>55.1</v>
      </c>
      <c r="D22" s="71">
        <f t="shared" si="0"/>
        <v>0.72078751694066856</v>
      </c>
      <c r="E22" s="71">
        <f t="shared" si="1"/>
        <v>0.26991624691626359</v>
      </c>
    </row>
    <row r="23" spans="1:5" x14ac:dyDescent="0.25">
      <c r="A23" s="71">
        <v>26.7</v>
      </c>
      <c r="D23" s="71">
        <f t="shared" si="0"/>
        <v>-2.1368716940107051</v>
      </c>
      <c r="E23" s="71">
        <f t="shared" si="1"/>
        <v>20.850370902697833</v>
      </c>
    </row>
    <row r="24" spans="1:5" x14ac:dyDescent="0.25">
      <c r="A24" s="71">
        <v>49.8</v>
      </c>
      <c r="D24" s="71">
        <f t="shared" si="0"/>
        <v>0.18749195996734841</v>
      </c>
      <c r="E24" s="71">
        <f t="shared" si="1"/>
        <v>1.2357499346491278E-3</v>
      </c>
    </row>
    <row r="25" spans="1:5" x14ac:dyDescent="0.25">
      <c r="A25" s="71">
        <v>32.5</v>
      </c>
      <c r="D25" s="71">
        <f t="shared" si="0"/>
        <v>-1.5532652354361287</v>
      </c>
      <c r="E25" s="71">
        <f t="shared" si="1"/>
        <v>5.8207974696999143</v>
      </c>
    </row>
    <row r="26" spans="1:5" x14ac:dyDescent="0.25">
      <c r="A26" s="71">
        <v>36.799999999999997</v>
      </c>
      <c r="D26" s="71">
        <f t="shared" si="0"/>
        <v>-1.1205914816653224</v>
      </c>
      <c r="E26" s="71">
        <f t="shared" si="1"/>
        <v>1.57684595065482</v>
      </c>
    </row>
    <row r="27" spans="1:5" x14ac:dyDescent="0.25">
      <c r="A27" s="71">
        <v>51</v>
      </c>
      <c r="D27" s="71">
        <f t="shared" si="0"/>
        <v>0.30823812381036447</v>
      </c>
      <c r="E27" s="71">
        <f t="shared" si="1"/>
        <v>9.0270408996938195E-3</v>
      </c>
    </row>
    <row r="28" spans="1:5" x14ac:dyDescent="0.25">
      <c r="A28" s="71">
        <v>54.4</v>
      </c>
      <c r="D28" s="71">
        <f t="shared" si="0"/>
        <v>0.650352254698909</v>
      </c>
      <c r="E28" s="71">
        <f t="shared" si="1"/>
        <v>0.17889351645176052</v>
      </c>
    </row>
    <row r="29" spans="1:5" x14ac:dyDescent="0.25">
      <c r="A29" s="71">
        <v>46.2</v>
      </c>
      <c r="D29" s="71">
        <f t="shared" si="0"/>
        <v>-0.17474653156169834</v>
      </c>
      <c r="E29" s="71">
        <f t="shared" si="1"/>
        <v>9.3246868920725137E-4</v>
      </c>
    </row>
    <row r="30" spans="1:5" x14ac:dyDescent="0.25">
      <c r="A30" s="71">
        <v>56.4</v>
      </c>
      <c r="D30" s="71">
        <f t="shared" si="0"/>
        <v>0.85159586110393537</v>
      </c>
      <c r="E30" s="71">
        <f t="shared" si="1"/>
        <v>0.5259375368864021</v>
      </c>
    </row>
    <row r="31" spans="1:5" x14ac:dyDescent="0.25">
      <c r="A31" s="71">
        <v>35.700000000000003</v>
      </c>
      <c r="D31" s="71">
        <f t="shared" si="0"/>
        <v>-1.2312754651880864</v>
      </c>
      <c r="E31" s="71">
        <f t="shared" si="1"/>
        <v>2.2983750717422136</v>
      </c>
    </row>
    <row r="32" spans="1:5" x14ac:dyDescent="0.25">
      <c r="A32" s="71">
        <v>49.1</v>
      </c>
      <c r="D32" s="71">
        <f t="shared" si="0"/>
        <v>0.11705669772558965</v>
      </c>
      <c r="E32" s="71">
        <f t="shared" si="1"/>
        <v>1.877522163734002E-4</v>
      </c>
    </row>
    <row r="33" spans="1:5" x14ac:dyDescent="0.25">
      <c r="A33" s="71">
        <v>53.3</v>
      </c>
      <c r="D33" s="71">
        <f t="shared" si="0"/>
        <v>0.53966827117614447</v>
      </c>
      <c r="E33" s="71">
        <f t="shared" si="1"/>
        <v>8.4821811064087857E-2</v>
      </c>
    </row>
    <row r="34" spans="1:5" x14ac:dyDescent="0.25">
      <c r="A34" s="71">
        <v>41.7</v>
      </c>
      <c r="D34" s="71">
        <f t="shared" si="0"/>
        <v>-0.62754464597300752</v>
      </c>
      <c r="E34" s="71">
        <f t="shared" si="1"/>
        <v>0.15508811399702593</v>
      </c>
    </row>
    <row r="35" spans="1:5" x14ac:dyDescent="0.25">
      <c r="A35" s="71">
        <v>47.6</v>
      </c>
      <c r="D35" s="71">
        <f t="shared" si="0"/>
        <v>-3.3876007078180073E-2</v>
      </c>
      <c r="E35" s="71">
        <f t="shared" si="1"/>
        <v>1.3169487055440353E-6</v>
      </c>
    </row>
    <row r="36" spans="1:5" x14ac:dyDescent="0.25">
      <c r="A36" s="71">
        <v>30.3</v>
      </c>
      <c r="D36" s="71">
        <f t="shared" si="0"/>
        <v>-1.7746332024816576</v>
      </c>
      <c r="E36" s="71">
        <f t="shared" si="1"/>
        <v>9.918235379431378</v>
      </c>
    </row>
    <row r="37" spans="1:5" x14ac:dyDescent="0.25">
      <c r="A37" s="71">
        <v>37.799999999999997</v>
      </c>
      <c r="D37" s="71">
        <f t="shared" si="0"/>
        <v>-1.0199696784628094</v>
      </c>
      <c r="E37" s="71">
        <f t="shared" si="1"/>
        <v>1.0823034559077656</v>
      </c>
    </row>
    <row r="38" spans="1:5" x14ac:dyDescent="0.25">
      <c r="A38" s="71">
        <v>23.55</v>
      </c>
      <c r="D38" s="71">
        <f t="shared" si="0"/>
        <v>-2.4538303740986214</v>
      </c>
      <c r="E38" s="71">
        <f t="shared" si="1"/>
        <v>36.255855045766417</v>
      </c>
    </row>
    <row r="39" spans="1:5" x14ac:dyDescent="0.25">
      <c r="A39" s="71">
        <v>49.9</v>
      </c>
      <c r="D39" s="71">
        <f t="shared" si="0"/>
        <v>0.19755414028759988</v>
      </c>
      <c r="E39" s="71">
        <f t="shared" si="1"/>
        <v>1.5231565547703719E-3</v>
      </c>
    </row>
    <row r="40" spans="1:5" x14ac:dyDescent="0.25">
      <c r="A40" s="71">
        <v>50.7</v>
      </c>
      <c r="D40" s="71">
        <f t="shared" si="0"/>
        <v>0.27805158284961085</v>
      </c>
      <c r="E40" s="71">
        <f t="shared" si="1"/>
        <v>5.9772509101634176E-3</v>
      </c>
    </row>
    <row r="41" spans="1:5" x14ac:dyDescent="0.25">
      <c r="A41" s="71">
        <v>20.45</v>
      </c>
      <c r="D41" s="71">
        <f t="shared" si="0"/>
        <v>-2.7657579640264123</v>
      </c>
      <c r="E41" s="71">
        <f t="shared" si="1"/>
        <v>58.51358220805978</v>
      </c>
    </row>
    <row r="42" spans="1:5" x14ac:dyDescent="0.25">
      <c r="A42" s="71">
        <v>25.85</v>
      </c>
      <c r="D42" s="71">
        <f t="shared" si="0"/>
        <v>-2.2224002267328409</v>
      </c>
      <c r="E42" s="71">
        <f t="shared" si="1"/>
        <v>24.394341024092192</v>
      </c>
    </row>
    <row r="43" spans="1:5" x14ac:dyDescent="0.25">
      <c r="A43" s="71">
        <v>43.8</v>
      </c>
      <c r="D43" s="71">
        <f t="shared" si="0"/>
        <v>-0.41623885924773046</v>
      </c>
      <c r="E43" s="71">
        <f t="shared" si="1"/>
        <v>3.0017221546855159E-2</v>
      </c>
    </row>
    <row r="44" spans="1:5" x14ac:dyDescent="0.25">
      <c r="A44" s="71">
        <v>54.2</v>
      </c>
      <c r="D44" s="71">
        <f t="shared" si="0"/>
        <v>0.63022789405840685</v>
      </c>
      <c r="E44" s="71">
        <f t="shared" si="1"/>
        <v>0.15775767061199925</v>
      </c>
    </row>
    <row r="45" spans="1:5" x14ac:dyDescent="0.25">
      <c r="A45" s="71">
        <v>55.2</v>
      </c>
      <c r="D45" s="71">
        <f t="shared" si="0"/>
        <v>0.73084969726091997</v>
      </c>
      <c r="E45" s="71">
        <f t="shared" si="1"/>
        <v>0.28530690698548666</v>
      </c>
    </row>
    <row r="46" spans="1:5" x14ac:dyDescent="0.25">
      <c r="A46" s="71">
        <v>55.9</v>
      </c>
      <c r="D46" s="71">
        <f t="shared" si="0"/>
        <v>0.80128495950267875</v>
      </c>
      <c r="E46" s="71">
        <f t="shared" si="1"/>
        <v>0.41223794415775383</v>
      </c>
    </row>
    <row r="47" spans="1:5" x14ac:dyDescent="0.25">
      <c r="A47" s="71">
        <v>22.2</v>
      </c>
      <c r="D47" s="71">
        <f t="shared" si="0"/>
        <v>-2.589669808422014</v>
      </c>
      <c r="E47" s="71">
        <f t="shared" si="1"/>
        <v>44.975663031622538</v>
      </c>
    </row>
    <row r="48" spans="1:5" x14ac:dyDescent="0.25">
      <c r="A48" s="71">
        <v>52.8</v>
      </c>
      <c r="D48" s="71">
        <f t="shared" si="0"/>
        <v>0.48935736957488785</v>
      </c>
      <c r="E48" s="71">
        <f t="shared" si="1"/>
        <v>5.7346185102618352E-2</v>
      </c>
    </row>
    <row r="49" spans="1:5" x14ac:dyDescent="0.25">
      <c r="A49" s="71">
        <v>41</v>
      </c>
      <c r="D49" s="71">
        <f t="shared" si="0"/>
        <v>-0.69797990821476696</v>
      </c>
      <c r="E49" s="71">
        <f t="shared" si="1"/>
        <v>0.23734040847163751</v>
      </c>
    </row>
    <row r="50" spans="1:5" x14ac:dyDescent="0.25">
      <c r="A50" s="71">
        <v>33.200000000000003</v>
      </c>
      <c r="D50" s="71">
        <f t="shared" si="0"/>
        <v>-1.4828299731943693</v>
      </c>
      <c r="E50" s="71">
        <f t="shared" si="1"/>
        <v>4.8346542862585231</v>
      </c>
    </row>
    <row r="51" spans="1:5" x14ac:dyDescent="0.25">
      <c r="A51" s="71">
        <v>54.5</v>
      </c>
      <c r="D51" s="71">
        <f t="shared" si="0"/>
        <v>0.66041443501916053</v>
      </c>
      <c r="E51" s="71">
        <f t="shared" si="1"/>
        <v>0.190224402731512</v>
      </c>
    </row>
    <row r="52" spans="1:5" x14ac:dyDescent="0.25">
      <c r="A52" s="71">
        <v>54.4</v>
      </c>
      <c r="D52" s="71">
        <f t="shared" si="0"/>
        <v>0.650352254698909</v>
      </c>
      <c r="E52" s="71">
        <f t="shared" si="1"/>
        <v>0.17889351645176052</v>
      </c>
    </row>
    <row r="53" spans="1:5" x14ac:dyDescent="0.25">
      <c r="A53" s="71">
        <v>46</v>
      </c>
      <c r="D53" s="71">
        <f t="shared" si="0"/>
        <v>-0.19487089220220125</v>
      </c>
      <c r="E53" s="71">
        <f t="shared" si="1"/>
        <v>1.4420751535849179E-3</v>
      </c>
    </row>
    <row r="54" spans="1:5" x14ac:dyDescent="0.25">
      <c r="A54" s="71">
        <v>26.3</v>
      </c>
      <c r="D54" s="71">
        <f t="shared" si="0"/>
        <v>-2.1771204152917103</v>
      </c>
      <c r="E54" s="71">
        <f t="shared" si="1"/>
        <v>22.466209330926016</v>
      </c>
    </row>
    <row r="55" spans="1:5" x14ac:dyDescent="0.25">
      <c r="A55" s="71">
        <v>51.1</v>
      </c>
      <c r="D55" s="71">
        <f t="shared" si="0"/>
        <v>0.31830030413061594</v>
      </c>
      <c r="E55" s="71">
        <f t="shared" si="1"/>
        <v>1.026474616682887E-2</v>
      </c>
    </row>
    <row r="56" spans="1:5" x14ac:dyDescent="0.25">
      <c r="A56" s="71">
        <v>26.35</v>
      </c>
      <c r="D56" s="71">
        <f t="shared" si="0"/>
        <v>-2.1720893251315845</v>
      </c>
      <c r="E56" s="71">
        <f t="shared" si="1"/>
        <v>22.259260135786054</v>
      </c>
    </row>
    <row r="57" spans="1:5" x14ac:dyDescent="0.25">
      <c r="A57" s="71">
        <v>37.799999999999997</v>
      </c>
      <c r="D57" s="71">
        <f t="shared" si="0"/>
        <v>-1.0199696784628094</v>
      </c>
      <c r="E57" s="71">
        <f t="shared" si="1"/>
        <v>1.0823034559077656</v>
      </c>
    </row>
    <row r="58" spans="1:5" x14ac:dyDescent="0.25">
      <c r="A58" s="71">
        <v>51.5</v>
      </c>
      <c r="D58" s="71">
        <f t="shared" si="0"/>
        <v>0.35854902541162104</v>
      </c>
      <c r="E58" s="71">
        <f t="shared" si="1"/>
        <v>1.6527006026447189E-2</v>
      </c>
    </row>
    <row r="59" spans="1:5" x14ac:dyDescent="0.25">
      <c r="A59" s="71">
        <v>53.1</v>
      </c>
      <c r="D59" s="71">
        <f t="shared" si="0"/>
        <v>0.51954391053564219</v>
      </c>
      <c r="E59" s="71">
        <f t="shared" si="1"/>
        <v>7.2859977980839749E-2</v>
      </c>
    </row>
    <row r="60" spans="1:5" x14ac:dyDescent="0.25">
      <c r="A60" s="71">
        <v>54.5</v>
      </c>
      <c r="D60" s="71">
        <f t="shared" si="0"/>
        <v>0.66041443501916053</v>
      </c>
      <c r="E60" s="71">
        <f t="shared" si="1"/>
        <v>0.190224402731512</v>
      </c>
    </row>
    <row r="61" spans="1:5" x14ac:dyDescent="0.25">
      <c r="A61" s="71">
        <v>48.8</v>
      </c>
      <c r="D61" s="71">
        <f t="shared" si="0"/>
        <v>8.6870156764835268E-2</v>
      </c>
      <c r="E61" s="71">
        <f t="shared" si="1"/>
        <v>5.694851724564139E-5</v>
      </c>
    </row>
    <row r="62" spans="1:5" x14ac:dyDescent="0.25">
      <c r="A62" s="71">
        <v>50.3</v>
      </c>
      <c r="D62" s="71">
        <f t="shared" si="0"/>
        <v>0.237802861568605</v>
      </c>
      <c r="E62" s="71">
        <f t="shared" si="1"/>
        <v>3.197925229771944E-3</v>
      </c>
    </row>
    <row r="63" spans="1:5" x14ac:dyDescent="0.25">
      <c r="A63" s="71">
        <v>58.1</v>
      </c>
      <c r="D63" s="71">
        <f t="shared" si="0"/>
        <v>1.0226529265482081</v>
      </c>
      <c r="E63" s="71">
        <f t="shared" si="1"/>
        <v>1.0937373978656095</v>
      </c>
    </row>
    <row r="64" spans="1:5" x14ac:dyDescent="0.25">
      <c r="A64" s="71">
        <v>54.3</v>
      </c>
      <c r="D64" s="71">
        <f t="shared" si="0"/>
        <v>0.64029007437865759</v>
      </c>
      <c r="E64" s="71">
        <f t="shared" si="1"/>
        <v>0.16807653188435975</v>
      </c>
    </row>
    <row r="65" spans="1:5" x14ac:dyDescent="0.25">
      <c r="A65" s="71">
        <v>59.2</v>
      </c>
      <c r="D65" s="71">
        <f t="shared" si="0"/>
        <v>1.1333369100709725</v>
      </c>
      <c r="E65" s="71">
        <f t="shared" si="1"/>
        <v>1.6498183576437035</v>
      </c>
    </row>
    <row r="66" spans="1:5" x14ac:dyDescent="0.25">
      <c r="A66" s="71">
        <v>47</v>
      </c>
      <c r="D66" s="71">
        <f t="shared" si="0"/>
        <v>-9.4249088999688105E-2</v>
      </c>
      <c r="E66" s="71">
        <f t="shared" si="1"/>
        <v>7.8905748560928471E-5</v>
      </c>
    </row>
    <row r="67" spans="1:5" x14ac:dyDescent="0.25">
      <c r="A67" s="71">
        <v>25.95</v>
      </c>
      <c r="D67" s="71">
        <f t="shared" ref="D67:D130" si="2">(A67-$B$2)/$C$2</f>
        <v>-2.2123380464125897</v>
      </c>
      <c r="E67" s="71">
        <f t="shared" ref="E67:E130" si="3">D67^4</f>
        <v>23.955539307422494</v>
      </c>
    </row>
    <row r="68" spans="1:5" x14ac:dyDescent="0.25">
      <c r="A68" s="71">
        <v>52.6</v>
      </c>
      <c r="D68" s="71">
        <f t="shared" si="2"/>
        <v>0.46923300893438563</v>
      </c>
      <c r="E68" s="71">
        <f t="shared" si="3"/>
        <v>4.8479063598541018E-2</v>
      </c>
    </row>
    <row r="69" spans="1:5" x14ac:dyDescent="0.25">
      <c r="A69" s="71">
        <v>28.8</v>
      </c>
      <c r="D69" s="71">
        <f t="shared" si="2"/>
        <v>-1.9255659072854272</v>
      </c>
      <c r="E69" s="71">
        <f t="shared" si="3"/>
        <v>13.747810971823624</v>
      </c>
    </row>
    <row r="70" spans="1:5" x14ac:dyDescent="0.25">
      <c r="A70" s="71">
        <v>25.45</v>
      </c>
      <c r="D70" s="71">
        <f t="shared" si="2"/>
        <v>-2.2626489480138465</v>
      </c>
      <c r="E70" s="71">
        <f t="shared" si="3"/>
        <v>26.210102058529255</v>
      </c>
    </row>
    <row r="71" spans="1:5" x14ac:dyDescent="0.25">
      <c r="A71" s="71">
        <v>58.2</v>
      </c>
      <c r="D71" s="71">
        <f t="shared" si="2"/>
        <v>1.0327151068684595</v>
      </c>
      <c r="E71" s="71">
        <f t="shared" si="3"/>
        <v>1.1374232993388358</v>
      </c>
    </row>
    <row r="72" spans="1:5" x14ac:dyDescent="0.25">
      <c r="A72" s="71">
        <v>54.7</v>
      </c>
      <c r="D72" s="71">
        <f t="shared" si="2"/>
        <v>0.68053879565966335</v>
      </c>
      <c r="E72" s="71">
        <f t="shared" si="3"/>
        <v>0.21449222422340064</v>
      </c>
    </row>
    <row r="73" spans="1:5" x14ac:dyDescent="0.25">
      <c r="A73" s="71">
        <v>51.6</v>
      </c>
      <c r="D73" s="71">
        <f t="shared" si="2"/>
        <v>0.3686112057318725</v>
      </c>
      <c r="E73" s="71">
        <f t="shared" si="3"/>
        <v>1.8461803929939593E-2</v>
      </c>
    </row>
    <row r="74" spans="1:5" x14ac:dyDescent="0.25">
      <c r="A74" s="71">
        <v>27.45</v>
      </c>
      <c r="D74" s="71">
        <f t="shared" si="2"/>
        <v>-2.0614053416088201</v>
      </c>
      <c r="E74" s="71">
        <f t="shared" si="3"/>
        <v>18.057332220199079</v>
      </c>
    </row>
    <row r="75" spans="1:5" x14ac:dyDescent="0.25">
      <c r="A75" s="71">
        <v>27.2</v>
      </c>
      <c r="D75" s="71">
        <f t="shared" si="2"/>
        <v>-2.0865607924094483</v>
      </c>
      <c r="E75" s="71">
        <f t="shared" si="3"/>
        <v>18.955016638907821</v>
      </c>
    </row>
    <row r="76" spans="1:5" x14ac:dyDescent="0.25">
      <c r="A76" s="71">
        <v>49.9</v>
      </c>
      <c r="D76" s="71">
        <f t="shared" si="2"/>
        <v>0.19755414028759988</v>
      </c>
      <c r="E76" s="71">
        <f t="shared" si="3"/>
        <v>1.5231565547703719E-3</v>
      </c>
    </row>
    <row r="77" spans="1:5" x14ac:dyDescent="0.25">
      <c r="A77" s="71">
        <v>47.4</v>
      </c>
      <c r="D77" s="71">
        <f t="shared" si="2"/>
        <v>-5.4000367718682989E-2</v>
      </c>
      <c r="E77" s="71">
        <f t="shared" si="3"/>
        <v>8.5032876121845616E-6</v>
      </c>
    </row>
    <row r="78" spans="1:5" x14ac:dyDescent="0.25">
      <c r="A78" s="71">
        <v>26.3</v>
      </c>
      <c r="D78" s="71">
        <f t="shared" si="2"/>
        <v>-2.1771204152917103</v>
      </c>
      <c r="E78" s="71">
        <f t="shared" si="3"/>
        <v>22.466209330926016</v>
      </c>
    </row>
    <row r="79" spans="1:5" x14ac:dyDescent="0.25">
      <c r="A79" s="71">
        <v>57.5</v>
      </c>
      <c r="D79" s="71">
        <f t="shared" si="2"/>
        <v>0.96227984462669991</v>
      </c>
      <c r="E79" s="71">
        <f t="shared" si="3"/>
        <v>0.85744358914837504</v>
      </c>
    </row>
    <row r="80" spans="1:5" x14ac:dyDescent="0.25">
      <c r="A80" s="71">
        <v>38.6</v>
      </c>
      <c r="D80" s="71">
        <f t="shared" si="2"/>
        <v>-0.93947223590079842</v>
      </c>
      <c r="E80" s="71">
        <f t="shared" si="3"/>
        <v>0.77899702646193103</v>
      </c>
    </row>
    <row r="81" spans="1:5" x14ac:dyDescent="0.25">
      <c r="A81" s="71">
        <v>58.3</v>
      </c>
      <c r="D81" s="71">
        <f t="shared" si="2"/>
        <v>1.0427772871887102</v>
      </c>
      <c r="E81" s="71">
        <f t="shared" si="3"/>
        <v>1.1824049870687292</v>
      </c>
    </row>
    <row r="82" spans="1:5" x14ac:dyDescent="0.25">
      <c r="A82" s="71">
        <v>52.9</v>
      </c>
      <c r="D82" s="71">
        <f t="shared" si="2"/>
        <v>0.49941954989513931</v>
      </c>
      <c r="E82" s="71">
        <f t="shared" si="3"/>
        <v>6.2210279940036327E-2</v>
      </c>
    </row>
    <row r="83" spans="1:5" x14ac:dyDescent="0.25">
      <c r="A83" s="71">
        <v>33.700000000000003</v>
      </c>
      <c r="D83" s="71">
        <f t="shared" si="2"/>
        <v>-1.4325190715931126</v>
      </c>
      <c r="E83" s="71">
        <f t="shared" si="3"/>
        <v>4.2111591068183829</v>
      </c>
    </row>
    <row r="84" spans="1:5" x14ac:dyDescent="0.25">
      <c r="A84" s="71">
        <v>55.1</v>
      </c>
      <c r="D84" s="71">
        <f t="shared" si="2"/>
        <v>0.72078751694066856</v>
      </c>
      <c r="E84" s="71">
        <f t="shared" si="3"/>
        <v>0.26991624691626359</v>
      </c>
    </row>
    <row r="85" spans="1:5" x14ac:dyDescent="0.25">
      <c r="A85" s="71">
        <v>39.9</v>
      </c>
      <c r="D85" s="71">
        <f t="shared" si="2"/>
        <v>-0.80866389173753161</v>
      </c>
      <c r="E85" s="71">
        <f t="shared" si="3"/>
        <v>0.42763397899108724</v>
      </c>
    </row>
    <row r="86" spans="1:5" x14ac:dyDescent="0.25">
      <c r="A86" s="71">
        <v>49.2</v>
      </c>
      <c r="D86" s="71">
        <f t="shared" si="2"/>
        <v>0.1271188780458411</v>
      </c>
      <c r="E86" s="71">
        <f t="shared" si="3"/>
        <v>2.6112004053550707E-4</v>
      </c>
    </row>
    <row r="87" spans="1:5" x14ac:dyDescent="0.25">
      <c r="A87" s="71">
        <v>26.6</v>
      </c>
      <c r="D87" s="71">
        <f t="shared" si="2"/>
        <v>-2.1469338743309563</v>
      </c>
      <c r="E87" s="71">
        <f t="shared" si="3"/>
        <v>21.245877515655508</v>
      </c>
    </row>
    <row r="88" spans="1:5" x14ac:dyDescent="0.25">
      <c r="A88" s="71">
        <v>53.3</v>
      </c>
      <c r="D88" s="71">
        <f t="shared" si="2"/>
        <v>0.53966827117614447</v>
      </c>
      <c r="E88" s="71">
        <f t="shared" si="3"/>
        <v>8.4821811064087857E-2</v>
      </c>
    </row>
    <row r="89" spans="1:5" x14ac:dyDescent="0.25">
      <c r="A89" s="71">
        <v>55.4</v>
      </c>
      <c r="D89" s="71">
        <f t="shared" si="2"/>
        <v>0.75097405790142213</v>
      </c>
      <c r="E89" s="71">
        <f t="shared" si="3"/>
        <v>0.31805317764425989</v>
      </c>
    </row>
    <row r="90" spans="1:5" x14ac:dyDescent="0.25">
      <c r="A90" s="71">
        <v>25.85</v>
      </c>
      <c r="D90" s="71">
        <f t="shared" si="2"/>
        <v>-2.2224002267328409</v>
      </c>
      <c r="E90" s="71">
        <f t="shared" si="3"/>
        <v>24.394341024092192</v>
      </c>
    </row>
    <row r="91" spans="1:5" x14ac:dyDescent="0.25">
      <c r="A91" s="71">
        <v>27</v>
      </c>
      <c r="D91" s="71">
        <f t="shared" si="2"/>
        <v>-2.1066851530499511</v>
      </c>
      <c r="E91" s="71">
        <f t="shared" si="3"/>
        <v>19.696929852269434</v>
      </c>
    </row>
    <row r="92" spans="1:5" x14ac:dyDescent="0.25">
      <c r="A92" s="71">
        <v>64.8</v>
      </c>
      <c r="D92" s="71">
        <f t="shared" si="2"/>
        <v>1.6968190080050456</v>
      </c>
      <c r="E92" s="71">
        <f t="shared" si="3"/>
        <v>8.2897623849749493</v>
      </c>
    </row>
    <row r="93" spans="1:5" x14ac:dyDescent="0.25">
      <c r="A93" s="71">
        <v>33.9</v>
      </c>
      <c r="D93" s="71">
        <f t="shared" si="2"/>
        <v>-1.4123947109526105</v>
      </c>
      <c r="E93" s="71">
        <f t="shared" si="3"/>
        <v>3.9794617098442893</v>
      </c>
    </row>
    <row r="94" spans="1:5" x14ac:dyDescent="0.25">
      <c r="A94" s="71">
        <v>58.2</v>
      </c>
      <c r="D94" s="71">
        <f t="shared" si="2"/>
        <v>1.0327151068684595</v>
      </c>
      <c r="E94" s="71">
        <f t="shared" si="3"/>
        <v>1.1374232993388358</v>
      </c>
    </row>
    <row r="95" spans="1:5" x14ac:dyDescent="0.25">
      <c r="A95" s="71">
        <v>62.5</v>
      </c>
      <c r="D95" s="71">
        <f t="shared" si="2"/>
        <v>1.4653888606392655</v>
      </c>
      <c r="E95" s="71">
        <f t="shared" si="3"/>
        <v>4.611174351200602</v>
      </c>
    </row>
    <row r="96" spans="1:5" x14ac:dyDescent="0.25">
      <c r="A96" s="71">
        <v>64.7</v>
      </c>
      <c r="D96" s="71">
        <f t="shared" si="2"/>
        <v>1.6867568276847948</v>
      </c>
      <c r="E96" s="71">
        <f t="shared" si="3"/>
        <v>8.094870531848537</v>
      </c>
    </row>
    <row r="97" spans="1:5" x14ac:dyDescent="0.25">
      <c r="A97" s="71">
        <v>36.700000000000003</v>
      </c>
      <c r="D97" s="71">
        <f t="shared" si="2"/>
        <v>-1.1306536619855732</v>
      </c>
      <c r="E97" s="71">
        <f t="shared" si="3"/>
        <v>1.6342495524515339</v>
      </c>
    </row>
    <row r="98" spans="1:5" x14ac:dyDescent="0.25">
      <c r="A98" s="71">
        <v>61.3</v>
      </c>
      <c r="D98" s="71">
        <f t="shared" si="2"/>
        <v>1.3446426967962497</v>
      </c>
      <c r="E98" s="71">
        <f t="shared" si="3"/>
        <v>3.26909536317743</v>
      </c>
    </row>
    <row r="99" spans="1:5" x14ac:dyDescent="0.25">
      <c r="A99" s="71">
        <v>64.599999999999994</v>
      </c>
      <c r="D99" s="71">
        <f t="shared" si="2"/>
        <v>1.6766946473645428</v>
      </c>
      <c r="E99" s="71">
        <f t="shared" si="3"/>
        <v>7.9034354684848172</v>
      </c>
    </row>
    <row r="100" spans="1:5" x14ac:dyDescent="0.25">
      <c r="A100" s="71">
        <v>62.9</v>
      </c>
      <c r="D100" s="71">
        <f t="shared" si="2"/>
        <v>1.5056375819202708</v>
      </c>
      <c r="E100" s="71">
        <f t="shared" si="3"/>
        <v>5.1390374934404575</v>
      </c>
    </row>
    <row r="101" spans="1:5" x14ac:dyDescent="0.25">
      <c r="A101" s="71">
        <v>60.2</v>
      </c>
      <c r="D101" s="71">
        <f t="shared" si="2"/>
        <v>1.2339587132734857</v>
      </c>
      <c r="E101" s="71">
        <f t="shared" si="3"/>
        <v>2.3184755267122084</v>
      </c>
    </row>
    <row r="102" spans="1:5" x14ac:dyDescent="0.25">
      <c r="A102" s="71">
        <v>26.15</v>
      </c>
      <c r="D102" s="71">
        <f t="shared" si="2"/>
        <v>-2.1922136857720873</v>
      </c>
      <c r="E102" s="71">
        <f t="shared" si="3"/>
        <v>23.095721753021945</v>
      </c>
    </row>
    <row r="103" spans="1:5" x14ac:dyDescent="0.25">
      <c r="A103" s="71">
        <v>34.4</v>
      </c>
      <c r="D103" s="71">
        <f t="shared" si="2"/>
        <v>-1.3620838093513539</v>
      </c>
      <c r="E103" s="71">
        <f t="shared" si="3"/>
        <v>3.4420353208655268</v>
      </c>
    </row>
    <row r="104" spans="1:5" x14ac:dyDescent="0.25">
      <c r="A104" s="71">
        <v>55.9</v>
      </c>
      <c r="D104" s="71">
        <f t="shared" si="2"/>
        <v>0.80128495950267875</v>
      </c>
      <c r="E104" s="71">
        <f t="shared" si="3"/>
        <v>0.41223794415775383</v>
      </c>
    </row>
    <row r="105" spans="1:5" x14ac:dyDescent="0.25">
      <c r="A105" s="71">
        <v>61</v>
      </c>
      <c r="D105" s="71">
        <f t="shared" si="2"/>
        <v>1.3144561558354959</v>
      </c>
      <c r="E105" s="71">
        <f t="shared" si="3"/>
        <v>2.9852755123122932</v>
      </c>
    </row>
    <row r="106" spans="1:5" x14ac:dyDescent="0.25">
      <c r="A106" s="71">
        <v>60.4</v>
      </c>
      <c r="D106" s="71">
        <f t="shared" si="2"/>
        <v>1.2540830739139879</v>
      </c>
      <c r="E106" s="71">
        <f t="shared" si="3"/>
        <v>2.4734619008286556</v>
      </c>
    </row>
    <row r="107" spans="1:5" x14ac:dyDescent="0.25">
      <c r="A107" s="71">
        <v>33.299999999999997</v>
      </c>
      <c r="D107" s="71">
        <f t="shared" si="2"/>
        <v>-1.4727677928741185</v>
      </c>
      <c r="E107" s="71">
        <f t="shared" si="3"/>
        <v>4.7047560893754952</v>
      </c>
    </row>
    <row r="108" spans="1:5" x14ac:dyDescent="0.25">
      <c r="A108" s="71">
        <v>61.5</v>
      </c>
      <c r="D108" s="71">
        <f t="shared" si="2"/>
        <v>1.3647670574367525</v>
      </c>
      <c r="E108" s="71">
        <f t="shared" si="3"/>
        <v>3.4692382339080954</v>
      </c>
    </row>
    <row r="109" spans="1:5" x14ac:dyDescent="0.25">
      <c r="A109" s="71">
        <v>62.9</v>
      </c>
      <c r="D109" s="71">
        <f t="shared" si="2"/>
        <v>1.5056375819202708</v>
      </c>
      <c r="E109" s="71">
        <f t="shared" si="3"/>
        <v>5.1390374934404575</v>
      </c>
    </row>
    <row r="110" spans="1:5" x14ac:dyDescent="0.25">
      <c r="A110" s="71">
        <v>50.4</v>
      </c>
      <c r="D110" s="71">
        <f t="shared" si="2"/>
        <v>0.24786504188885644</v>
      </c>
      <c r="E110" s="71">
        <f t="shared" si="3"/>
        <v>3.7745146748928691E-3</v>
      </c>
    </row>
    <row r="111" spans="1:5" x14ac:dyDescent="0.25">
      <c r="A111" s="71">
        <v>46.7</v>
      </c>
      <c r="D111" s="71">
        <f t="shared" si="2"/>
        <v>-0.12443562996044176</v>
      </c>
      <c r="E111" s="71">
        <f t="shared" si="3"/>
        <v>2.397612549321725E-4</v>
      </c>
    </row>
    <row r="112" spans="1:5" x14ac:dyDescent="0.25">
      <c r="A112" s="71">
        <v>60.5</v>
      </c>
      <c r="D112" s="71">
        <f t="shared" si="2"/>
        <v>1.2641452542342393</v>
      </c>
      <c r="E112" s="71">
        <f t="shared" si="3"/>
        <v>2.5538060672714757</v>
      </c>
    </row>
    <row r="113" spans="1:5" x14ac:dyDescent="0.25">
      <c r="A113" s="71">
        <v>61.8</v>
      </c>
      <c r="D113" s="71">
        <f t="shared" si="2"/>
        <v>1.3949535983975061</v>
      </c>
      <c r="E113" s="71">
        <f t="shared" si="3"/>
        <v>3.7865094591384714</v>
      </c>
    </row>
    <row r="114" spans="1:5" x14ac:dyDescent="0.25">
      <c r="A114" s="71">
        <v>34.1</v>
      </c>
      <c r="D114" s="71">
        <f t="shared" si="2"/>
        <v>-1.3922703503121074</v>
      </c>
      <c r="E114" s="71">
        <f t="shared" si="3"/>
        <v>3.7574594127789012</v>
      </c>
    </row>
    <row r="115" spans="1:5" x14ac:dyDescent="0.25">
      <c r="A115" s="71">
        <v>60.9</v>
      </c>
      <c r="D115" s="71">
        <f t="shared" si="2"/>
        <v>1.3043939755152445</v>
      </c>
      <c r="E115" s="71">
        <f t="shared" si="3"/>
        <v>2.8949104715317309</v>
      </c>
    </row>
    <row r="116" spans="1:5" x14ac:dyDescent="0.25">
      <c r="A116" s="71">
        <v>61.1</v>
      </c>
      <c r="D116" s="71">
        <f t="shared" si="2"/>
        <v>1.3245183361557473</v>
      </c>
      <c r="E116" s="71">
        <f t="shared" si="3"/>
        <v>3.0777397921046195</v>
      </c>
    </row>
    <row r="117" spans="1:5" x14ac:dyDescent="0.25">
      <c r="A117" s="71">
        <v>61.3</v>
      </c>
      <c r="D117" s="71">
        <f t="shared" si="2"/>
        <v>1.3446426967962497</v>
      </c>
      <c r="E117" s="71">
        <f t="shared" si="3"/>
        <v>3.26909536317743</v>
      </c>
    </row>
    <row r="118" spans="1:5" x14ac:dyDescent="0.25">
      <c r="A118" s="71">
        <v>36.6</v>
      </c>
      <c r="D118" s="71">
        <f t="shared" si="2"/>
        <v>-1.1407158423058246</v>
      </c>
      <c r="E118" s="71">
        <f t="shared" si="3"/>
        <v>1.6932063648913009</v>
      </c>
    </row>
    <row r="119" spans="1:5" x14ac:dyDescent="0.25">
      <c r="A119" s="71">
        <v>63.6</v>
      </c>
      <c r="D119" s="71">
        <f t="shared" si="2"/>
        <v>1.5760728441620302</v>
      </c>
      <c r="E119" s="71">
        <f t="shared" si="3"/>
        <v>6.1702838710330692</v>
      </c>
    </row>
    <row r="120" spans="1:5" x14ac:dyDescent="0.25">
      <c r="A120" s="71">
        <v>54.1</v>
      </c>
      <c r="D120" s="71">
        <f t="shared" si="2"/>
        <v>0.62016571373815532</v>
      </c>
      <c r="E120" s="71">
        <f t="shared" si="3"/>
        <v>0.14792140024258435</v>
      </c>
    </row>
    <row r="121" spans="1:5" x14ac:dyDescent="0.25">
      <c r="A121" s="71">
        <v>44</v>
      </c>
      <c r="D121" s="71">
        <f t="shared" si="2"/>
        <v>-0.39611449860722753</v>
      </c>
      <c r="E121" s="71">
        <f t="shared" si="3"/>
        <v>2.4619711251787687E-2</v>
      </c>
    </row>
    <row r="122" spans="1:5" x14ac:dyDescent="0.25">
      <c r="A122" s="71">
        <v>63.7</v>
      </c>
      <c r="D122" s="71">
        <f t="shared" si="2"/>
        <v>1.5861350244822816</v>
      </c>
      <c r="E122" s="71">
        <f t="shared" si="3"/>
        <v>6.3293719884204087</v>
      </c>
    </row>
    <row r="123" spans="1:5" x14ac:dyDescent="0.25">
      <c r="A123" s="71">
        <v>30.7</v>
      </c>
      <c r="D123" s="71">
        <f t="shared" si="2"/>
        <v>-1.7343844812006524</v>
      </c>
      <c r="E123" s="71">
        <f t="shared" si="3"/>
        <v>9.0486026122513863</v>
      </c>
    </row>
    <row r="124" spans="1:5" x14ac:dyDescent="0.25">
      <c r="A124" s="71">
        <v>35.5</v>
      </c>
      <c r="D124" s="71">
        <f t="shared" si="2"/>
        <v>-1.2513998258285892</v>
      </c>
      <c r="E124" s="71">
        <f t="shared" si="3"/>
        <v>2.4523607734328579</v>
      </c>
    </row>
    <row r="125" spans="1:5" x14ac:dyDescent="0.25">
      <c r="A125" s="71">
        <v>62.6</v>
      </c>
      <c r="D125" s="71">
        <f t="shared" si="2"/>
        <v>1.4754510409595172</v>
      </c>
      <c r="E125" s="71">
        <f t="shared" si="3"/>
        <v>4.7391364431210645</v>
      </c>
    </row>
    <row r="126" spans="1:5" x14ac:dyDescent="0.25">
      <c r="A126" s="71">
        <v>61</v>
      </c>
      <c r="D126" s="71">
        <f t="shared" si="2"/>
        <v>1.3144561558354959</v>
      </c>
      <c r="E126" s="71">
        <f t="shared" si="3"/>
        <v>2.9852755123122932</v>
      </c>
    </row>
    <row r="127" spans="1:5" x14ac:dyDescent="0.25">
      <c r="A127" s="71">
        <v>57.9</v>
      </c>
      <c r="D127" s="71">
        <f t="shared" si="2"/>
        <v>1.002528565907705</v>
      </c>
      <c r="E127" s="71">
        <f t="shared" si="3"/>
        <v>1.010152690212013</v>
      </c>
    </row>
    <row r="128" spans="1:5" x14ac:dyDescent="0.25">
      <c r="A128" s="71">
        <v>62.4</v>
      </c>
      <c r="D128" s="71">
        <f t="shared" si="2"/>
        <v>1.4553266803190141</v>
      </c>
      <c r="E128" s="71">
        <f t="shared" si="3"/>
        <v>4.4858212625434968</v>
      </c>
    </row>
    <row r="129" spans="1:5" x14ac:dyDescent="0.25">
      <c r="A129" s="71">
        <v>60.9</v>
      </c>
      <c r="D129" s="71">
        <f t="shared" si="2"/>
        <v>1.3043939755152445</v>
      </c>
      <c r="E129" s="71">
        <f t="shared" si="3"/>
        <v>2.8949104715317309</v>
      </c>
    </row>
    <row r="130" spans="1:5" x14ac:dyDescent="0.25">
      <c r="A130" s="71">
        <v>62.9</v>
      </c>
      <c r="D130" s="71">
        <f t="shared" si="2"/>
        <v>1.5056375819202708</v>
      </c>
      <c r="E130" s="71">
        <f t="shared" si="3"/>
        <v>5.1390374934404575</v>
      </c>
    </row>
    <row r="131" spans="1:5" x14ac:dyDescent="0.25">
      <c r="A131" s="71">
        <v>60.9</v>
      </c>
      <c r="D131" s="71">
        <f t="shared" ref="D131:D194" si="4">(A131-$B$2)/$C$2</f>
        <v>1.3043939755152445</v>
      </c>
      <c r="E131" s="71">
        <f t="shared" ref="E131:E194" si="5">D131^4</f>
        <v>2.8949104715317309</v>
      </c>
    </row>
    <row r="132" spans="1:5" x14ac:dyDescent="0.25">
      <c r="A132" s="71">
        <v>48.8</v>
      </c>
      <c r="D132" s="71">
        <f t="shared" si="4"/>
        <v>8.6870156764835268E-2</v>
      </c>
      <c r="E132" s="71">
        <f t="shared" si="5"/>
        <v>5.694851724564139E-5</v>
      </c>
    </row>
    <row r="133" spans="1:5" x14ac:dyDescent="0.25">
      <c r="A133" s="71">
        <v>63.2</v>
      </c>
      <c r="D133" s="71">
        <f t="shared" si="4"/>
        <v>1.5358241228810252</v>
      </c>
      <c r="E133" s="71">
        <f t="shared" si="5"/>
        <v>5.5637286241096842</v>
      </c>
    </row>
    <row r="134" spans="1:5" x14ac:dyDescent="0.25">
      <c r="A134" s="71">
        <v>48.1</v>
      </c>
      <c r="D134" s="71">
        <f t="shared" si="4"/>
        <v>1.6434894523076497E-2</v>
      </c>
      <c r="E134" s="71">
        <f t="shared" si="5"/>
        <v>7.2957120496462231E-8</v>
      </c>
    </row>
    <row r="135" spans="1:5" x14ac:dyDescent="0.25">
      <c r="A135" s="71">
        <v>62.2</v>
      </c>
      <c r="D135" s="71">
        <f t="shared" si="4"/>
        <v>1.435202319678512</v>
      </c>
      <c r="E135" s="71">
        <f t="shared" si="5"/>
        <v>4.2427995152047044</v>
      </c>
    </row>
    <row r="136" spans="1:5" x14ac:dyDescent="0.25">
      <c r="A136" s="71">
        <v>57.9</v>
      </c>
      <c r="D136" s="71">
        <f t="shared" si="4"/>
        <v>1.002528565907705</v>
      </c>
      <c r="E136" s="71">
        <f t="shared" si="5"/>
        <v>1.010152690212013</v>
      </c>
    </row>
    <row r="137" spans="1:5" x14ac:dyDescent="0.25">
      <c r="A137" s="71">
        <v>39</v>
      </c>
      <c r="D137" s="71">
        <f t="shared" si="4"/>
        <v>-0.89922351461979322</v>
      </c>
      <c r="E137" s="71">
        <f t="shared" si="5"/>
        <v>0.65383869718387511</v>
      </c>
    </row>
    <row r="138" spans="1:5" x14ac:dyDescent="0.25">
      <c r="A138" s="71">
        <v>51.8</v>
      </c>
      <c r="D138" s="71">
        <f t="shared" si="4"/>
        <v>0.38873556637237472</v>
      </c>
      <c r="E138" s="71">
        <f t="shared" si="5"/>
        <v>2.2835846153426424E-2</v>
      </c>
    </row>
    <row r="139" spans="1:5" x14ac:dyDescent="0.25">
      <c r="A139" s="71">
        <v>26.25</v>
      </c>
      <c r="D139" s="71">
        <f t="shared" si="4"/>
        <v>-2.1821515054518357</v>
      </c>
      <c r="E139" s="71">
        <f t="shared" si="5"/>
        <v>22.674598221852321</v>
      </c>
    </row>
    <row r="140" spans="1:5" x14ac:dyDescent="0.25">
      <c r="A140" s="71">
        <v>29.6</v>
      </c>
      <c r="D140" s="71">
        <f t="shared" si="4"/>
        <v>-1.8450684647234168</v>
      </c>
      <c r="E140" s="71">
        <f t="shared" si="5"/>
        <v>11.589106246914254</v>
      </c>
    </row>
    <row r="141" spans="1:5" x14ac:dyDescent="0.25">
      <c r="A141" s="71">
        <v>20.350000000000001</v>
      </c>
      <c r="D141" s="71">
        <f t="shared" si="4"/>
        <v>-2.7758201443466635</v>
      </c>
      <c r="E141" s="71">
        <f t="shared" si="5"/>
        <v>59.369759902149816</v>
      </c>
    </row>
    <row r="142" spans="1:5" x14ac:dyDescent="0.25">
      <c r="A142" s="71">
        <v>26.75</v>
      </c>
      <c r="D142" s="71">
        <f t="shared" si="4"/>
        <v>-2.1318406038505793</v>
      </c>
      <c r="E142" s="71">
        <f t="shared" si="5"/>
        <v>20.654701299806057</v>
      </c>
    </row>
    <row r="143" spans="1:5" x14ac:dyDescent="0.25">
      <c r="A143" s="71">
        <v>28.95</v>
      </c>
      <c r="D143" s="71">
        <f t="shared" si="4"/>
        <v>-1.9104726368050504</v>
      </c>
      <c r="E143" s="71">
        <f t="shared" si="5"/>
        <v>13.321811589553397</v>
      </c>
    </row>
    <row r="144" spans="1:5" x14ac:dyDescent="0.25">
      <c r="A144" s="71">
        <v>24.9</v>
      </c>
      <c r="D144" s="71">
        <f t="shared" si="4"/>
        <v>-2.3179909397752287</v>
      </c>
      <c r="E144" s="71">
        <f t="shared" si="5"/>
        <v>28.870010145196481</v>
      </c>
    </row>
    <row r="145" spans="1:5" x14ac:dyDescent="0.25">
      <c r="A145" s="71">
        <v>26.85</v>
      </c>
      <c r="D145" s="71">
        <f t="shared" si="4"/>
        <v>-2.1217784235303276</v>
      </c>
      <c r="E145" s="71">
        <f t="shared" si="5"/>
        <v>20.267496884915925</v>
      </c>
    </row>
    <row r="146" spans="1:5" x14ac:dyDescent="0.25">
      <c r="A146" s="71">
        <v>50.4</v>
      </c>
      <c r="D146" s="71">
        <f t="shared" si="4"/>
        <v>0.24786504188885644</v>
      </c>
      <c r="E146" s="71">
        <f t="shared" si="5"/>
        <v>3.7745146748928691E-3</v>
      </c>
    </row>
    <row r="147" spans="1:5" x14ac:dyDescent="0.25">
      <c r="A147" s="71">
        <v>24.4</v>
      </c>
      <c r="D147" s="71">
        <f t="shared" si="4"/>
        <v>-2.3683018413764851</v>
      </c>
      <c r="E147" s="71">
        <f t="shared" si="5"/>
        <v>31.459238839356296</v>
      </c>
    </row>
    <row r="148" spans="1:5" x14ac:dyDescent="0.25">
      <c r="A148" s="71">
        <v>56.7</v>
      </c>
      <c r="D148" s="71">
        <f t="shared" si="4"/>
        <v>0.88178240206468972</v>
      </c>
      <c r="E148" s="71">
        <f t="shared" si="5"/>
        <v>0.60456876975537377</v>
      </c>
    </row>
    <row r="149" spans="1:5" x14ac:dyDescent="0.25">
      <c r="A149" s="71">
        <v>45.7</v>
      </c>
      <c r="D149" s="71">
        <f t="shared" si="4"/>
        <v>-0.2250574331629549</v>
      </c>
      <c r="E149" s="71">
        <f t="shared" si="5"/>
        <v>2.5655084255977391E-3</v>
      </c>
    </row>
    <row r="150" spans="1:5" x14ac:dyDescent="0.25">
      <c r="A150" s="71">
        <v>53.8</v>
      </c>
      <c r="D150" s="71">
        <f t="shared" si="4"/>
        <v>0.58997917277740097</v>
      </c>
      <c r="E150" s="71">
        <f t="shared" si="5"/>
        <v>0.12115650100935671</v>
      </c>
    </row>
    <row r="151" spans="1:5" x14ac:dyDescent="0.25">
      <c r="A151" s="71">
        <v>39.799999999999997</v>
      </c>
      <c r="D151" s="71">
        <f t="shared" si="4"/>
        <v>-0.81872607205778303</v>
      </c>
      <c r="E151" s="71">
        <f t="shared" si="5"/>
        <v>0.44931868821193377</v>
      </c>
    </row>
    <row r="152" spans="1:5" x14ac:dyDescent="0.25">
      <c r="A152" s="71">
        <v>28.2</v>
      </c>
      <c r="D152" s="71">
        <f t="shared" si="4"/>
        <v>-1.9859389892069352</v>
      </c>
      <c r="E152" s="71">
        <f t="shared" si="5"/>
        <v>15.554770542053232</v>
      </c>
    </row>
    <row r="153" spans="1:5" x14ac:dyDescent="0.25">
      <c r="A153" s="71">
        <v>51.7</v>
      </c>
      <c r="D153" s="71">
        <f t="shared" si="4"/>
        <v>0.37867338605212397</v>
      </c>
      <c r="E153" s="71">
        <f t="shared" si="5"/>
        <v>2.0561705393457242E-2</v>
      </c>
    </row>
    <row r="154" spans="1:5" x14ac:dyDescent="0.25">
      <c r="A154" s="71">
        <v>49</v>
      </c>
      <c r="D154" s="71">
        <f t="shared" si="4"/>
        <v>0.10699451740533819</v>
      </c>
      <c r="E154" s="71">
        <f t="shared" si="5"/>
        <v>1.3105273740794259E-4</v>
      </c>
    </row>
    <row r="155" spans="1:5" x14ac:dyDescent="0.25">
      <c r="A155" s="71">
        <v>38.799999999999997</v>
      </c>
      <c r="D155" s="71">
        <f t="shared" si="4"/>
        <v>-0.91934787526029615</v>
      </c>
      <c r="E155" s="71">
        <f t="shared" si="5"/>
        <v>0.71436391181666381</v>
      </c>
    </row>
    <row r="156" spans="1:5" x14ac:dyDescent="0.25">
      <c r="A156" s="71">
        <v>57.5</v>
      </c>
      <c r="D156" s="71">
        <f t="shared" si="4"/>
        <v>0.96227984462669991</v>
      </c>
      <c r="E156" s="71">
        <f t="shared" si="5"/>
        <v>0.85744358914837504</v>
      </c>
    </row>
    <row r="157" spans="1:5" x14ac:dyDescent="0.25">
      <c r="A157" s="71">
        <v>26.6</v>
      </c>
      <c r="D157" s="71">
        <f t="shared" si="4"/>
        <v>-2.1469338743309563</v>
      </c>
      <c r="E157" s="71">
        <f t="shared" si="5"/>
        <v>21.245877515655508</v>
      </c>
    </row>
    <row r="158" spans="1:5" x14ac:dyDescent="0.25">
      <c r="A158" s="71">
        <v>56.6</v>
      </c>
      <c r="D158" s="71">
        <f t="shared" si="4"/>
        <v>0.8717202217444382</v>
      </c>
      <c r="E158" s="71">
        <f t="shared" si="5"/>
        <v>0.57744215118308362</v>
      </c>
    </row>
    <row r="159" spans="1:5" x14ac:dyDescent="0.25">
      <c r="A159" s="71">
        <v>26.45</v>
      </c>
      <c r="D159" s="71">
        <f t="shared" si="4"/>
        <v>-2.1620271448113333</v>
      </c>
      <c r="E159" s="71">
        <f t="shared" si="5"/>
        <v>21.849654263166794</v>
      </c>
    </row>
    <row r="160" spans="1:5" x14ac:dyDescent="0.25">
      <c r="A160" s="71">
        <v>54.7</v>
      </c>
      <c r="D160" s="71">
        <f t="shared" si="4"/>
        <v>0.68053879565966335</v>
      </c>
      <c r="E160" s="71">
        <f t="shared" si="5"/>
        <v>0.21449222422340064</v>
      </c>
    </row>
    <row r="161" spans="1:5" x14ac:dyDescent="0.25">
      <c r="A161" s="71">
        <v>62.7</v>
      </c>
      <c r="D161" s="71">
        <f t="shared" si="4"/>
        <v>1.4855132212797686</v>
      </c>
      <c r="E161" s="71">
        <f t="shared" si="5"/>
        <v>4.8697434907900563</v>
      </c>
    </row>
    <row r="162" spans="1:5" x14ac:dyDescent="0.25">
      <c r="A162" s="71">
        <v>59.8</v>
      </c>
      <c r="D162" s="71">
        <f t="shared" si="4"/>
        <v>1.1937099919924798</v>
      </c>
      <c r="E162" s="71">
        <f t="shared" si="5"/>
        <v>2.030464106387825</v>
      </c>
    </row>
    <row r="163" spans="1:5" x14ac:dyDescent="0.25">
      <c r="A163" s="71">
        <v>24.55</v>
      </c>
      <c r="D163" s="71">
        <f t="shared" si="4"/>
        <v>-2.3532085708961081</v>
      </c>
      <c r="E163" s="71">
        <f t="shared" si="5"/>
        <v>30.664909411092758</v>
      </c>
    </row>
    <row r="164" spans="1:5" x14ac:dyDescent="0.25">
      <c r="A164" s="71">
        <v>29.15</v>
      </c>
      <c r="D164" s="71">
        <f t="shared" si="4"/>
        <v>-1.8903482761645478</v>
      </c>
      <c r="E164" s="71">
        <f t="shared" si="5"/>
        <v>12.769306234306784</v>
      </c>
    </row>
    <row r="165" spans="1:5" x14ac:dyDescent="0.25">
      <c r="A165" s="71">
        <v>47.7</v>
      </c>
      <c r="D165" s="71">
        <f t="shared" si="4"/>
        <v>-2.3813826757928615E-2</v>
      </c>
      <c r="E165" s="71">
        <f t="shared" si="5"/>
        <v>3.2160053273913704E-7</v>
      </c>
    </row>
    <row r="166" spans="1:5" x14ac:dyDescent="0.25">
      <c r="A166" s="71">
        <v>56.5</v>
      </c>
      <c r="D166" s="71">
        <f t="shared" si="4"/>
        <v>0.86165804142418678</v>
      </c>
      <c r="E166" s="71">
        <f t="shared" si="5"/>
        <v>0.55123880388412838</v>
      </c>
    </row>
    <row r="167" spans="1:5" x14ac:dyDescent="0.25">
      <c r="A167" s="71">
        <v>30.05</v>
      </c>
      <c r="D167" s="71">
        <f t="shared" si="4"/>
        <v>-1.7997886532822858</v>
      </c>
      <c r="E167" s="71">
        <f t="shared" si="5"/>
        <v>10.492670572036133</v>
      </c>
    </row>
    <row r="168" spans="1:5" x14ac:dyDescent="0.25">
      <c r="A168" s="71">
        <v>56.7</v>
      </c>
      <c r="D168" s="71">
        <f t="shared" si="4"/>
        <v>0.88178240206468972</v>
      </c>
      <c r="E168" s="71">
        <f t="shared" si="5"/>
        <v>0.60456876975537377</v>
      </c>
    </row>
    <row r="169" spans="1:5" x14ac:dyDescent="0.25">
      <c r="A169" s="71">
        <v>36.9</v>
      </c>
      <c r="D169" s="71">
        <f t="shared" si="4"/>
        <v>-1.110529301345071</v>
      </c>
      <c r="E169" s="71">
        <f t="shared" si="5"/>
        <v>1.5209680374801042</v>
      </c>
    </row>
    <row r="170" spans="1:5" x14ac:dyDescent="0.25">
      <c r="A170" s="71">
        <v>24</v>
      </c>
      <c r="D170" s="71">
        <f t="shared" si="4"/>
        <v>-2.4085505626574903</v>
      </c>
      <c r="E170" s="71">
        <f t="shared" si="5"/>
        <v>33.652944674419849</v>
      </c>
    </row>
    <row r="171" spans="1:5" x14ac:dyDescent="0.25">
      <c r="A171" s="71">
        <v>50.2</v>
      </c>
      <c r="D171" s="71">
        <f t="shared" si="4"/>
        <v>0.22774068124835425</v>
      </c>
      <c r="E171" s="71">
        <f t="shared" si="5"/>
        <v>2.6900630659654852E-3</v>
      </c>
    </row>
    <row r="172" spans="1:5" x14ac:dyDescent="0.25">
      <c r="A172" s="71">
        <v>56.6</v>
      </c>
      <c r="D172" s="71">
        <f t="shared" si="4"/>
        <v>0.8717202217444382</v>
      </c>
      <c r="E172" s="71">
        <f t="shared" si="5"/>
        <v>0.57744215118308362</v>
      </c>
    </row>
    <row r="173" spans="1:5" x14ac:dyDescent="0.25">
      <c r="A173" s="71">
        <v>52.8</v>
      </c>
      <c r="D173" s="71">
        <f t="shared" si="4"/>
        <v>0.48935736957488785</v>
      </c>
      <c r="E173" s="71">
        <f t="shared" si="5"/>
        <v>5.7346185102618352E-2</v>
      </c>
    </row>
    <row r="174" spans="1:5" x14ac:dyDescent="0.25">
      <c r="A174" s="71">
        <v>57.2</v>
      </c>
      <c r="D174" s="71">
        <f t="shared" si="4"/>
        <v>0.93209330366594623</v>
      </c>
      <c r="E174" s="71">
        <f t="shared" si="5"/>
        <v>0.75480983750580732</v>
      </c>
    </row>
    <row r="175" spans="1:5" x14ac:dyDescent="0.25">
      <c r="A175" s="71">
        <v>55.6</v>
      </c>
      <c r="D175" s="71">
        <f t="shared" si="4"/>
        <v>0.77109841854192507</v>
      </c>
      <c r="E175" s="71">
        <f t="shared" si="5"/>
        <v>0.35354056341804579</v>
      </c>
    </row>
    <row r="176" spans="1:5" x14ac:dyDescent="0.25">
      <c r="A176" s="71">
        <v>56.8</v>
      </c>
      <c r="D176" s="71">
        <f t="shared" si="4"/>
        <v>0.89184458238494047</v>
      </c>
      <c r="E176" s="71">
        <f t="shared" si="5"/>
        <v>0.63264009659832066</v>
      </c>
    </row>
    <row r="177" spans="1:5" x14ac:dyDescent="0.25">
      <c r="A177" s="71">
        <v>58.4</v>
      </c>
      <c r="D177" s="71">
        <f t="shared" si="4"/>
        <v>1.0528394675089616</v>
      </c>
      <c r="E177" s="71">
        <f t="shared" si="5"/>
        <v>1.2287078344561073</v>
      </c>
    </row>
    <row r="178" spans="1:5" x14ac:dyDescent="0.25">
      <c r="A178" s="71">
        <v>55.5</v>
      </c>
      <c r="D178" s="71">
        <f t="shared" si="4"/>
        <v>0.76103623822167366</v>
      </c>
      <c r="E178" s="71">
        <f t="shared" si="5"/>
        <v>0.33544501954757455</v>
      </c>
    </row>
    <row r="179" spans="1:5" x14ac:dyDescent="0.25">
      <c r="A179" s="71">
        <v>26.05</v>
      </c>
      <c r="D179" s="71">
        <f t="shared" si="4"/>
        <v>-2.2022758660923385</v>
      </c>
      <c r="E179" s="71">
        <f t="shared" si="5"/>
        <v>23.5226842069764</v>
      </c>
    </row>
    <row r="180" spans="1:5" x14ac:dyDescent="0.25">
      <c r="A180" s="71">
        <v>50.3</v>
      </c>
      <c r="D180" s="71">
        <f t="shared" si="4"/>
        <v>0.237802861568605</v>
      </c>
      <c r="E180" s="71">
        <f t="shared" si="5"/>
        <v>3.197925229771944E-3</v>
      </c>
    </row>
    <row r="181" spans="1:5" x14ac:dyDescent="0.25">
      <c r="A181" s="71">
        <v>26.7</v>
      </c>
      <c r="D181" s="71">
        <f t="shared" si="4"/>
        <v>-2.1368716940107051</v>
      </c>
      <c r="E181" s="71">
        <f t="shared" si="5"/>
        <v>20.850370902697833</v>
      </c>
    </row>
    <row r="182" spans="1:5" x14ac:dyDescent="0.25">
      <c r="A182" s="71">
        <v>53.4</v>
      </c>
      <c r="D182" s="71">
        <f t="shared" si="4"/>
        <v>0.54973045149639588</v>
      </c>
      <c r="E182" s="71">
        <f t="shared" si="5"/>
        <v>9.1326997299129367E-2</v>
      </c>
    </row>
    <row r="183" spans="1:5" x14ac:dyDescent="0.25">
      <c r="A183" s="71">
        <v>26.95</v>
      </c>
      <c r="D183" s="71">
        <f t="shared" si="4"/>
        <v>-2.1117162432100769</v>
      </c>
      <c r="E183" s="71">
        <f t="shared" si="5"/>
        <v>19.885762215569482</v>
      </c>
    </row>
    <row r="184" spans="1:5" x14ac:dyDescent="0.25">
      <c r="A184" s="71">
        <v>49.2</v>
      </c>
      <c r="D184" s="71">
        <f t="shared" si="4"/>
        <v>0.1271188780458411</v>
      </c>
      <c r="E184" s="71">
        <f t="shared" si="5"/>
        <v>2.6112004053550707E-4</v>
      </c>
    </row>
    <row r="185" spans="1:5" x14ac:dyDescent="0.25">
      <c r="A185" s="71">
        <v>25.55</v>
      </c>
      <c r="D185" s="71">
        <f t="shared" si="4"/>
        <v>-2.2525867676935949</v>
      </c>
      <c r="E185" s="71">
        <f t="shared" si="5"/>
        <v>25.746969259140982</v>
      </c>
    </row>
    <row r="186" spans="1:5" x14ac:dyDescent="0.25">
      <c r="A186" s="71">
        <v>55.3</v>
      </c>
      <c r="D186" s="71">
        <f t="shared" si="4"/>
        <v>0.74091187758117072</v>
      </c>
      <c r="E186" s="71">
        <f t="shared" si="5"/>
        <v>0.3013465530133938</v>
      </c>
    </row>
    <row r="187" spans="1:5" x14ac:dyDescent="0.25">
      <c r="A187" s="71">
        <v>44.2</v>
      </c>
      <c r="D187" s="71">
        <f t="shared" si="4"/>
        <v>-0.37599013796672465</v>
      </c>
      <c r="E187" s="71">
        <f t="shared" si="5"/>
        <v>1.9985076499255912E-2</v>
      </c>
    </row>
    <row r="188" spans="1:5" x14ac:dyDescent="0.25">
      <c r="A188" s="71">
        <v>51.8</v>
      </c>
      <c r="D188" s="71">
        <f t="shared" si="4"/>
        <v>0.38873556637237472</v>
      </c>
      <c r="E188" s="71">
        <f t="shared" si="5"/>
        <v>2.2835846153426424E-2</v>
      </c>
    </row>
    <row r="189" spans="1:5" x14ac:dyDescent="0.25">
      <c r="A189" s="71">
        <v>22.1</v>
      </c>
      <c r="D189" s="71">
        <f t="shared" si="4"/>
        <v>-2.5997319887422652</v>
      </c>
      <c r="E189" s="71">
        <f t="shared" si="5"/>
        <v>45.678760649762197</v>
      </c>
    </row>
    <row r="190" spans="1:5" x14ac:dyDescent="0.25">
      <c r="A190" s="71">
        <v>54.9</v>
      </c>
      <c r="D190" s="71">
        <f t="shared" si="4"/>
        <v>0.70066315630016562</v>
      </c>
      <c r="E190" s="71">
        <f t="shared" si="5"/>
        <v>0.24101114420287242</v>
      </c>
    </row>
    <row r="191" spans="1:5" x14ac:dyDescent="0.25">
      <c r="A191" s="71">
        <v>45.4</v>
      </c>
      <c r="D191" s="71">
        <f t="shared" si="4"/>
        <v>-0.25524397412370931</v>
      </c>
      <c r="E191" s="71">
        <f t="shared" si="5"/>
        <v>4.2444555686022229E-3</v>
      </c>
    </row>
    <row r="192" spans="1:5" x14ac:dyDescent="0.25">
      <c r="A192" s="71">
        <v>40.700000000000003</v>
      </c>
      <c r="D192" s="71">
        <f t="shared" si="4"/>
        <v>-0.72816644917552065</v>
      </c>
      <c r="E192" s="71">
        <f t="shared" si="5"/>
        <v>0.28114001161404456</v>
      </c>
    </row>
    <row r="193" spans="1:5" x14ac:dyDescent="0.25">
      <c r="A193" s="71">
        <v>54.1</v>
      </c>
      <c r="D193" s="71">
        <f t="shared" si="4"/>
        <v>0.62016571373815532</v>
      </c>
      <c r="E193" s="71">
        <f t="shared" si="5"/>
        <v>0.14792140024258435</v>
      </c>
    </row>
    <row r="194" spans="1:5" x14ac:dyDescent="0.25">
      <c r="A194" s="71">
        <v>38.799999999999997</v>
      </c>
      <c r="D194" s="71">
        <f t="shared" si="4"/>
        <v>-0.91934787526029615</v>
      </c>
      <c r="E194" s="71">
        <f t="shared" si="5"/>
        <v>0.71436391181666381</v>
      </c>
    </row>
    <row r="195" spans="1:5" x14ac:dyDescent="0.25">
      <c r="A195" s="71">
        <v>56.7</v>
      </c>
      <c r="D195" s="71">
        <f t="shared" ref="D195:D258" si="6">(A195-$B$2)/$C$2</f>
        <v>0.88178240206468972</v>
      </c>
      <c r="E195" s="71">
        <f t="shared" ref="E195:E258" si="7">D195^4</f>
        <v>0.60456876975537377</v>
      </c>
    </row>
    <row r="196" spans="1:5" x14ac:dyDescent="0.25">
      <c r="A196" s="71">
        <v>57.2</v>
      </c>
      <c r="D196" s="71">
        <f t="shared" si="6"/>
        <v>0.93209330366594623</v>
      </c>
      <c r="E196" s="71">
        <f t="shared" si="7"/>
        <v>0.75480983750580732</v>
      </c>
    </row>
    <row r="197" spans="1:5" x14ac:dyDescent="0.25">
      <c r="A197" s="71">
        <v>42.2</v>
      </c>
      <c r="D197" s="71">
        <f t="shared" si="6"/>
        <v>-0.5772337443717509</v>
      </c>
      <c r="E197" s="71">
        <f t="shared" si="7"/>
        <v>0.11102143741690067</v>
      </c>
    </row>
    <row r="198" spans="1:5" x14ac:dyDescent="0.25">
      <c r="A198" s="71">
        <v>56.6</v>
      </c>
      <c r="D198" s="71">
        <f t="shared" si="6"/>
        <v>0.8717202217444382</v>
      </c>
      <c r="E198" s="71">
        <f t="shared" si="7"/>
        <v>0.57744215118308362</v>
      </c>
    </row>
    <row r="199" spans="1:5" x14ac:dyDescent="0.25">
      <c r="A199" s="71">
        <v>60.3</v>
      </c>
      <c r="D199" s="71">
        <f t="shared" si="6"/>
        <v>1.2440208935937365</v>
      </c>
      <c r="E199" s="71">
        <f t="shared" si="7"/>
        <v>2.3950285672856939</v>
      </c>
    </row>
    <row r="200" spans="1:5" x14ac:dyDescent="0.25">
      <c r="A200" s="71">
        <v>44.8</v>
      </c>
      <c r="D200" s="71">
        <f t="shared" si="6"/>
        <v>-0.31561705604521734</v>
      </c>
      <c r="E200" s="71">
        <f t="shared" si="7"/>
        <v>9.9229741120224115E-3</v>
      </c>
    </row>
    <row r="201" spans="1:5" x14ac:dyDescent="0.25">
      <c r="A201" s="71">
        <v>21.3</v>
      </c>
      <c r="D201" s="71">
        <f t="shared" si="6"/>
        <v>-2.680229431304276</v>
      </c>
      <c r="E201" s="71">
        <f t="shared" si="7"/>
        <v>51.604537167089866</v>
      </c>
    </row>
    <row r="202" spans="1:5" x14ac:dyDescent="0.25">
      <c r="A202" s="71">
        <v>52.2</v>
      </c>
      <c r="D202" s="71">
        <f t="shared" si="6"/>
        <v>0.42898428765338054</v>
      </c>
      <c r="E202" s="71">
        <f t="shared" si="7"/>
        <v>3.3866127768978328E-2</v>
      </c>
    </row>
    <row r="203" spans="1:5" x14ac:dyDescent="0.25">
      <c r="A203" s="71">
        <v>25.2</v>
      </c>
      <c r="D203" s="71">
        <f t="shared" si="6"/>
        <v>-2.2878043988144747</v>
      </c>
      <c r="E203" s="71">
        <f t="shared" si="7"/>
        <v>27.395268591412304</v>
      </c>
    </row>
    <row r="204" spans="1:5" x14ac:dyDescent="0.25">
      <c r="A204" s="71">
        <v>51.3</v>
      </c>
      <c r="D204" s="71">
        <f t="shared" si="6"/>
        <v>0.33842466477111816</v>
      </c>
      <c r="E204" s="71">
        <f t="shared" si="7"/>
        <v>1.3117408079921962E-2</v>
      </c>
    </row>
    <row r="205" spans="1:5" x14ac:dyDescent="0.25">
      <c r="A205" s="71">
        <v>21</v>
      </c>
      <c r="D205" s="71">
        <f t="shared" si="6"/>
        <v>-2.7104159722650301</v>
      </c>
      <c r="E205" s="71">
        <f t="shared" si="7"/>
        <v>53.968928005728721</v>
      </c>
    </row>
    <row r="206" spans="1:5" x14ac:dyDescent="0.25">
      <c r="A206" s="71">
        <v>52.1</v>
      </c>
      <c r="D206" s="71">
        <f t="shared" si="6"/>
        <v>0.41892210733312907</v>
      </c>
      <c r="E206" s="71">
        <f t="shared" si="7"/>
        <v>3.0798751954578547E-2</v>
      </c>
    </row>
    <row r="207" spans="1:5" x14ac:dyDescent="0.25">
      <c r="A207" s="71">
        <v>42.2</v>
      </c>
      <c r="D207" s="71">
        <f t="shared" si="6"/>
        <v>-0.5772337443717509</v>
      </c>
      <c r="E207" s="71">
        <f t="shared" si="7"/>
        <v>0.11102143741690067</v>
      </c>
    </row>
    <row r="208" spans="1:5" x14ac:dyDescent="0.25">
      <c r="A208" s="71">
        <v>50.2</v>
      </c>
      <c r="D208" s="71">
        <f t="shared" si="6"/>
        <v>0.22774068124835425</v>
      </c>
      <c r="E208" s="71">
        <f t="shared" si="7"/>
        <v>2.6900630659654852E-3</v>
      </c>
    </row>
    <row r="209" spans="1:5" x14ac:dyDescent="0.25">
      <c r="A209" s="71">
        <v>38.6</v>
      </c>
      <c r="D209" s="71">
        <f t="shared" si="6"/>
        <v>-0.93947223590079842</v>
      </c>
      <c r="E209" s="71">
        <f t="shared" si="7"/>
        <v>0.77899702646193103</v>
      </c>
    </row>
    <row r="210" spans="1:5" x14ac:dyDescent="0.25">
      <c r="A210" s="71">
        <v>25.8</v>
      </c>
      <c r="D210" s="71">
        <f t="shared" si="6"/>
        <v>-2.2274313168929667</v>
      </c>
      <c r="E210" s="71">
        <f t="shared" si="7"/>
        <v>24.615988796324665</v>
      </c>
    </row>
    <row r="211" spans="1:5" x14ac:dyDescent="0.25">
      <c r="A211" s="71">
        <v>47.4</v>
      </c>
      <c r="D211" s="71">
        <f t="shared" si="6"/>
        <v>-5.4000367718682989E-2</v>
      </c>
      <c r="E211" s="71">
        <f t="shared" si="7"/>
        <v>8.5032876121845616E-6</v>
      </c>
    </row>
    <row r="212" spans="1:5" x14ac:dyDescent="0.25">
      <c r="A212" s="71">
        <v>39.799999999999997</v>
      </c>
      <c r="D212" s="71">
        <f t="shared" si="6"/>
        <v>-0.81872607205778303</v>
      </c>
      <c r="E212" s="71">
        <f t="shared" si="7"/>
        <v>0.44931868821193377</v>
      </c>
    </row>
    <row r="213" spans="1:5" x14ac:dyDescent="0.25">
      <c r="A213" s="71">
        <v>50.9</v>
      </c>
      <c r="D213" s="71">
        <f t="shared" si="6"/>
        <v>0.298175943490113</v>
      </c>
      <c r="E213" s="71">
        <f t="shared" si="7"/>
        <v>7.9047913036021118E-3</v>
      </c>
    </row>
    <row r="214" spans="1:5" x14ac:dyDescent="0.25">
      <c r="A214" s="71">
        <v>41.5</v>
      </c>
      <c r="D214" s="71">
        <f t="shared" si="6"/>
        <v>-0.64766900661351046</v>
      </c>
      <c r="E214" s="71">
        <f t="shared" si="7"/>
        <v>0.17595939486308051</v>
      </c>
    </row>
    <row r="215" spans="1:5" x14ac:dyDescent="0.25">
      <c r="A215" s="71">
        <v>41.6</v>
      </c>
      <c r="D215" s="71">
        <f t="shared" si="6"/>
        <v>-0.63760682629325893</v>
      </c>
      <c r="E215" s="71">
        <f t="shared" si="7"/>
        <v>0.16527677579604533</v>
      </c>
    </row>
    <row r="216" spans="1:5" x14ac:dyDescent="0.25">
      <c r="A216" s="71">
        <v>35.4</v>
      </c>
      <c r="D216" s="71">
        <f t="shared" si="6"/>
        <v>-1.2614620061488406</v>
      </c>
      <c r="E216" s="71">
        <f t="shared" si="7"/>
        <v>2.5321923844102829</v>
      </c>
    </row>
    <row r="217" spans="1:5" x14ac:dyDescent="0.25">
      <c r="A217" s="71">
        <v>40.9</v>
      </c>
      <c r="D217" s="71">
        <f t="shared" si="6"/>
        <v>-0.70804208853501849</v>
      </c>
      <c r="E217" s="71">
        <f t="shared" si="7"/>
        <v>0.2513253510517065</v>
      </c>
    </row>
    <row r="218" spans="1:5" x14ac:dyDescent="0.25">
      <c r="A218" s="71">
        <v>51.1</v>
      </c>
      <c r="D218" s="71">
        <f t="shared" si="6"/>
        <v>0.31830030413061594</v>
      </c>
      <c r="E218" s="71">
        <f t="shared" si="7"/>
        <v>1.026474616682887E-2</v>
      </c>
    </row>
    <row r="219" spans="1:5" x14ac:dyDescent="0.25">
      <c r="A219" s="71">
        <v>52.8</v>
      </c>
      <c r="D219" s="71">
        <f t="shared" si="6"/>
        <v>0.48935736957488785</v>
      </c>
      <c r="E219" s="71">
        <f t="shared" si="7"/>
        <v>5.7346185102618352E-2</v>
      </c>
    </row>
    <row r="220" spans="1:5" x14ac:dyDescent="0.25">
      <c r="A220" s="71">
        <v>48.8</v>
      </c>
      <c r="D220" s="71">
        <f t="shared" si="6"/>
        <v>8.6870156764835268E-2</v>
      </c>
      <c r="E220" s="71">
        <f t="shared" si="7"/>
        <v>5.694851724564139E-5</v>
      </c>
    </row>
    <row r="221" spans="1:5" x14ac:dyDescent="0.25">
      <c r="A221" s="71">
        <v>50</v>
      </c>
      <c r="D221" s="71">
        <f t="shared" si="6"/>
        <v>0.20761632060785135</v>
      </c>
      <c r="E221" s="71">
        <f t="shared" si="7"/>
        <v>1.8580010740129535E-3</v>
      </c>
    </row>
    <row r="222" spans="1:5" x14ac:dyDescent="0.25">
      <c r="A222" s="71">
        <v>38</v>
      </c>
      <c r="D222" s="71">
        <f t="shared" si="6"/>
        <v>-0.99984531782230646</v>
      </c>
      <c r="E222" s="71">
        <f t="shared" si="7"/>
        <v>0.99938141483387888</v>
      </c>
    </row>
    <row r="223" spans="1:5" x14ac:dyDescent="0.25">
      <c r="A223" s="71">
        <v>49.9</v>
      </c>
      <c r="D223" s="71">
        <f t="shared" si="6"/>
        <v>0.19755414028759988</v>
      </c>
      <c r="E223" s="71">
        <f t="shared" si="7"/>
        <v>1.5231565547703719E-3</v>
      </c>
    </row>
    <row r="224" spans="1:5" x14ac:dyDescent="0.25">
      <c r="A224" s="71">
        <v>45.7</v>
      </c>
      <c r="D224" s="71">
        <f t="shared" si="6"/>
        <v>-0.2250574331629549</v>
      </c>
      <c r="E224" s="71">
        <f t="shared" si="7"/>
        <v>2.5655084255977391E-3</v>
      </c>
    </row>
    <row r="225" spans="1:5" x14ac:dyDescent="0.25">
      <c r="A225" s="71">
        <v>42.6</v>
      </c>
      <c r="D225" s="71">
        <f t="shared" si="6"/>
        <v>-0.53698502309074581</v>
      </c>
      <c r="E225" s="71">
        <f t="shared" si="7"/>
        <v>8.3147403602704839E-2</v>
      </c>
    </row>
    <row r="226" spans="1:5" x14ac:dyDescent="0.25">
      <c r="A226" s="71">
        <v>55</v>
      </c>
      <c r="D226" s="71">
        <f t="shared" si="6"/>
        <v>0.71072533662041704</v>
      </c>
      <c r="E226" s="71">
        <f t="shared" si="7"/>
        <v>0.25515682618667102</v>
      </c>
    </row>
    <row r="227" spans="1:5" x14ac:dyDescent="0.25">
      <c r="A227" s="71">
        <v>29.7</v>
      </c>
      <c r="D227" s="71">
        <f t="shared" si="6"/>
        <v>-1.8350062844031656</v>
      </c>
      <c r="E227" s="71">
        <f t="shared" si="7"/>
        <v>11.338359523158864</v>
      </c>
    </row>
    <row r="228" spans="1:5" x14ac:dyDescent="0.25">
      <c r="A228" s="71">
        <v>48.5</v>
      </c>
      <c r="D228" s="71">
        <f t="shared" si="6"/>
        <v>5.6683615804081613E-2</v>
      </c>
      <c r="E228" s="71">
        <f t="shared" si="7"/>
        <v>1.0323576564857853E-5</v>
      </c>
    </row>
    <row r="229" spans="1:5" x14ac:dyDescent="0.25">
      <c r="A229" s="71">
        <v>48</v>
      </c>
      <c r="D229" s="71">
        <f t="shared" si="6"/>
        <v>6.3727142028250413E-3</v>
      </c>
      <c r="E229" s="71">
        <f t="shared" si="7"/>
        <v>1.6492928203794438E-9</v>
      </c>
    </row>
    <row r="230" spans="1:5" x14ac:dyDescent="0.25">
      <c r="A230" s="71">
        <v>49.7</v>
      </c>
      <c r="D230" s="71">
        <f t="shared" si="6"/>
        <v>0.17742977964709766</v>
      </c>
      <c r="E230" s="71">
        <f t="shared" si="7"/>
        <v>9.9107393114583392E-4</v>
      </c>
    </row>
    <row r="231" spans="1:5" x14ac:dyDescent="0.25">
      <c r="A231" s="71">
        <v>45.7</v>
      </c>
      <c r="D231" s="71">
        <f t="shared" si="6"/>
        <v>-0.2250574331629549</v>
      </c>
      <c r="E231" s="71">
        <f t="shared" si="7"/>
        <v>2.5655084255977391E-3</v>
      </c>
    </row>
    <row r="232" spans="1:5" x14ac:dyDescent="0.25">
      <c r="A232" s="71">
        <v>47.1</v>
      </c>
      <c r="D232" s="71">
        <f t="shared" si="6"/>
        <v>-8.4186908679436651E-2</v>
      </c>
      <c r="E232" s="71">
        <f t="shared" si="7"/>
        <v>5.0231743284920511E-5</v>
      </c>
    </row>
    <row r="233" spans="1:5" x14ac:dyDescent="0.25">
      <c r="A233" s="71">
        <v>52.4</v>
      </c>
      <c r="D233" s="71">
        <f t="shared" si="6"/>
        <v>0.44910864829388275</v>
      </c>
      <c r="E233" s="71">
        <f t="shared" si="7"/>
        <v>4.0682316356071564E-2</v>
      </c>
    </row>
    <row r="234" spans="1:5" x14ac:dyDescent="0.25">
      <c r="A234" s="71">
        <v>53.3</v>
      </c>
      <c r="D234" s="71">
        <f t="shared" si="6"/>
        <v>0.53966827117614447</v>
      </c>
      <c r="E234" s="71">
        <f t="shared" si="7"/>
        <v>8.4821811064087857E-2</v>
      </c>
    </row>
    <row r="235" spans="1:5" x14ac:dyDescent="0.25">
      <c r="A235" s="71">
        <v>42.1</v>
      </c>
      <c r="D235" s="71">
        <f t="shared" si="6"/>
        <v>-0.58729592469200242</v>
      </c>
      <c r="E235" s="71">
        <f t="shared" si="7"/>
        <v>0.11896739415200791</v>
      </c>
    </row>
    <row r="236" spans="1:5" x14ac:dyDescent="0.25">
      <c r="A236" s="71">
        <v>51.7</v>
      </c>
      <c r="D236" s="71">
        <f t="shared" si="6"/>
        <v>0.37867338605212397</v>
      </c>
      <c r="E236" s="71">
        <f t="shared" si="7"/>
        <v>2.0561705393457242E-2</v>
      </c>
    </row>
    <row r="237" spans="1:5" x14ac:dyDescent="0.25">
      <c r="A237" s="71">
        <v>48.8</v>
      </c>
      <c r="D237" s="71">
        <f t="shared" si="6"/>
        <v>8.6870156764835268E-2</v>
      </c>
      <c r="E237" s="71">
        <f t="shared" si="7"/>
        <v>5.694851724564139E-5</v>
      </c>
    </row>
    <row r="238" spans="1:5" x14ac:dyDescent="0.25">
      <c r="A238" s="71">
        <v>46.6</v>
      </c>
      <c r="D238" s="71">
        <f t="shared" si="6"/>
        <v>-0.13449781028069321</v>
      </c>
      <c r="E238" s="71">
        <f t="shared" si="7"/>
        <v>3.2723583402044385E-4</v>
      </c>
    </row>
    <row r="239" spans="1:5" x14ac:dyDescent="0.25">
      <c r="A239" s="71">
        <v>53.6</v>
      </c>
      <c r="D239" s="71">
        <f t="shared" si="6"/>
        <v>0.56985481213689881</v>
      </c>
      <c r="E239" s="71">
        <f t="shared" si="7"/>
        <v>0.10545249998170504</v>
      </c>
    </row>
    <row r="240" spans="1:5" x14ac:dyDescent="0.25">
      <c r="A240" s="71">
        <v>53.4</v>
      </c>
      <c r="D240" s="71">
        <f t="shared" si="6"/>
        <v>0.54973045149639588</v>
      </c>
      <c r="E240" s="71">
        <f t="shared" si="7"/>
        <v>9.1326997299129367E-2</v>
      </c>
    </row>
    <row r="241" spans="1:5" x14ac:dyDescent="0.25">
      <c r="A241" s="71">
        <v>43.7</v>
      </c>
      <c r="D241" s="71">
        <f t="shared" si="6"/>
        <v>-0.42630103956798121</v>
      </c>
      <c r="E241" s="71">
        <f t="shared" si="7"/>
        <v>3.302672930198957E-2</v>
      </c>
    </row>
    <row r="242" spans="1:5" x14ac:dyDescent="0.25">
      <c r="A242" s="71">
        <v>47.7</v>
      </c>
      <c r="D242" s="71">
        <f t="shared" si="6"/>
        <v>-2.3813826757928615E-2</v>
      </c>
      <c r="E242" s="71">
        <f t="shared" si="7"/>
        <v>3.2160053273913704E-7</v>
      </c>
    </row>
    <row r="243" spans="1:5" x14ac:dyDescent="0.25">
      <c r="A243" s="71">
        <v>41.3</v>
      </c>
      <c r="D243" s="71">
        <f t="shared" si="6"/>
        <v>-0.66779336725401328</v>
      </c>
      <c r="E243" s="71">
        <f t="shared" si="7"/>
        <v>0.19886960206876061</v>
      </c>
    </row>
    <row r="244" spans="1:5" x14ac:dyDescent="0.25">
      <c r="A244" s="71">
        <v>56.2</v>
      </c>
      <c r="D244" s="71">
        <f t="shared" si="6"/>
        <v>0.8314715004634331</v>
      </c>
      <c r="E244" s="71">
        <f t="shared" si="7"/>
        <v>0.47795771003230347</v>
      </c>
    </row>
    <row r="245" spans="1:5" x14ac:dyDescent="0.25">
      <c r="A245" s="71">
        <v>47.1</v>
      </c>
      <c r="D245" s="71">
        <f t="shared" si="6"/>
        <v>-8.4186908679436651E-2</v>
      </c>
      <c r="E245" s="71">
        <f t="shared" si="7"/>
        <v>5.0231743284920511E-5</v>
      </c>
    </row>
    <row r="246" spans="1:5" x14ac:dyDescent="0.25">
      <c r="A246" s="71">
        <v>53.6</v>
      </c>
      <c r="D246" s="71">
        <f t="shared" si="6"/>
        <v>0.56985481213689881</v>
      </c>
      <c r="E246" s="71">
        <f t="shared" si="7"/>
        <v>0.10545249998170504</v>
      </c>
    </row>
    <row r="247" spans="1:5" x14ac:dyDescent="0.25">
      <c r="A247" s="71">
        <v>38.799999999999997</v>
      </c>
      <c r="D247" s="71">
        <f t="shared" si="6"/>
        <v>-0.91934787526029615</v>
      </c>
      <c r="E247" s="71">
        <f t="shared" si="7"/>
        <v>0.71436391181666381</v>
      </c>
    </row>
    <row r="248" spans="1:5" x14ac:dyDescent="0.25">
      <c r="A248" s="71">
        <v>50.9</v>
      </c>
      <c r="D248" s="71">
        <f t="shared" si="6"/>
        <v>0.298175943490113</v>
      </c>
      <c r="E248" s="71">
        <f t="shared" si="7"/>
        <v>7.9047913036021118E-3</v>
      </c>
    </row>
    <row r="249" spans="1:5" x14ac:dyDescent="0.25">
      <c r="A249" s="71">
        <v>50.4</v>
      </c>
      <c r="D249" s="71">
        <f t="shared" si="6"/>
        <v>0.24786504188885644</v>
      </c>
      <c r="E249" s="71">
        <f t="shared" si="7"/>
        <v>3.7745146748928691E-3</v>
      </c>
    </row>
    <row r="250" spans="1:5" x14ac:dyDescent="0.25">
      <c r="A250" s="71">
        <v>23.2</v>
      </c>
      <c r="D250" s="71">
        <f t="shared" si="6"/>
        <v>-2.4890480052195012</v>
      </c>
      <c r="E250" s="71">
        <f t="shared" si="7"/>
        <v>38.382485186218176</v>
      </c>
    </row>
    <row r="251" spans="1:5" x14ac:dyDescent="0.25">
      <c r="A251" s="71">
        <v>46.3</v>
      </c>
      <c r="D251" s="71">
        <f t="shared" si="6"/>
        <v>-0.16468435124144759</v>
      </c>
      <c r="E251" s="71">
        <f t="shared" si="7"/>
        <v>7.3554514477184815E-4</v>
      </c>
    </row>
    <row r="252" spans="1:5" x14ac:dyDescent="0.25">
      <c r="A252" s="71">
        <v>49.8</v>
      </c>
      <c r="D252" s="71">
        <f t="shared" si="6"/>
        <v>0.18749195996734841</v>
      </c>
      <c r="E252" s="71">
        <f t="shared" si="7"/>
        <v>1.2357499346491278E-3</v>
      </c>
    </row>
    <row r="253" spans="1:5" x14ac:dyDescent="0.25">
      <c r="A253" s="71">
        <v>21.6</v>
      </c>
      <c r="D253" s="71">
        <f t="shared" si="6"/>
        <v>-2.650042890343522</v>
      </c>
      <c r="E253" s="71">
        <f t="shared" si="7"/>
        <v>49.318699020347871</v>
      </c>
    </row>
    <row r="254" spans="1:5" x14ac:dyDescent="0.25">
      <c r="A254" s="71">
        <v>29.1</v>
      </c>
      <c r="D254" s="71">
        <f t="shared" si="6"/>
        <v>-1.8953793663246732</v>
      </c>
      <c r="E254" s="71">
        <f t="shared" si="7"/>
        <v>12.905789991722036</v>
      </c>
    </row>
    <row r="255" spans="1:5" x14ac:dyDescent="0.25">
      <c r="A255" s="71">
        <v>48.2</v>
      </c>
      <c r="D255" s="71">
        <f t="shared" si="6"/>
        <v>2.6497074843327955E-2</v>
      </c>
      <c r="E255" s="71">
        <f t="shared" si="7"/>
        <v>4.9293735427540276E-7</v>
      </c>
    </row>
    <row r="256" spans="1:5" x14ac:dyDescent="0.25">
      <c r="A256" s="71">
        <v>30.4</v>
      </c>
      <c r="D256" s="71">
        <f t="shared" si="6"/>
        <v>-1.7645710221614064</v>
      </c>
      <c r="E256" s="71">
        <f t="shared" si="7"/>
        <v>9.6951955205271911</v>
      </c>
    </row>
    <row r="257" spans="1:5" x14ac:dyDescent="0.25">
      <c r="A257" s="71">
        <v>49.1</v>
      </c>
      <c r="D257" s="71">
        <f t="shared" si="6"/>
        <v>0.11705669772558965</v>
      </c>
      <c r="E257" s="71">
        <f t="shared" si="7"/>
        <v>1.877522163734002E-4</v>
      </c>
    </row>
    <row r="258" spans="1:5" x14ac:dyDescent="0.25">
      <c r="A258" s="71">
        <v>51.3</v>
      </c>
      <c r="D258" s="71">
        <f t="shared" si="6"/>
        <v>0.33842466477111816</v>
      </c>
      <c r="E258" s="71">
        <f t="shared" si="7"/>
        <v>1.3117408079921962E-2</v>
      </c>
    </row>
    <row r="259" spans="1:5" x14ac:dyDescent="0.25">
      <c r="A259" s="71">
        <v>48.1</v>
      </c>
      <c r="D259" s="71">
        <f t="shared" ref="D259:D322" si="8">(A259-$B$2)/$C$2</f>
        <v>1.6434894523076497E-2</v>
      </c>
      <c r="E259" s="71">
        <f t="shared" ref="E259:E322" si="9">D259^4</f>
        <v>7.2957120496462231E-8</v>
      </c>
    </row>
    <row r="260" spans="1:5" x14ac:dyDescent="0.25">
      <c r="A260" s="71">
        <v>30.9</v>
      </c>
      <c r="D260" s="71">
        <f t="shared" si="8"/>
        <v>-1.71426012056015</v>
      </c>
      <c r="E260" s="71">
        <f t="shared" si="9"/>
        <v>8.6358857563155951</v>
      </c>
    </row>
    <row r="261" spans="1:5" x14ac:dyDescent="0.25">
      <c r="A261" s="71">
        <v>38.5</v>
      </c>
      <c r="D261" s="71">
        <f t="shared" si="8"/>
        <v>-0.94953441622104984</v>
      </c>
      <c r="E261" s="71">
        <f t="shared" si="9"/>
        <v>0.81291070384672903</v>
      </c>
    </row>
    <row r="262" spans="1:5" x14ac:dyDescent="0.25">
      <c r="A262" s="71">
        <v>32.700000000000003</v>
      </c>
      <c r="D262" s="71">
        <f t="shared" si="8"/>
        <v>-1.5331408747956259</v>
      </c>
      <c r="E262" s="71">
        <f t="shared" si="9"/>
        <v>5.5249486986352903</v>
      </c>
    </row>
    <row r="263" spans="1:5" x14ac:dyDescent="0.25">
      <c r="A263" s="71">
        <v>45.5</v>
      </c>
      <c r="D263" s="71">
        <f t="shared" si="8"/>
        <v>-0.24518179380345781</v>
      </c>
      <c r="E263" s="71">
        <f t="shared" si="9"/>
        <v>3.6137064630731948E-3</v>
      </c>
    </row>
    <row r="264" spans="1:5" x14ac:dyDescent="0.25">
      <c r="A264" s="71">
        <v>47.9</v>
      </c>
      <c r="D264" s="71">
        <f t="shared" si="8"/>
        <v>-3.6894661174264164E-3</v>
      </c>
      <c r="E264" s="71">
        <f t="shared" si="9"/>
        <v>1.8529090617177497E-10</v>
      </c>
    </row>
    <row r="265" spans="1:5" x14ac:dyDescent="0.25">
      <c r="A265" s="71">
        <v>53.1</v>
      </c>
      <c r="D265" s="71">
        <f t="shared" si="8"/>
        <v>0.51954391053564219</v>
      </c>
      <c r="E265" s="71">
        <f t="shared" si="9"/>
        <v>7.2859977980839749E-2</v>
      </c>
    </row>
    <row r="266" spans="1:5" x14ac:dyDescent="0.25">
      <c r="A266" s="71">
        <v>47.3</v>
      </c>
      <c r="D266" s="71">
        <f t="shared" si="8"/>
        <v>-6.406254803893445E-2</v>
      </c>
      <c r="E266" s="71">
        <f t="shared" si="9"/>
        <v>1.6842898582765585E-5</v>
      </c>
    </row>
    <row r="267" spans="1:5" x14ac:dyDescent="0.25">
      <c r="A267" s="71">
        <v>35.799999999999997</v>
      </c>
      <c r="D267" s="71">
        <f t="shared" si="8"/>
        <v>-1.2212132848678356</v>
      </c>
      <c r="E267" s="71">
        <f t="shared" si="9"/>
        <v>2.2241602784068903</v>
      </c>
    </row>
    <row r="268" spans="1:5" x14ac:dyDescent="0.25">
      <c r="A268" s="71">
        <v>21.7</v>
      </c>
      <c r="D268" s="71">
        <f t="shared" si="8"/>
        <v>-2.6399807100232708</v>
      </c>
      <c r="E268" s="71">
        <f t="shared" si="9"/>
        <v>48.57390445302606</v>
      </c>
    </row>
    <row r="269" spans="1:5" x14ac:dyDescent="0.25">
      <c r="A269" s="71">
        <v>45.5</v>
      </c>
      <c r="D269" s="71">
        <f t="shared" si="8"/>
        <v>-0.24518179380345781</v>
      </c>
      <c r="E269" s="71">
        <f t="shared" si="9"/>
        <v>3.6137064630731948E-3</v>
      </c>
    </row>
    <row r="270" spans="1:5" x14ac:dyDescent="0.25">
      <c r="A270" s="71">
        <v>49.4</v>
      </c>
      <c r="D270" s="71">
        <f t="shared" si="8"/>
        <v>0.14724323868634331</v>
      </c>
      <c r="E270" s="71">
        <f t="shared" si="9"/>
        <v>4.7004717357868091E-4</v>
      </c>
    </row>
    <row r="271" spans="1:5" x14ac:dyDescent="0.25">
      <c r="A271" s="71">
        <v>46.8</v>
      </c>
      <c r="D271" s="71">
        <f t="shared" si="8"/>
        <v>-0.11437344964019101</v>
      </c>
      <c r="E271" s="71">
        <f t="shared" si="9"/>
        <v>1.711200429584969E-4</v>
      </c>
    </row>
    <row r="272" spans="1:5" x14ac:dyDescent="0.25">
      <c r="A272" s="71">
        <v>50.3</v>
      </c>
      <c r="D272" s="71">
        <f t="shared" si="8"/>
        <v>0.237802861568605</v>
      </c>
      <c r="E272" s="71">
        <f t="shared" si="9"/>
        <v>3.197925229771944E-3</v>
      </c>
    </row>
    <row r="273" spans="1:5" x14ac:dyDescent="0.25">
      <c r="A273" s="71">
        <v>51.2</v>
      </c>
      <c r="D273" s="71">
        <f t="shared" si="8"/>
        <v>0.32836248445086741</v>
      </c>
      <c r="E273" s="71">
        <f t="shared" si="9"/>
        <v>1.1625566690126047E-2</v>
      </c>
    </row>
    <row r="274" spans="1:5" x14ac:dyDescent="0.25">
      <c r="A274" s="71">
        <v>35.6</v>
      </c>
      <c r="D274" s="71">
        <f t="shared" si="8"/>
        <v>-1.2413376455083378</v>
      </c>
      <c r="E274" s="71">
        <f t="shared" si="9"/>
        <v>2.3744318273180554</v>
      </c>
    </row>
    <row r="275" spans="1:5" x14ac:dyDescent="0.25">
      <c r="A275" s="71">
        <v>32</v>
      </c>
      <c r="D275" s="71">
        <f t="shared" si="8"/>
        <v>-1.6035761370373853</v>
      </c>
      <c r="E275" s="71">
        <f t="shared" si="9"/>
        <v>6.6123881573777297</v>
      </c>
    </row>
    <row r="276" spans="1:5" x14ac:dyDescent="0.25">
      <c r="A276" s="71">
        <v>43.9</v>
      </c>
      <c r="D276" s="71">
        <f t="shared" si="8"/>
        <v>-0.406176678927479</v>
      </c>
      <c r="E276" s="71">
        <f t="shared" si="9"/>
        <v>2.7218233606978948E-2</v>
      </c>
    </row>
    <row r="277" spans="1:5" x14ac:dyDescent="0.25">
      <c r="A277" s="71">
        <v>38.5</v>
      </c>
      <c r="D277" s="71">
        <f t="shared" si="8"/>
        <v>-0.94953441622104984</v>
      </c>
      <c r="E277" s="71">
        <f t="shared" si="9"/>
        <v>0.81291070384672903</v>
      </c>
    </row>
    <row r="278" spans="1:5" x14ac:dyDescent="0.25">
      <c r="A278" s="71">
        <v>47.6</v>
      </c>
      <c r="D278" s="71">
        <f t="shared" si="8"/>
        <v>-3.3876007078180073E-2</v>
      </c>
      <c r="E278" s="71">
        <f t="shared" si="9"/>
        <v>1.3169487055440353E-6</v>
      </c>
    </row>
    <row r="279" spans="1:5" x14ac:dyDescent="0.25">
      <c r="A279" s="71">
        <v>27.9</v>
      </c>
      <c r="D279" s="71">
        <f t="shared" si="8"/>
        <v>-2.0161255301676895</v>
      </c>
      <c r="E279" s="71">
        <f t="shared" si="9"/>
        <v>16.5222913636638</v>
      </c>
    </row>
    <row r="280" spans="1:5" x14ac:dyDescent="0.25">
      <c r="A280" s="71">
        <v>45.2</v>
      </c>
      <c r="D280" s="71">
        <f t="shared" si="8"/>
        <v>-0.27536833476421146</v>
      </c>
      <c r="E280" s="71">
        <f t="shared" si="9"/>
        <v>5.749843088674331E-3</v>
      </c>
    </row>
    <row r="281" spans="1:5" x14ac:dyDescent="0.25">
      <c r="A281" s="71">
        <v>39.5</v>
      </c>
      <c r="D281" s="71">
        <f t="shared" si="8"/>
        <v>-0.84891261301853671</v>
      </c>
      <c r="E281" s="71">
        <f t="shared" si="9"/>
        <v>0.51934020525921498</v>
      </c>
    </row>
    <row r="282" spans="1:5" x14ac:dyDescent="0.25">
      <c r="A282" s="71">
        <v>38.700000000000003</v>
      </c>
      <c r="D282" s="71">
        <f t="shared" si="8"/>
        <v>-0.9294100555805469</v>
      </c>
      <c r="E282" s="71">
        <f t="shared" si="9"/>
        <v>0.74615571163254402</v>
      </c>
    </row>
    <row r="283" spans="1:5" x14ac:dyDescent="0.25">
      <c r="A283" s="71">
        <v>38.5</v>
      </c>
      <c r="D283" s="71">
        <f t="shared" si="8"/>
        <v>-0.94953441622104984</v>
      </c>
      <c r="E283" s="71">
        <f t="shared" si="9"/>
        <v>0.81291070384672903</v>
      </c>
    </row>
    <row r="284" spans="1:5" x14ac:dyDescent="0.25">
      <c r="A284" s="71">
        <v>37.1</v>
      </c>
      <c r="D284" s="71">
        <f t="shared" si="8"/>
        <v>-1.0904049407045682</v>
      </c>
      <c r="E284" s="71">
        <f t="shared" si="9"/>
        <v>1.4136804190385783</v>
      </c>
    </row>
    <row r="285" spans="1:5" x14ac:dyDescent="0.25">
      <c r="A285" s="71">
        <v>40.700000000000003</v>
      </c>
      <c r="D285" s="71">
        <f t="shared" si="8"/>
        <v>-0.72816644917552065</v>
      </c>
      <c r="E285" s="71">
        <f t="shared" si="9"/>
        <v>0.28114001161404456</v>
      </c>
    </row>
    <row r="286" spans="1:5" x14ac:dyDescent="0.25">
      <c r="A286" s="71">
        <v>43.3</v>
      </c>
      <c r="D286" s="71">
        <f t="shared" si="8"/>
        <v>-0.46654976084898703</v>
      </c>
      <c r="E286" s="71">
        <f t="shared" si="9"/>
        <v>4.7379653969209963E-2</v>
      </c>
    </row>
    <row r="287" spans="1:5" x14ac:dyDescent="0.25">
      <c r="A287" s="71">
        <v>46.2</v>
      </c>
      <c r="D287" s="71">
        <f t="shared" si="8"/>
        <v>-0.17474653156169834</v>
      </c>
      <c r="E287" s="71">
        <f t="shared" si="9"/>
        <v>9.3246868920725137E-4</v>
      </c>
    </row>
    <row r="288" spans="1:5" x14ac:dyDescent="0.25">
      <c r="A288" s="71">
        <v>44</v>
      </c>
      <c r="D288" s="71">
        <f t="shared" si="8"/>
        <v>-0.39611449860722753</v>
      </c>
      <c r="E288" s="71">
        <f t="shared" si="9"/>
        <v>2.4619711251787687E-2</v>
      </c>
    </row>
    <row r="289" spans="1:5" x14ac:dyDescent="0.25">
      <c r="A289" s="71">
        <v>47.2</v>
      </c>
      <c r="D289" s="71">
        <f t="shared" si="8"/>
        <v>-7.4124728359185182E-2</v>
      </c>
      <c r="E289" s="71">
        <f t="shared" si="9"/>
        <v>3.0189259419262773E-5</v>
      </c>
    </row>
    <row r="290" spans="1:5" x14ac:dyDescent="0.25">
      <c r="A290" s="71">
        <v>47.2</v>
      </c>
      <c r="D290" s="71">
        <f t="shared" si="8"/>
        <v>-7.4124728359185182E-2</v>
      </c>
      <c r="E290" s="71">
        <f t="shared" si="9"/>
        <v>3.0189259419262773E-5</v>
      </c>
    </row>
    <row r="291" spans="1:5" x14ac:dyDescent="0.25">
      <c r="A291" s="71">
        <v>40.299999999999997</v>
      </c>
      <c r="D291" s="71">
        <f t="shared" si="8"/>
        <v>-0.76841517045652652</v>
      </c>
      <c r="E291" s="71">
        <f t="shared" si="9"/>
        <v>0.34864522486928984</v>
      </c>
    </row>
    <row r="292" spans="1:5" x14ac:dyDescent="0.25">
      <c r="A292" s="71">
        <v>21.8</v>
      </c>
      <c r="D292" s="71">
        <f t="shared" si="8"/>
        <v>-2.6299185297030192</v>
      </c>
      <c r="E292" s="71">
        <f t="shared" si="9"/>
        <v>47.837577635097688</v>
      </c>
    </row>
    <row r="293" spans="1:5" x14ac:dyDescent="0.25">
      <c r="A293" s="71">
        <v>48.7</v>
      </c>
      <c r="D293" s="71">
        <f t="shared" si="8"/>
        <v>7.6807976444584536E-2</v>
      </c>
      <c r="E293" s="71">
        <f t="shared" si="9"/>
        <v>3.4803690183002227E-5</v>
      </c>
    </row>
    <row r="294" spans="1:5" x14ac:dyDescent="0.25">
      <c r="A294" s="71">
        <v>22.2</v>
      </c>
      <c r="D294" s="71">
        <f t="shared" si="8"/>
        <v>-2.589669808422014</v>
      </c>
      <c r="E294" s="71">
        <f t="shared" si="9"/>
        <v>44.975663031622538</v>
      </c>
    </row>
    <row r="295" spans="1:5" x14ac:dyDescent="0.25">
      <c r="A295" s="71">
        <v>52.1</v>
      </c>
      <c r="D295" s="71">
        <f t="shared" si="8"/>
        <v>0.41892210733312907</v>
      </c>
      <c r="E295" s="71">
        <f t="shared" si="9"/>
        <v>3.0798751954578547E-2</v>
      </c>
    </row>
    <row r="296" spans="1:5" x14ac:dyDescent="0.25">
      <c r="A296" s="71">
        <v>34.9</v>
      </c>
      <c r="D296" s="71">
        <f t="shared" si="8"/>
        <v>-1.3117729077500973</v>
      </c>
      <c r="E296" s="71">
        <f t="shared" si="9"/>
        <v>2.96097423533022</v>
      </c>
    </row>
    <row r="297" spans="1:5" x14ac:dyDescent="0.25">
      <c r="A297" s="71">
        <v>43.7</v>
      </c>
      <c r="D297" s="71">
        <f t="shared" si="8"/>
        <v>-0.42630103956798121</v>
      </c>
      <c r="E297" s="71">
        <f t="shared" si="9"/>
        <v>3.302672930198957E-2</v>
      </c>
    </row>
    <row r="298" spans="1:5" x14ac:dyDescent="0.25">
      <c r="A298" s="71">
        <v>42.4</v>
      </c>
      <c r="D298" s="71">
        <f t="shared" si="8"/>
        <v>-0.55710938373124874</v>
      </c>
      <c r="E298" s="71">
        <f t="shared" si="9"/>
        <v>9.6330074114850908E-2</v>
      </c>
    </row>
    <row r="299" spans="1:5" x14ac:dyDescent="0.25">
      <c r="A299" s="71">
        <v>22.5</v>
      </c>
      <c r="D299" s="71">
        <f t="shared" si="8"/>
        <v>-2.55948326746126</v>
      </c>
      <c r="E299" s="71">
        <f t="shared" si="9"/>
        <v>42.915006124279913</v>
      </c>
    </row>
    <row r="300" spans="1:5" x14ac:dyDescent="0.25">
      <c r="A300" s="71">
        <v>20.399999999999999</v>
      </c>
      <c r="D300" s="71">
        <f t="shared" si="8"/>
        <v>-2.7707890541865381</v>
      </c>
      <c r="E300" s="71">
        <f t="shared" si="9"/>
        <v>58.940505097884774</v>
      </c>
    </row>
    <row r="301" spans="1:5" x14ac:dyDescent="0.25">
      <c r="A301" s="71">
        <v>53.4</v>
      </c>
      <c r="D301" s="71">
        <f t="shared" si="8"/>
        <v>0.54973045149639588</v>
      </c>
      <c r="E301" s="71">
        <f t="shared" si="9"/>
        <v>9.1326997299129367E-2</v>
      </c>
    </row>
    <row r="302" spans="1:5" x14ac:dyDescent="0.25">
      <c r="A302" s="71">
        <v>31.5</v>
      </c>
      <c r="D302" s="71">
        <f t="shared" si="8"/>
        <v>-1.6538870386386419</v>
      </c>
      <c r="E302" s="71">
        <f t="shared" si="9"/>
        <v>7.482097698269957</v>
      </c>
    </row>
    <row r="303" spans="1:5" x14ac:dyDescent="0.25">
      <c r="A303" s="71">
        <v>21.9</v>
      </c>
      <c r="D303" s="71">
        <f t="shared" si="8"/>
        <v>-2.619856349382768</v>
      </c>
      <c r="E303" s="71">
        <f t="shared" si="9"/>
        <v>47.109654140759083</v>
      </c>
    </row>
    <row r="304" spans="1:5" x14ac:dyDescent="0.25">
      <c r="A304" s="71">
        <v>38.299999999999997</v>
      </c>
      <c r="D304" s="71">
        <f t="shared" si="8"/>
        <v>-0.96965877686155277</v>
      </c>
      <c r="E304" s="71">
        <f t="shared" si="9"/>
        <v>0.88404776657627604</v>
      </c>
    </row>
    <row r="305" spans="1:5" x14ac:dyDescent="0.25">
      <c r="A305" s="71">
        <v>35.799999999999997</v>
      </c>
      <c r="D305" s="71">
        <f t="shared" si="8"/>
        <v>-1.2212132848678356</v>
      </c>
      <c r="E305" s="71">
        <f t="shared" si="9"/>
        <v>2.2241602784068903</v>
      </c>
    </row>
    <row r="306" spans="1:5" x14ac:dyDescent="0.25">
      <c r="A306" s="71">
        <v>60.5</v>
      </c>
      <c r="D306" s="71">
        <f t="shared" si="8"/>
        <v>1.2641452542342393</v>
      </c>
      <c r="E306" s="71">
        <f t="shared" si="9"/>
        <v>2.5538060672714757</v>
      </c>
    </row>
    <row r="307" spans="1:5" x14ac:dyDescent="0.25">
      <c r="A307" s="71">
        <v>56.9</v>
      </c>
      <c r="D307" s="71">
        <f t="shared" si="8"/>
        <v>0.90190676270519188</v>
      </c>
      <c r="E307" s="71">
        <f t="shared" si="9"/>
        <v>0.66167781473446974</v>
      </c>
    </row>
    <row r="308" spans="1:5" x14ac:dyDescent="0.25">
      <c r="A308" s="71">
        <v>59.3</v>
      </c>
      <c r="D308" s="71">
        <f t="shared" si="8"/>
        <v>1.1433990903912232</v>
      </c>
      <c r="E308" s="71">
        <f t="shared" si="9"/>
        <v>1.7091940391458675</v>
      </c>
    </row>
    <row r="309" spans="1:5" x14ac:dyDescent="0.25">
      <c r="A309" s="71">
        <v>39.1</v>
      </c>
      <c r="D309" s="71">
        <f t="shared" si="8"/>
        <v>-0.88916133429954181</v>
      </c>
      <c r="E309" s="71">
        <f t="shared" si="9"/>
        <v>0.62506081740924513</v>
      </c>
    </row>
    <row r="310" spans="1:5" x14ac:dyDescent="0.25">
      <c r="A310" s="71">
        <v>58.2</v>
      </c>
      <c r="D310" s="71">
        <f t="shared" si="8"/>
        <v>1.0327151068684595</v>
      </c>
      <c r="E310" s="71">
        <f t="shared" si="9"/>
        <v>1.1374232993388358</v>
      </c>
    </row>
    <row r="311" spans="1:5" x14ac:dyDescent="0.25">
      <c r="A311" s="71">
        <v>51.7</v>
      </c>
      <c r="D311" s="71">
        <f t="shared" si="8"/>
        <v>0.37867338605212397</v>
      </c>
      <c r="E311" s="71">
        <f t="shared" si="9"/>
        <v>2.0561705393457242E-2</v>
      </c>
    </row>
    <row r="312" spans="1:5" x14ac:dyDescent="0.25">
      <c r="A312" s="71">
        <v>56.9</v>
      </c>
      <c r="D312" s="71">
        <f t="shared" si="8"/>
        <v>0.90190676270519188</v>
      </c>
      <c r="E312" s="71">
        <f t="shared" si="9"/>
        <v>0.66167781473446974</v>
      </c>
    </row>
    <row r="313" spans="1:5" x14ac:dyDescent="0.25">
      <c r="A313" s="71">
        <v>59.3</v>
      </c>
      <c r="D313" s="71">
        <f t="shared" si="8"/>
        <v>1.1433990903912232</v>
      </c>
      <c r="E313" s="71">
        <f t="shared" si="9"/>
        <v>1.7091940391458675</v>
      </c>
    </row>
    <row r="314" spans="1:5" x14ac:dyDescent="0.25">
      <c r="A314" s="71">
        <v>54.2</v>
      </c>
      <c r="D314" s="71">
        <f t="shared" si="8"/>
        <v>0.63022789405840685</v>
      </c>
      <c r="E314" s="71">
        <f t="shared" si="9"/>
        <v>0.15775767061199925</v>
      </c>
    </row>
    <row r="315" spans="1:5" x14ac:dyDescent="0.25">
      <c r="A315" s="71">
        <v>51</v>
      </c>
      <c r="D315" s="71">
        <f t="shared" si="8"/>
        <v>0.30823812381036447</v>
      </c>
      <c r="E315" s="71">
        <f t="shared" si="9"/>
        <v>9.0270408996938195E-3</v>
      </c>
    </row>
    <row r="316" spans="1:5" x14ac:dyDescent="0.25">
      <c r="A316" s="71">
        <v>60.1</v>
      </c>
      <c r="D316" s="71">
        <f t="shared" si="8"/>
        <v>1.2238965329532343</v>
      </c>
      <c r="E316" s="71">
        <f t="shared" si="9"/>
        <v>2.2437724852030185</v>
      </c>
    </row>
    <row r="317" spans="1:5" x14ac:dyDescent="0.25">
      <c r="A317" s="71">
        <v>54.7</v>
      </c>
      <c r="D317" s="71">
        <f t="shared" si="8"/>
        <v>0.68053879565966335</v>
      </c>
      <c r="E317" s="71">
        <f t="shared" si="9"/>
        <v>0.21449222422340064</v>
      </c>
    </row>
    <row r="318" spans="1:5" x14ac:dyDescent="0.25">
      <c r="A318" s="71">
        <v>56.2</v>
      </c>
      <c r="D318" s="71">
        <f t="shared" si="8"/>
        <v>0.8314715004634331</v>
      </c>
      <c r="E318" s="71">
        <f t="shared" si="9"/>
        <v>0.47795771003230347</v>
      </c>
    </row>
    <row r="319" spans="1:5" x14ac:dyDescent="0.25">
      <c r="A319" s="71">
        <v>58</v>
      </c>
      <c r="D319" s="71">
        <f t="shared" si="8"/>
        <v>1.0125907462279564</v>
      </c>
      <c r="E319" s="71">
        <f t="shared" si="9"/>
        <v>1.0513221552734597</v>
      </c>
    </row>
    <row r="320" spans="1:5" x14ac:dyDescent="0.25">
      <c r="A320" s="71">
        <v>44.6</v>
      </c>
      <c r="D320" s="71">
        <f t="shared" si="8"/>
        <v>-0.3357414166857195</v>
      </c>
      <c r="E320" s="71">
        <f t="shared" si="9"/>
        <v>1.2706316664371354E-2</v>
      </c>
    </row>
    <row r="321" spans="1:5" x14ac:dyDescent="0.25">
      <c r="A321" s="71">
        <v>40.700000000000003</v>
      </c>
      <c r="D321" s="71">
        <f t="shared" si="8"/>
        <v>-0.72816644917552065</v>
      </c>
      <c r="E321" s="71">
        <f t="shared" si="9"/>
        <v>0.28114001161404456</v>
      </c>
    </row>
    <row r="322" spans="1:5" x14ac:dyDescent="0.25">
      <c r="A322" s="71">
        <v>55.3</v>
      </c>
      <c r="D322" s="71">
        <f t="shared" si="8"/>
        <v>0.74091187758117072</v>
      </c>
      <c r="E322" s="71">
        <f t="shared" si="9"/>
        <v>0.3013465530133938</v>
      </c>
    </row>
    <row r="323" spans="1:5" x14ac:dyDescent="0.25">
      <c r="A323" s="71">
        <v>56.7</v>
      </c>
      <c r="D323" s="71">
        <f t="shared" ref="D323:D386" si="10">(A323-$B$2)/$C$2</f>
        <v>0.88178240206468972</v>
      </c>
      <c r="E323" s="71">
        <f t="shared" ref="E323:E386" si="11">D323^4</f>
        <v>0.60456876975537377</v>
      </c>
    </row>
    <row r="324" spans="1:5" x14ac:dyDescent="0.25">
      <c r="A324" s="71">
        <v>55.2</v>
      </c>
      <c r="D324" s="71">
        <f t="shared" si="10"/>
        <v>0.73084969726091997</v>
      </c>
      <c r="E324" s="71">
        <f t="shared" si="11"/>
        <v>0.28530690698548666</v>
      </c>
    </row>
    <row r="325" spans="1:5" x14ac:dyDescent="0.25">
      <c r="A325" s="71">
        <v>49.1</v>
      </c>
      <c r="D325" s="71">
        <f t="shared" si="10"/>
        <v>0.11705669772558965</v>
      </c>
      <c r="E325" s="71">
        <f t="shared" si="11"/>
        <v>1.877522163734002E-4</v>
      </c>
    </row>
    <row r="326" spans="1:5" x14ac:dyDescent="0.25">
      <c r="A326" s="71">
        <v>60.4</v>
      </c>
      <c r="D326" s="71">
        <f t="shared" si="10"/>
        <v>1.2540830739139879</v>
      </c>
      <c r="E326" s="71">
        <f t="shared" si="11"/>
        <v>2.4734619008286556</v>
      </c>
    </row>
    <row r="327" spans="1:5" x14ac:dyDescent="0.25">
      <c r="A327" s="71">
        <v>41.9</v>
      </c>
      <c r="D327" s="71">
        <f t="shared" si="10"/>
        <v>-0.60742028533250525</v>
      </c>
      <c r="E327" s="71">
        <f t="shared" si="11"/>
        <v>0.13613104108677923</v>
      </c>
    </row>
    <row r="328" spans="1:5" x14ac:dyDescent="0.25">
      <c r="A328" s="71">
        <v>58.9</v>
      </c>
      <c r="D328" s="71">
        <f t="shared" si="10"/>
        <v>1.1031503691102182</v>
      </c>
      <c r="E328" s="71">
        <f t="shared" si="11"/>
        <v>1.480944757048857</v>
      </c>
    </row>
    <row r="329" spans="1:5" x14ac:dyDescent="0.25">
      <c r="A329" s="71">
        <v>53.8</v>
      </c>
      <c r="D329" s="71">
        <f t="shared" si="10"/>
        <v>0.58997917277740097</v>
      </c>
      <c r="E329" s="71">
        <f t="shared" si="11"/>
        <v>0.12115650100935671</v>
      </c>
    </row>
    <row r="330" spans="1:5" x14ac:dyDescent="0.25">
      <c r="A330" s="71">
        <v>47.3</v>
      </c>
      <c r="D330" s="71">
        <f t="shared" si="10"/>
        <v>-6.406254803893445E-2</v>
      </c>
      <c r="E330" s="71">
        <f t="shared" si="11"/>
        <v>1.6842898582765585E-5</v>
      </c>
    </row>
    <row r="331" spans="1:5" x14ac:dyDescent="0.25">
      <c r="A331" s="71">
        <v>59.4</v>
      </c>
      <c r="D331" s="71">
        <f t="shared" si="10"/>
        <v>1.1534612707114749</v>
      </c>
      <c r="E331" s="71">
        <f t="shared" si="11"/>
        <v>1.7701581457006155</v>
      </c>
    </row>
    <row r="332" spans="1:5" x14ac:dyDescent="0.25">
      <c r="A332" s="71">
        <v>58.2</v>
      </c>
      <c r="D332" s="71">
        <f t="shared" si="10"/>
        <v>1.0327151068684595</v>
      </c>
      <c r="E332" s="71">
        <f t="shared" si="11"/>
        <v>1.1374232993388358</v>
      </c>
    </row>
    <row r="333" spans="1:5" x14ac:dyDescent="0.25">
      <c r="A333" s="71">
        <v>51.3</v>
      </c>
      <c r="D333" s="71">
        <f t="shared" si="10"/>
        <v>0.33842466477111816</v>
      </c>
      <c r="E333" s="71">
        <f t="shared" si="11"/>
        <v>1.3117408079921962E-2</v>
      </c>
    </row>
    <row r="334" spans="1:5" x14ac:dyDescent="0.25">
      <c r="A334" s="71">
        <v>59.1</v>
      </c>
      <c r="D334" s="71">
        <f t="shared" si="10"/>
        <v>1.1232747297507211</v>
      </c>
      <c r="E334" s="71">
        <f t="shared" si="11"/>
        <v>1.5920032675411238</v>
      </c>
    </row>
    <row r="335" spans="1:5" x14ac:dyDescent="0.25">
      <c r="A335" s="71">
        <v>19.399999999999999</v>
      </c>
      <c r="D335" s="71">
        <f t="shared" si="10"/>
        <v>-2.8714108573890509</v>
      </c>
      <c r="E335" s="71">
        <f t="shared" si="11"/>
        <v>67.980030143754234</v>
      </c>
    </row>
    <row r="336" spans="1:5" x14ac:dyDescent="0.25">
      <c r="A336" s="71">
        <v>47.3</v>
      </c>
      <c r="D336" s="71">
        <f t="shared" si="10"/>
        <v>-6.406254803893445E-2</v>
      </c>
      <c r="E336" s="71">
        <f t="shared" si="11"/>
        <v>1.6842898582765585E-5</v>
      </c>
    </row>
    <row r="337" spans="1:5" x14ac:dyDescent="0.25">
      <c r="A337" s="71">
        <v>33.799999999999997</v>
      </c>
      <c r="D337" s="71">
        <f t="shared" si="10"/>
        <v>-1.4224568912728619</v>
      </c>
      <c r="E337" s="71">
        <f t="shared" si="11"/>
        <v>4.0940812232197192</v>
      </c>
    </row>
    <row r="338" spans="1:5" x14ac:dyDescent="0.25">
      <c r="A338" s="71">
        <v>51.3</v>
      </c>
      <c r="D338" s="71">
        <f t="shared" si="10"/>
        <v>0.33842466477111816</v>
      </c>
      <c r="E338" s="71">
        <f t="shared" si="11"/>
        <v>1.3117408079921962E-2</v>
      </c>
    </row>
    <row r="339" spans="1:5" x14ac:dyDescent="0.25">
      <c r="A339" s="71">
        <v>58.1</v>
      </c>
      <c r="D339" s="71">
        <f t="shared" si="10"/>
        <v>1.0226529265482081</v>
      </c>
      <c r="E339" s="71">
        <f t="shared" si="11"/>
        <v>1.0937373978656095</v>
      </c>
    </row>
    <row r="340" spans="1:5" x14ac:dyDescent="0.25">
      <c r="A340" s="71">
        <v>59.9</v>
      </c>
      <c r="D340" s="71">
        <f t="shared" si="10"/>
        <v>1.2037721723127313</v>
      </c>
      <c r="E340" s="71">
        <f t="shared" si="11"/>
        <v>2.0997964538829517</v>
      </c>
    </row>
    <row r="341" spans="1:5" x14ac:dyDescent="0.25">
      <c r="A341" s="71">
        <v>60.1</v>
      </c>
      <c r="D341" s="71">
        <f t="shared" si="10"/>
        <v>1.2238965329532343</v>
      </c>
      <c r="E341" s="71">
        <f t="shared" si="11"/>
        <v>2.2437724852030185</v>
      </c>
    </row>
    <row r="342" spans="1:5" x14ac:dyDescent="0.25">
      <c r="A342" s="71">
        <v>57.6</v>
      </c>
      <c r="D342" s="71">
        <f t="shared" si="10"/>
        <v>0.97234202494695143</v>
      </c>
      <c r="E342" s="71">
        <f t="shared" si="11"/>
        <v>0.89387383708640611</v>
      </c>
    </row>
    <row r="343" spans="1:5" x14ac:dyDescent="0.25">
      <c r="A343" s="71">
        <v>38.700000000000003</v>
      </c>
      <c r="D343" s="71">
        <f t="shared" si="10"/>
        <v>-0.9294100555805469</v>
      </c>
      <c r="E343" s="71">
        <f t="shared" si="11"/>
        <v>0.74615571163254402</v>
      </c>
    </row>
    <row r="344" spans="1:5" x14ac:dyDescent="0.25">
      <c r="A344" s="71">
        <v>57</v>
      </c>
      <c r="D344" s="71">
        <f t="shared" si="10"/>
        <v>0.9119689430254434</v>
      </c>
      <c r="E344" s="71">
        <f t="shared" si="11"/>
        <v>0.69170385321157923</v>
      </c>
    </row>
    <row r="345" spans="1:5" x14ac:dyDescent="0.25">
      <c r="A345" s="71">
        <v>53.7</v>
      </c>
      <c r="D345" s="71">
        <f t="shared" si="10"/>
        <v>0.57991699245715023</v>
      </c>
      <c r="E345" s="71">
        <f t="shared" si="11"/>
        <v>0.1131001908351561</v>
      </c>
    </row>
    <row r="346" spans="1:5" x14ac:dyDescent="0.25">
      <c r="A346" s="71">
        <v>46</v>
      </c>
      <c r="D346" s="71">
        <f t="shared" si="10"/>
        <v>-0.19487089220220125</v>
      </c>
      <c r="E346" s="71">
        <f t="shared" si="11"/>
        <v>1.4420751535849179E-3</v>
      </c>
    </row>
    <row r="347" spans="1:5" x14ac:dyDescent="0.25">
      <c r="A347" s="71">
        <v>42.4</v>
      </c>
      <c r="D347" s="71">
        <f t="shared" si="10"/>
        <v>-0.55710938373124874</v>
      </c>
      <c r="E347" s="71">
        <f t="shared" si="11"/>
        <v>9.6330074114850908E-2</v>
      </c>
    </row>
    <row r="348" spans="1:5" x14ac:dyDescent="0.25">
      <c r="A348" s="71">
        <v>45</v>
      </c>
      <c r="D348" s="71">
        <f t="shared" si="10"/>
        <v>-0.2954926954047144</v>
      </c>
      <c r="E348" s="71">
        <f t="shared" si="11"/>
        <v>7.6240721622167504E-3</v>
      </c>
    </row>
    <row r="349" spans="1:5" x14ac:dyDescent="0.25">
      <c r="A349" s="71">
        <v>35</v>
      </c>
      <c r="D349" s="71">
        <f t="shared" si="10"/>
        <v>-1.3017107274298458</v>
      </c>
      <c r="E349" s="71">
        <f t="shared" si="11"/>
        <v>2.8711635743021033</v>
      </c>
    </row>
    <row r="350" spans="1:5" x14ac:dyDescent="0.25">
      <c r="A350" s="71">
        <v>50.1</v>
      </c>
      <c r="D350" s="71">
        <f t="shared" si="10"/>
        <v>0.21767850092810279</v>
      </c>
      <c r="E350" s="71">
        <f t="shared" si="11"/>
        <v>2.2452368000982241E-3</v>
      </c>
    </row>
    <row r="351" spans="1:5" x14ac:dyDescent="0.25">
      <c r="A351" s="71">
        <v>26.7</v>
      </c>
      <c r="D351" s="71">
        <f t="shared" si="10"/>
        <v>-2.1368716940107051</v>
      </c>
      <c r="E351" s="71">
        <f t="shared" si="11"/>
        <v>20.850370902697833</v>
      </c>
    </row>
    <row r="352" spans="1:5" x14ac:dyDescent="0.25">
      <c r="A352" s="71">
        <v>48.8</v>
      </c>
      <c r="D352" s="71">
        <f t="shared" si="10"/>
        <v>8.6870156764835268E-2</v>
      </c>
      <c r="E352" s="71">
        <f t="shared" si="11"/>
        <v>5.694851724564139E-5</v>
      </c>
    </row>
    <row r="353" spans="1:5" x14ac:dyDescent="0.25">
      <c r="A353" s="71">
        <v>46.8</v>
      </c>
      <c r="D353" s="71">
        <f t="shared" si="10"/>
        <v>-0.11437344964019101</v>
      </c>
      <c r="E353" s="71">
        <f t="shared" si="11"/>
        <v>1.711200429584969E-4</v>
      </c>
    </row>
    <row r="354" spans="1:5" x14ac:dyDescent="0.25">
      <c r="A354" s="71">
        <v>35.799999999999997</v>
      </c>
      <c r="D354" s="71">
        <f t="shared" si="10"/>
        <v>-1.2212132848678356</v>
      </c>
      <c r="E354" s="71">
        <f t="shared" si="11"/>
        <v>2.2241602784068903</v>
      </c>
    </row>
    <row r="355" spans="1:5" x14ac:dyDescent="0.25">
      <c r="A355" s="71">
        <v>30</v>
      </c>
      <c r="D355" s="71">
        <f t="shared" si="10"/>
        <v>-1.8048197434424116</v>
      </c>
      <c r="E355" s="71">
        <f t="shared" si="11"/>
        <v>10.610487371470654</v>
      </c>
    </row>
    <row r="356" spans="1:5" x14ac:dyDescent="0.25">
      <c r="A356" s="71">
        <v>42.9</v>
      </c>
      <c r="D356" s="71">
        <f t="shared" si="10"/>
        <v>-0.50679848212999212</v>
      </c>
      <c r="E356" s="71">
        <f t="shared" si="11"/>
        <v>6.5969200683109117E-2</v>
      </c>
    </row>
    <row r="357" spans="1:5" x14ac:dyDescent="0.25">
      <c r="A357" s="71">
        <v>38.1</v>
      </c>
      <c r="D357" s="71">
        <f t="shared" si="10"/>
        <v>-0.98978313750205493</v>
      </c>
      <c r="E357" s="71">
        <f t="shared" si="11"/>
        <v>0.95975460066079477</v>
      </c>
    </row>
    <row r="358" spans="1:5" x14ac:dyDescent="0.25">
      <c r="A358" s="71">
        <v>24.1</v>
      </c>
      <c r="D358" s="71">
        <f t="shared" si="10"/>
        <v>-2.3984883823372392</v>
      </c>
      <c r="E358" s="71">
        <f t="shared" si="11"/>
        <v>33.094092525750369</v>
      </c>
    </row>
    <row r="359" spans="1:5" x14ac:dyDescent="0.25">
      <c r="A359" s="71">
        <v>32.9</v>
      </c>
      <c r="D359" s="71">
        <f t="shared" si="10"/>
        <v>-1.5130165141551235</v>
      </c>
      <c r="E359" s="71">
        <f t="shared" si="11"/>
        <v>5.2405235022506051</v>
      </c>
    </row>
    <row r="360" spans="1:5" x14ac:dyDescent="0.25">
      <c r="A360" s="71">
        <v>45</v>
      </c>
      <c r="D360" s="71">
        <f t="shared" si="10"/>
        <v>-0.2954926954047144</v>
      </c>
      <c r="E360" s="71">
        <f t="shared" si="11"/>
        <v>7.6240721622167504E-3</v>
      </c>
    </row>
    <row r="361" spans="1:5" x14ac:dyDescent="0.25">
      <c r="A361" s="71">
        <v>22.9</v>
      </c>
      <c r="D361" s="71">
        <f t="shared" si="10"/>
        <v>-2.5192345461802552</v>
      </c>
      <c r="E361" s="71">
        <f t="shared" si="11"/>
        <v>40.278604226016569</v>
      </c>
    </row>
    <row r="362" spans="1:5" x14ac:dyDescent="0.25">
      <c r="A362" s="71">
        <v>23.1</v>
      </c>
      <c r="D362" s="71">
        <f t="shared" si="10"/>
        <v>-2.4991101855397519</v>
      </c>
      <c r="E362" s="71">
        <f t="shared" si="11"/>
        <v>39.006916280556354</v>
      </c>
    </row>
    <row r="363" spans="1:5" x14ac:dyDescent="0.25">
      <c r="A363" s="71">
        <v>30.2</v>
      </c>
      <c r="D363" s="71">
        <f t="shared" si="10"/>
        <v>-1.784695382801909</v>
      </c>
      <c r="E363" s="71">
        <f t="shared" si="11"/>
        <v>10.145101590779007</v>
      </c>
    </row>
    <row r="364" spans="1:5" x14ac:dyDescent="0.25">
      <c r="A364" s="71">
        <v>49.8</v>
      </c>
      <c r="D364" s="71">
        <f t="shared" si="10"/>
        <v>0.18749195996734841</v>
      </c>
      <c r="E364" s="71">
        <f t="shared" si="11"/>
        <v>1.2357499346491278E-3</v>
      </c>
    </row>
    <row r="365" spans="1:5" x14ac:dyDescent="0.25">
      <c r="A365" s="71">
        <v>49.2</v>
      </c>
      <c r="D365" s="71">
        <f t="shared" si="10"/>
        <v>0.1271188780458411</v>
      </c>
      <c r="E365" s="71">
        <f t="shared" si="11"/>
        <v>2.6112004053550707E-4</v>
      </c>
    </row>
    <row r="366" spans="1:5" x14ac:dyDescent="0.25">
      <c r="A366" s="71">
        <v>51.3</v>
      </c>
      <c r="D366" s="71">
        <f t="shared" si="10"/>
        <v>0.33842466477111816</v>
      </c>
      <c r="E366" s="71">
        <f t="shared" si="11"/>
        <v>1.3117408079921962E-2</v>
      </c>
    </row>
    <row r="367" spans="1:5" x14ac:dyDescent="0.25">
      <c r="A367" s="71">
        <v>35.200000000000003</v>
      </c>
      <c r="D367" s="71">
        <f t="shared" si="10"/>
        <v>-1.281586366789343</v>
      </c>
      <c r="E367" s="71">
        <f t="shared" si="11"/>
        <v>2.6976867283737422</v>
      </c>
    </row>
    <row r="368" spans="1:5" x14ac:dyDescent="0.25">
      <c r="A368" s="71">
        <v>51.2</v>
      </c>
      <c r="D368" s="71">
        <f t="shared" si="10"/>
        <v>0.32836248445086741</v>
      </c>
      <c r="E368" s="71">
        <f t="shared" si="11"/>
        <v>1.1625566690126047E-2</v>
      </c>
    </row>
    <row r="369" spans="1:5" x14ac:dyDescent="0.25">
      <c r="A369" s="71">
        <v>30.5</v>
      </c>
      <c r="D369" s="71">
        <f t="shared" si="10"/>
        <v>-1.754508841841155</v>
      </c>
      <c r="E369" s="71">
        <f t="shared" si="11"/>
        <v>9.4759387464314457</v>
      </c>
    </row>
    <row r="370" spans="1:5" x14ac:dyDescent="0.25">
      <c r="A370" s="71">
        <v>30.1</v>
      </c>
      <c r="D370" s="71">
        <f t="shared" si="10"/>
        <v>-1.7947575631221602</v>
      </c>
      <c r="E370" s="71">
        <f t="shared" si="11"/>
        <v>10.375837668230286</v>
      </c>
    </row>
    <row r="371" spans="1:5" x14ac:dyDescent="0.25">
      <c r="A371" s="71">
        <v>38.200000000000003</v>
      </c>
      <c r="D371" s="71">
        <f t="shared" si="10"/>
        <v>-0.97972095718180352</v>
      </c>
      <c r="E371" s="71">
        <f t="shared" si="11"/>
        <v>0.92131807713092517</v>
      </c>
    </row>
    <row r="372" spans="1:5" x14ac:dyDescent="0.25">
      <c r="A372" s="71">
        <v>57.8</v>
      </c>
      <c r="D372" s="71">
        <f t="shared" si="10"/>
        <v>0.99246638558745359</v>
      </c>
      <c r="E372" s="71">
        <f t="shared" si="11"/>
        <v>0.97020436735611126</v>
      </c>
    </row>
    <row r="373" spans="1:5" x14ac:dyDescent="0.25">
      <c r="A373" s="71">
        <v>55.5</v>
      </c>
      <c r="D373" s="71">
        <f t="shared" si="10"/>
        <v>0.76103623822167366</v>
      </c>
      <c r="E373" s="71">
        <f t="shared" si="11"/>
        <v>0.33544501954757455</v>
      </c>
    </row>
    <row r="374" spans="1:5" x14ac:dyDescent="0.25">
      <c r="A374" s="71">
        <v>58.7</v>
      </c>
      <c r="D374" s="71">
        <f t="shared" si="10"/>
        <v>1.0830260084697161</v>
      </c>
      <c r="E374" s="71">
        <f t="shared" si="11"/>
        <v>1.3758007589495094</v>
      </c>
    </row>
    <row r="375" spans="1:5" x14ac:dyDescent="0.25">
      <c r="A375" s="71">
        <v>63.8</v>
      </c>
      <c r="D375" s="71">
        <f t="shared" si="10"/>
        <v>1.5961972048025324</v>
      </c>
      <c r="E375" s="71">
        <f t="shared" si="11"/>
        <v>6.4915167765576669</v>
      </c>
    </row>
    <row r="376" spans="1:5" x14ac:dyDescent="0.25">
      <c r="A376" s="71">
        <v>59.5</v>
      </c>
      <c r="D376" s="71">
        <f t="shared" si="10"/>
        <v>1.1635234510317263</v>
      </c>
      <c r="E376" s="71">
        <f t="shared" si="11"/>
        <v>1.8327387569861497</v>
      </c>
    </row>
    <row r="377" spans="1:5" x14ac:dyDescent="0.25">
      <c r="A377" s="71">
        <v>52.7</v>
      </c>
      <c r="D377" s="71">
        <f t="shared" si="10"/>
        <v>0.4792951892546371</v>
      </c>
      <c r="E377" s="71">
        <f t="shared" si="11"/>
        <v>5.27730603267281E-2</v>
      </c>
    </row>
    <row r="378" spans="1:5" x14ac:dyDescent="0.25">
      <c r="A378" s="71">
        <v>57.4</v>
      </c>
      <c r="D378" s="71">
        <f t="shared" si="10"/>
        <v>0.9522176643064485</v>
      </c>
      <c r="E378" s="71">
        <f t="shared" si="11"/>
        <v>0.82213840236744007</v>
      </c>
    </row>
    <row r="379" spans="1:5" x14ac:dyDescent="0.25">
      <c r="A379" s="71">
        <v>54.5</v>
      </c>
      <c r="D379" s="71">
        <f t="shared" si="10"/>
        <v>0.66041443501916053</v>
      </c>
      <c r="E379" s="71">
        <f t="shared" si="11"/>
        <v>0.190224402731512</v>
      </c>
    </row>
    <row r="380" spans="1:5" x14ac:dyDescent="0.25">
      <c r="A380" s="71">
        <v>57.8</v>
      </c>
      <c r="D380" s="71">
        <f t="shared" si="10"/>
        <v>0.99246638558745359</v>
      </c>
      <c r="E380" s="71">
        <f t="shared" si="11"/>
        <v>0.97020436735611126</v>
      </c>
    </row>
    <row r="381" spans="1:5" x14ac:dyDescent="0.25">
      <c r="A381" s="71">
        <v>37.5</v>
      </c>
      <c r="D381" s="71">
        <f t="shared" si="10"/>
        <v>-1.050156219423563</v>
      </c>
      <c r="E381" s="71">
        <f t="shared" si="11"/>
        <v>1.2162297854926434</v>
      </c>
    </row>
    <row r="382" spans="1:5" x14ac:dyDescent="0.25">
      <c r="A382" s="71">
        <v>61.9</v>
      </c>
      <c r="D382" s="71">
        <f t="shared" si="10"/>
        <v>1.4050157787177577</v>
      </c>
      <c r="E382" s="71">
        <f t="shared" si="11"/>
        <v>3.8969497529921036</v>
      </c>
    </row>
    <row r="383" spans="1:5" x14ac:dyDescent="0.25">
      <c r="A383" s="71">
        <v>53.4</v>
      </c>
      <c r="D383" s="71">
        <f t="shared" si="10"/>
        <v>0.54973045149639588</v>
      </c>
      <c r="E383" s="71">
        <f t="shared" si="11"/>
        <v>9.1326997299129367E-2</v>
      </c>
    </row>
    <row r="384" spans="1:5" x14ac:dyDescent="0.25">
      <c r="A384" s="71">
        <v>49.9</v>
      </c>
      <c r="D384" s="71">
        <f t="shared" si="10"/>
        <v>0.19755414028759988</v>
      </c>
      <c r="E384" s="71">
        <f t="shared" si="11"/>
        <v>1.5231565547703719E-3</v>
      </c>
    </row>
    <row r="385" spans="1:5" x14ac:dyDescent="0.25">
      <c r="A385" s="71">
        <v>59.4</v>
      </c>
      <c r="D385" s="71">
        <f t="shared" si="10"/>
        <v>1.1534612707114749</v>
      </c>
      <c r="E385" s="71">
        <f t="shared" si="11"/>
        <v>1.7701581457006155</v>
      </c>
    </row>
    <row r="386" spans="1:5" x14ac:dyDescent="0.25">
      <c r="A386" s="71">
        <v>57.2</v>
      </c>
      <c r="D386" s="71">
        <f t="shared" si="10"/>
        <v>0.93209330366594623</v>
      </c>
      <c r="E386" s="71">
        <f t="shared" si="11"/>
        <v>0.75480983750580732</v>
      </c>
    </row>
    <row r="387" spans="1:5" x14ac:dyDescent="0.25">
      <c r="A387" s="71">
        <v>48.5</v>
      </c>
      <c r="D387" s="71">
        <f t="shared" ref="D387:D450" si="12">(A387-$B$2)/$C$2</f>
        <v>5.6683615804081613E-2</v>
      </c>
      <c r="E387" s="71">
        <f t="shared" ref="E387:E450" si="13">D387^4</f>
        <v>1.0323576564857853E-5</v>
      </c>
    </row>
    <row r="388" spans="1:5" x14ac:dyDescent="0.25">
      <c r="A388" s="71">
        <v>43.1</v>
      </c>
      <c r="D388" s="71">
        <f t="shared" si="12"/>
        <v>-0.48667412148948924</v>
      </c>
      <c r="E388" s="71">
        <f t="shared" si="13"/>
        <v>5.6098728042799868E-2</v>
      </c>
    </row>
    <row r="389" spans="1:5" x14ac:dyDescent="0.25">
      <c r="A389" s="71">
        <v>59.6</v>
      </c>
      <c r="D389" s="71">
        <f t="shared" si="12"/>
        <v>1.1735856313519777</v>
      </c>
      <c r="E389" s="71">
        <f t="shared" si="13"/>
        <v>1.8969641987058974</v>
      </c>
    </row>
    <row r="390" spans="1:5" x14ac:dyDescent="0.25">
      <c r="A390" s="71">
        <v>57.5</v>
      </c>
      <c r="D390" s="71">
        <f t="shared" si="12"/>
        <v>0.96227984462669991</v>
      </c>
      <c r="E390" s="71">
        <f t="shared" si="13"/>
        <v>0.85744358914837504</v>
      </c>
    </row>
    <row r="391" spans="1:5" x14ac:dyDescent="0.25">
      <c r="A391" s="71">
        <v>55.8</v>
      </c>
      <c r="D391" s="71">
        <f t="shared" si="12"/>
        <v>0.79122277918242734</v>
      </c>
      <c r="E391" s="71">
        <f t="shared" si="13"/>
        <v>0.39191792596538161</v>
      </c>
    </row>
    <row r="392" spans="1:5" x14ac:dyDescent="0.25">
      <c r="A392" s="71">
        <v>59.9</v>
      </c>
      <c r="D392" s="71">
        <f t="shared" si="12"/>
        <v>1.2037721723127313</v>
      </c>
      <c r="E392" s="71">
        <f t="shared" si="13"/>
        <v>2.0997964538829517</v>
      </c>
    </row>
    <row r="393" spans="1:5" x14ac:dyDescent="0.25">
      <c r="A393" s="71">
        <v>42.7</v>
      </c>
      <c r="D393" s="71">
        <f t="shared" si="12"/>
        <v>-0.52692284277049439</v>
      </c>
      <c r="E393" s="71">
        <f t="shared" si="13"/>
        <v>7.7088235449545267E-2</v>
      </c>
    </row>
    <row r="394" spans="1:5" x14ac:dyDescent="0.25">
      <c r="A394" s="71">
        <v>58.8</v>
      </c>
      <c r="D394" s="71">
        <f t="shared" si="12"/>
        <v>1.0930881887899668</v>
      </c>
      <c r="E394" s="71">
        <f t="shared" si="13"/>
        <v>1.4276468994792784</v>
      </c>
    </row>
    <row r="395" spans="1:5" x14ac:dyDescent="0.25">
      <c r="A395" s="71">
        <v>35.5</v>
      </c>
      <c r="D395" s="71">
        <f t="shared" si="12"/>
        <v>-1.2513998258285892</v>
      </c>
      <c r="E395" s="71">
        <f t="shared" si="13"/>
        <v>2.4523607734328579</v>
      </c>
    </row>
    <row r="396" spans="1:5" x14ac:dyDescent="0.25">
      <c r="A396" s="71">
        <v>55.4</v>
      </c>
      <c r="D396" s="71">
        <f t="shared" si="12"/>
        <v>0.75097405790142213</v>
      </c>
      <c r="E396" s="71">
        <f t="shared" si="13"/>
        <v>0.31805317764425989</v>
      </c>
    </row>
    <row r="397" spans="1:5" x14ac:dyDescent="0.25">
      <c r="A397" s="71">
        <v>38.1</v>
      </c>
      <c r="D397" s="71">
        <f t="shared" si="12"/>
        <v>-0.98978313750205493</v>
      </c>
      <c r="E397" s="71">
        <f t="shared" si="13"/>
        <v>0.95975460066079477</v>
      </c>
    </row>
    <row r="398" spans="1:5" x14ac:dyDescent="0.25">
      <c r="A398" s="71">
        <v>57.9</v>
      </c>
      <c r="D398" s="71">
        <f t="shared" si="12"/>
        <v>1.002528565907705</v>
      </c>
      <c r="E398" s="71">
        <f t="shared" si="13"/>
        <v>1.010152690212013</v>
      </c>
    </row>
    <row r="399" spans="1:5" x14ac:dyDescent="0.25">
      <c r="A399" s="71">
        <v>58.8</v>
      </c>
      <c r="D399" s="71">
        <f t="shared" si="12"/>
        <v>1.0930881887899668</v>
      </c>
      <c r="E399" s="71">
        <f t="shared" si="13"/>
        <v>1.4276468994792784</v>
      </c>
    </row>
    <row r="400" spans="1:5" x14ac:dyDescent="0.25">
      <c r="A400" s="71">
        <v>55.6</v>
      </c>
      <c r="D400" s="71">
        <f t="shared" si="12"/>
        <v>0.77109841854192507</v>
      </c>
      <c r="E400" s="71">
        <f t="shared" si="13"/>
        <v>0.35354056341804579</v>
      </c>
    </row>
    <row r="401" spans="1:5" x14ac:dyDescent="0.25">
      <c r="A401" s="71">
        <v>60.7</v>
      </c>
      <c r="D401" s="71">
        <f t="shared" si="12"/>
        <v>1.2842696148747423</v>
      </c>
      <c r="E401" s="71">
        <f t="shared" si="13"/>
        <v>2.7203502887043371</v>
      </c>
    </row>
    <row r="402" spans="1:5" x14ac:dyDescent="0.25">
      <c r="A402" s="71">
        <v>45.4</v>
      </c>
      <c r="D402" s="71">
        <f t="shared" si="12"/>
        <v>-0.25524397412370931</v>
      </c>
      <c r="E402" s="71">
        <f t="shared" si="13"/>
        <v>4.2444555686022229E-3</v>
      </c>
    </row>
    <row r="403" spans="1:5" x14ac:dyDescent="0.25">
      <c r="A403" s="71">
        <v>55.9</v>
      </c>
      <c r="D403" s="71">
        <f t="shared" si="12"/>
        <v>0.80128495950267875</v>
      </c>
      <c r="E403" s="71">
        <f t="shared" si="13"/>
        <v>0.41223794415775383</v>
      </c>
    </row>
    <row r="404" spans="1:5" x14ac:dyDescent="0.25">
      <c r="A404" s="71">
        <v>58.5</v>
      </c>
      <c r="D404" s="71">
        <f t="shared" si="12"/>
        <v>1.062901647829213</v>
      </c>
      <c r="E404" s="71">
        <f t="shared" si="13"/>
        <v>1.2763574609269952</v>
      </c>
    </row>
    <row r="405" spans="1:5" x14ac:dyDescent="0.25">
      <c r="A405" s="71">
        <v>40.1</v>
      </c>
      <c r="D405" s="71">
        <f t="shared" si="12"/>
        <v>-0.78853953109702868</v>
      </c>
      <c r="E405" s="71">
        <f t="shared" si="13"/>
        <v>0.38662851476819021</v>
      </c>
    </row>
    <row r="406" spans="1:5" x14ac:dyDescent="0.25">
      <c r="A406" s="71">
        <v>55.3</v>
      </c>
      <c r="D406" s="71">
        <f t="shared" si="12"/>
        <v>0.74091187758117072</v>
      </c>
      <c r="E406" s="71">
        <f t="shared" si="13"/>
        <v>0.3013465530133938</v>
      </c>
    </row>
    <row r="407" spans="1:5" x14ac:dyDescent="0.25">
      <c r="A407" s="71">
        <v>60.8</v>
      </c>
      <c r="D407" s="71">
        <f t="shared" si="12"/>
        <v>1.2943317951949931</v>
      </c>
      <c r="E407" s="71">
        <f t="shared" si="13"/>
        <v>2.8066126536812361</v>
      </c>
    </row>
    <row r="408" spans="1:5" x14ac:dyDescent="0.25">
      <c r="A408" s="71">
        <v>54.4</v>
      </c>
      <c r="D408" s="71">
        <f t="shared" si="12"/>
        <v>0.650352254698909</v>
      </c>
      <c r="E408" s="71">
        <f t="shared" si="13"/>
        <v>0.17889351645176052</v>
      </c>
    </row>
    <row r="409" spans="1:5" x14ac:dyDescent="0.25">
      <c r="A409" s="71">
        <v>58.3</v>
      </c>
      <c r="D409" s="71">
        <f t="shared" si="12"/>
        <v>1.0427772871887102</v>
      </c>
      <c r="E409" s="71">
        <f t="shared" si="13"/>
        <v>1.1824049870687292</v>
      </c>
    </row>
    <row r="410" spans="1:5" x14ac:dyDescent="0.25">
      <c r="A410" s="71">
        <v>38.799999999999997</v>
      </c>
      <c r="D410" s="71">
        <f t="shared" si="12"/>
        <v>-0.91934787526029615</v>
      </c>
      <c r="E410" s="71">
        <f t="shared" si="13"/>
        <v>0.71436391181666381</v>
      </c>
    </row>
    <row r="411" spans="1:5" x14ac:dyDescent="0.25">
      <c r="A411" s="71">
        <v>59.5</v>
      </c>
      <c r="D411" s="71">
        <f t="shared" si="12"/>
        <v>1.1635234510317263</v>
      </c>
      <c r="E411" s="71">
        <f t="shared" si="13"/>
        <v>1.8327387569861497</v>
      </c>
    </row>
    <row r="412" spans="1:5" x14ac:dyDescent="0.25">
      <c r="A412" s="71">
        <v>53.8</v>
      </c>
      <c r="D412" s="71">
        <f t="shared" si="12"/>
        <v>0.58997917277740097</v>
      </c>
      <c r="E412" s="71">
        <f t="shared" si="13"/>
        <v>0.12115650100935671</v>
      </c>
    </row>
    <row r="413" spans="1:5" x14ac:dyDescent="0.25">
      <c r="A413" s="71">
        <v>60.2</v>
      </c>
      <c r="D413" s="71">
        <f t="shared" si="12"/>
        <v>1.2339587132734857</v>
      </c>
      <c r="E413" s="71">
        <f t="shared" si="13"/>
        <v>2.3184755267122084</v>
      </c>
    </row>
    <row r="414" spans="1:5" x14ac:dyDescent="0.25">
      <c r="A414" s="71">
        <v>60.7</v>
      </c>
      <c r="D414" s="71">
        <f t="shared" si="12"/>
        <v>1.2842696148747423</v>
      </c>
      <c r="E414" s="71">
        <f t="shared" si="13"/>
        <v>2.7203502887043371</v>
      </c>
    </row>
    <row r="415" spans="1:5" x14ac:dyDescent="0.25">
      <c r="A415" s="71">
        <v>57.7</v>
      </c>
      <c r="D415" s="71">
        <f t="shared" si="12"/>
        <v>0.98240420526720285</v>
      </c>
      <c r="E415" s="71">
        <f t="shared" si="13"/>
        <v>0.93145279740581777</v>
      </c>
    </row>
    <row r="416" spans="1:5" x14ac:dyDescent="0.25">
      <c r="A416" s="71">
        <v>60.2</v>
      </c>
      <c r="D416" s="71">
        <f t="shared" si="12"/>
        <v>1.2339587132734857</v>
      </c>
      <c r="E416" s="71">
        <f t="shared" si="13"/>
        <v>2.3184755267122084</v>
      </c>
    </row>
    <row r="417" spans="1:5" x14ac:dyDescent="0.25">
      <c r="A417" s="71">
        <v>33.799999999999997</v>
      </c>
      <c r="D417" s="71">
        <f t="shared" si="12"/>
        <v>-1.4224568912728619</v>
      </c>
      <c r="E417" s="71">
        <f t="shared" si="13"/>
        <v>4.0940812232197192</v>
      </c>
    </row>
    <row r="418" spans="1:5" x14ac:dyDescent="0.25">
      <c r="A418" s="71">
        <v>55.3</v>
      </c>
      <c r="D418" s="71">
        <f t="shared" si="12"/>
        <v>0.74091187758117072</v>
      </c>
      <c r="E418" s="71">
        <f t="shared" si="13"/>
        <v>0.3013465530133938</v>
      </c>
    </row>
    <row r="419" spans="1:5" x14ac:dyDescent="0.25">
      <c r="A419" s="71">
        <v>58.2</v>
      </c>
      <c r="D419" s="71">
        <f t="shared" si="12"/>
        <v>1.0327151068684595</v>
      </c>
      <c r="E419" s="71">
        <f t="shared" si="13"/>
        <v>1.1374232993388358</v>
      </c>
    </row>
    <row r="420" spans="1:5" x14ac:dyDescent="0.25">
      <c r="A420" s="71">
        <v>58</v>
      </c>
      <c r="D420" s="71">
        <f t="shared" si="12"/>
        <v>1.0125907462279564</v>
      </c>
      <c r="E420" s="71">
        <f t="shared" si="13"/>
        <v>1.0513221552734597</v>
      </c>
    </row>
    <row r="421" spans="1:5" x14ac:dyDescent="0.25">
      <c r="A421" s="71">
        <v>59.3</v>
      </c>
      <c r="D421" s="71">
        <f t="shared" si="12"/>
        <v>1.1433990903912232</v>
      </c>
      <c r="E421" s="71">
        <f t="shared" si="13"/>
        <v>1.7091940391458675</v>
      </c>
    </row>
    <row r="422" spans="1:5" x14ac:dyDescent="0.25">
      <c r="A422" s="71">
        <v>57.4</v>
      </c>
      <c r="D422" s="71">
        <f t="shared" si="12"/>
        <v>0.9522176643064485</v>
      </c>
      <c r="E422" s="71">
        <f t="shared" si="13"/>
        <v>0.82213840236744007</v>
      </c>
    </row>
    <row r="423" spans="1:5" x14ac:dyDescent="0.25">
      <c r="A423" s="71">
        <v>41.9</v>
      </c>
      <c r="D423" s="71">
        <f t="shared" si="12"/>
        <v>-0.60742028533250525</v>
      </c>
      <c r="E423" s="71">
        <f t="shared" si="13"/>
        <v>0.13613104108677923</v>
      </c>
    </row>
    <row r="424" spans="1:5" x14ac:dyDescent="0.25">
      <c r="A424" s="71">
        <v>56.4</v>
      </c>
      <c r="D424" s="71">
        <f t="shared" si="12"/>
        <v>0.85159586110393537</v>
      </c>
      <c r="E424" s="71">
        <f t="shared" si="13"/>
        <v>0.5259375368864021</v>
      </c>
    </row>
    <row r="425" spans="1:5" x14ac:dyDescent="0.25">
      <c r="A425" s="71">
        <v>48.4</v>
      </c>
      <c r="D425" s="71">
        <f t="shared" si="12"/>
        <v>4.6621435483830159E-2</v>
      </c>
      <c r="E425" s="71">
        <f t="shared" si="13"/>
        <v>4.724355451245224E-6</v>
      </c>
    </row>
    <row r="426" spans="1:5" x14ac:dyDescent="0.25">
      <c r="A426" s="71">
        <v>61.2</v>
      </c>
      <c r="D426" s="71">
        <f t="shared" si="12"/>
        <v>1.334580516475999</v>
      </c>
      <c r="E426" s="71">
        <f t="shared" si="13"/>
        <v>3.1723355730156251</v>
      </c>
    </row>
    <row r="427" spans="1:5" x14ac:dyDescent="0.25">
      <c r="A427" s="71">
        <v>52.8</v>
      </c>
      <c r="D427" s="71">
        <f t="shared" si="12"/>
        <v>0.48935736957488785</v>
      </c>
      <c r="E427" s="71">
        <f t="shared" si="13"/>
        <v>5.7346185102618352E-2</v>
      </c>
    </row>
    <row r="428" spans="1:5" x14ac:dyDescent="0.25">
      <c r="A428" s="71">
        <v>26.7</v>
      </c>
      <c r="D428" s="71">
        <f t="shared" si="12"/>
        <v>-2.1368716940107051</v>
      </c>
      <c r="E428" s="71">
        <f t="shared" si="13"/>
        <v>20.850370902697833</v>
      </c>
    </row>
    <row r="429" spans="1:5" x14ac:dyDescent="0.25">
      <c r="A429" s="71">
        <v>37.5</v>
      </c>
      <c r="D429" s="71">
        <f t="shared" si="12"/>
        <v>-1.050156219423563</v>
      </c>
      <c r="E429" s="71">
        <f t="shared" si="13"/>
        <v>1.2162297854926434</v>
      </c>
    </row>
    <row r="430" spans="1:5" x14ac:dyDescent="0.25">
      <c r="A430" s="71">
        <v>26.3</v>
      </c>
      <c r="D430" s="71">
        <f t="shared" si="12"/>
        <v>-2.1771204152917103</v>
      </c>
      <c r="E430" s="71">
        <f t="shared" si="13"/>
        <v>22.466209330926016</v>
      </c>
    </row>
    <row r="431" spans="1:5" x14ac:dyDescent="0.25">
      <c r="A431" s="71">
        <v>51.6</v>
      </c>
      <c r="D431" s="71">
        <f t="shared" si="12"/>
        <v>0.3686112057318725</v>
      </c>
      <c r="E431" s="71">
        <f t="shared" si="13"/>
        <v>1.8461803929939593E-2</v>
      </c>
    </row>
    <row r="432" spans="1:5" x14ac:dyDescent="0.25">
      <c r="A432" s="71">
        <v>57.3</v>
      </c>
      <c r="D432" s="71">
        <f t="shared" si="12"/>
        <v>0.94215548398619697</v>
      </c>
      <c r="E432" s="71">
        <f t="shared" si="13"/>
        <v>0.78793487154453312</v>
      </c>
    </row>
    <row r="433" spans="1:5" x14ac:dyDescent="0.25">
      <c r="A433" s="71">
        <v>59</v>
      </c>
      <c r="D433" s="71">
        <f t="shared" si="12"/>
        <v>1.1132125494304697</v>
      </c>
      <c r="E433" s="71">
        <f t="shared" si="13"/>
        <v>1.5357211812103602</v>
      </c>
    </row>
    <row r="434" spans="1:5" x14ac:dyDescent="0.25">
      <c r="A434" s="71">
        <v>55.8</v>
      </c>
      <c r="D434" s="71">
        <f t="shared" si="12"/>
        <v>0.79122277918242734</v>
      </c>
      <c r="E434" s="71">
        <f t="shared" si="13"/>
        <v>0.39191792596538161</v>
      </c>
    </row>
    <row r="435" spans="1:5" x14ac:dyDescent="0.25">
      <c r="A435" s="71">
        <v>56</v>
      </c>
      <c r="D435" s="71">
        <f t="shared" si="12"/>
        <v>0.81134713982293016</v>
      </c>
      <c r="E435" s="71">
        <f t="shared" si="13"/>
        <v>0.43333806334829639</v>
      </c>
    </row>
    <row r="436" spans="1:5" x14ac:dyDescent="0.25">
      <c r="A436" s="71">
        <v>51.7</v>
      </c>
      <c r="D436" s="71">
        <f t="shared" si="12"/>
        <v>0.37867338605212397</v>
      </c>
      <c r="E436" s="71">
        <f t="shared" si="13"/>
        <v>2.0561705393457242E-2</v>
      </c>
    </row>
    <row r="437" spans="1:5" x14ac:dyDescent="0.25">
      <c r="A437" s="71">
        <v>50</v>
      </c>
      <c r="D437" s="71">
        <f t="shared" si="12"/>
        <v>0.20761632060785135</v>
      </c>
      <c r="E437" s="71">
        <f t="shared" si="13"/>
        <v>1.8580010740129535E-3</v>
      </c>
    </row>
    <row r="438" spans="1:5" x14ac:dyDescent="0.25">
      <c r="A438" s="71">
        <v>37.299999999999997</v>
      </c>
      <c r="D438" s="71">
        <f t="shared" si="12"/>
        <v>-1.070280580064066</v>
      </c>
      <c r="E438" s="71">
        <f t="shared" si="13"/>
        <v>1.3121714414629395</v>
      </c>
    </row>
    <row r="439" spans="1:5" x14ac:dyDescent="0.25">
      <c r="A439" s="71">
        <v>38.700000000000003</v>
      </c>
      <c r="D439" s="71">
        <f t="shared" si="12"/>
        <v>-0.9294100555805469</v>
      </c>
      <c r="E439" s="71">
        <f t="shared" si="13"/>
        <v>0.74615571163254402</v>
      </c>
    </row>
    <row r="440" spans="1:5" x14ac:dyDescent="0.25">
      <c r="A440" s="71">
        <v>41.1</v>
      </c>
      <c r="D440" s="71">
        <f t="shared" si="12"/>
        <v>-0.68791772789451555</v>
      </c>
      <c r="E440" s="71">
        <f t="shared" si="13"/>
        <v>0.22394739040137115</v>
      </c>
    </row>
    <row r="441" spans="1:5" x14ac:dyDescent="0.25">
      <c r="A441" s="71">
        <v>59.1</v>
      </c>
      <c r="D441" s="71">
        <f t="shared" si="12"/>
        <v>1.1232747297507211</v>
      </c>
      <c r="E441" s="71">
        <f t="shared" si="13"/>
        <v>1.5920032675411238</v>
      </c>
    </row>
    <row r="442" spans="1:5" x14ac:dyDescent="0.25">
      <c r="A442" s="71">
        <v>54.3</v>
      </c>
      <c r="D442" s="71">
        <f t="shared" si="12"/>
        <v>0.64029007437865759</v>
      </c>
      <c r="E442" s="71">
        <f t="shared" si="13"/>
        <v>0.16807653188435975</v>
      </c>
    </row>
    <row r="443" spans="1:5" x14ac:dyDescent="0.25">
      <c r="A443" s="71">
        <v>59.4</v>
      </c>
      <c r="D443" s="71">
        <f t="shared" si="12"/>
        <v>1.1534612707114749</v>
      </c>
      <c r="E443" s="71">
        <f t="shared" si="13"/>
        <v>1.7701581457006155</v>
      </c>
    </row>
    <row r="444" spans="1:5" x14ac:dyDescent="0.25">
      <c r="A444" s="71">
        <v>41.6</v>
      </c>
      <c r="D444" s="71">
        <f t="shared" si="12"/>
        <v>-0.63760682629325893</v>
      </c>
      <c r="E444" s="71">
        <f t="shared" si="13"/>
        <v>0.16527677579604533</v>
      </c>
    </row>
    <row r="445" spans="1:5" x14ac:dyDescent="0.25">
      <c r="A445" s="71">
        <v>52.8</v>
      </c>
      <c r="D445" s="71">
        <f t="shared" si="12"/>
        <v>0.48935736957488785</v>
      </c>
      <c r="E445" s="71">
        <f t="shared" si="13"/>
        <v>5.7346185102618352E-2</v>
      </c>
    </row>
    <row r="446" spans="1:5" x14ac:dyDescent="0.25">
      <c r="A446" s="71">
        <v>56.4</v>
      </c>
      <c r="D446" s="71">
        <f t="shared" si="12"/>
        <v>0.85159586110393537</v>
      </c>
      <c r="E446" s="71">
        <f t="shared" si="13"/>
        <v>0.5259375368864021</v>
      </c>
    </row>
    <row r="447" spans="1:5" x14ac:dyDescent="0.25">
      <c r="A447" s="71">
        <v>57.6</v>
      </c>
      <c r="D447" s="71">
        <f t="shared" si="12"/>
        <v>0.97234202494695143</v>
      </c>
      <c r="E447" s="71">
        <f t="shared" si="13"/>
        <v>0.89387383708640611</v>
      </c>
    </row>
    <row r="448" spans="1:5" x14ac:dyDescent="0.25">
      <c r="A448" s="71">
        <v>53.9</v>
      </c>
      <c r="D448" s="71">
        <f t="shared" si="12"/>
        <v>0.6000413530976525</v>
      </c>
      <c r="E448" s="71">
        <f t="shared" si="13"/>
        <v>0.12963573277031143</v>
      </c>
    </row>
    <row r="449" spans="1:5" x14ac:dyDescent="0.25">
      <c r="A449" s="71">
        <v>55.3</v>
      </c>
      <c r="D449" s="71">
        <f t="shared" si="12"/>
        <v>0.74091187758117072</v>
      </c>
      <c r="E449" s="71">
        <f t="shared" si="13"/>
        <v>0.3013465530133938</v>
      </c>
    </row>
    <row r="450" spans="1:5" x14ac:dyDescent="0.25">
      <c r="A450" s="71">
        <v>58.4</v>
      </c>
      <c r="D450" s="71">
        <f t="shared" si="12"/>
        <v>1.0528394675089616</v>
      </c>
      <c r="E450" s="71">
        <f t="shared" si="13"/>
        <v>1.2287078344561073</v>
      </c>
    </row>
    <row r="451" spans="1:5" x14ac:dyDescent="0.25">
      <c r="A451" s="71">
        <v>52.2</v>
      </c>
      <c r="D451" s="71">
        <f t="shared" ref="D451:D514" si="14">(A451-$B$2)/$C$2</f>
        <v>0.42898428765338054</v>
      </c>
      <c r="E451" s="71">
        <f t="shared" ref="E451:E514" si="15">D451^4</f>
        <v>3.3866127768978328E-2</v>
      </c>
    </row>
    <row r="452" spans="1:5" x14ac:dyDescent="0.25">
      <c r="A452" s="71">
        <v>56.3</v>
      </c>
      <c r="D452" s="71">
        <f t="shared" si="14"/>
        <v>0.84153368078368385</v>
      </c>
      <c r="E452" s="71">
        <f t="shared" si="15"/>
        <v>0.50151740524301647</v>
      </c>
    </row>
    <row r="453" spans="1:5" x14ac:dyDescent="0.25">
      <c r="A453" s="71">
        <v>59.7</v>
      </c>
      <c r="D453" s="71">
        <f t="shared" si="14"/>
        <v>1.1836478116722291</v>
      </c>
      <c r="E453" s="71">
        <f t="shared" si="15"/>
        <v>1.9628630425885036</v>
      </c>
    </row>
    <row r="454" spans="1:5" x14ac:dyDescent="0.25">
      <c r="A454" s="71">
        <v>54.1</v>
      </c>
      <c r="D454" s="71">
        <f t="shared" si="14"/>
        <v>0.62016571373815532</v>
      </c>
      <c r="E454" s="71">
        <f t="shared" si="15"/>
        <v>0.14792140024258435</v>
      </c>
    </row>
    <row r="455" spans="1:5" x14ac:dyDescent="0.25">
      <c r="A455" s="71">
        <v>52.9</v>
      </c>
      <c r="D455" s="71">
        <f t="shared" si="14"/>
        <v>0.49941954989513931</v>
      </c>
      <c r="E455" s="71">
        <f t="shared" si="15"/>
        <v>6.2210279940036327E-2</v>
      </c>
    </row>
    <row r="456" spans="1:5" x14ac:dyDescent="0.25">
      <c r="A456" s="71">
        <v>33</v>
      </c>
      <c r="D456" s="71">
        <f t="shared" si="14"/>
        <v>-1.5029543338348721</v>
      </c>
      <c r="E456" s="71">
        <f t="shared" si="15"/>
        <v>5.1025014907545811</v>
      </c>
    </row>
    <row r="457" spans="1:5" x14ac:dyDescent="0.25">
      <c r="A457" s="71">
        <v>45.5</v>
      </c>
      <c r="D457" s="71">
        <f t="shared" si="14"/>
        <v>-0.24518179380345781</v>
      </c>
      <c r="E457" s="71">
        <f t="shared" si="15"/>
        <v>3.6137064630731948E-3</v>
      </c>
    </row>
    <row r="458" spans="1:5" x14ac:dyDescent="0.25">
      <c r="A458" s="71">
        <v>60.5</v>
      </c>
      <c r="D458" s="71">
        <f t="shared" si="14"/>
        <v>1.2641452542342393</v>
      </c>
      <c r="E458" s="71">
        <f t="shared" si="15"/>
        <v>2.5538060672714757</v>
      </c>
    </row>
    <row r="459" spans="1:5" x14ac:dyDescent="0.25">
      <c r="A459" s="71">
        <v>56.7</v>
      </c>
      <c r="D459" s="71">
        <f t="shared" si="14"/>
        <v>0.88178240206468972</v>
      </c>
      <c r="E459" s="71">
        <f t="shared" si="15"/>
        <v>0.60456876975537377</v>
      </c>
    </row>
    <row r="460" spans="1:5" x14ac:dyDescent="0.25">
      <c r="A460" s="71">
        <v>57.3</v>
      </c>
      <c r="D460" s="71">
        <f t="shared" si="14"/>
        <v>0.94215548398619697</v>
      </c>
      <c r="E460" s="71">
        <f t="shared" si="15"/>
        <v>0.78793487154453312</v>
      </c>
    </row>
    <row r="461" spans="1:5" x14ac:dyDescent="0.25">
      <c r="A461" s="71">
        <v>47</v>
      </c>
      <c r="D461" s="71">
        <f t="shared" si="14"/>
        <v>-9.4249088999688105E-2</v>
      </c>
      <c r="E461" s="71">
        <f t="shared" si="15"/>
        <v>7.8905748560928471E-5</v>
      </c>
    </row>
    <row r="462" spans="1:5" x14ac:dyDescent="0.25">
      <c r="A462" s="71">
        <v>54.9</v>
      </c>
      <c r="D462" s="71">
        <f t="shared" si="14"/>
        <v>0.70066315630016562</v>
      </c>
      <c r="E462" s="71">
        <f t="shared" si="15"/>
        <v>0.24101114420287242</v>
      </c>
    </row>
    <row r="463" spans="1:5" x14ac:dyDescent="0.25">
      <c r="A463" s="71">
        <v>61.1</v>
      </c>
      <c r="D463" s="71">
        <f t="shared" si="14"/>
        <v>1.3245183361557473</v>
      </c>
      <c r="E463" s="71">
        <f t="shared" si="15"/>
        <v>3.0777397921046195</v>
      </c>
    </row>
    <row r="464" spans="1:5" x14ac:dyDescent="0.25">
      <c r="A464" s="71">
        <v>59.4</v>
      </c>
      <c r="D464" s="71">
        <f t="shared" si="14"/>
        <v>1.1534612707114749</v>
      </c>
      <c r="E464" s="71">
        <f t="shared" si="15"/>
        <v>1.7701581457006155</v>
      </c>
    </row>
    <row r="465" spans="1:5" x14ac:dyDescent="0.25">
      <c r="A465" s="71">
        <v>56.8</v>
      </c>
      <c r="D465" s="71">
        <f t="shared" si="14"/>
        <v>0.89184458238494047</v>
      </c>
      <c r="E465" s="71">
        <f t="shared" si="15"/>
        <v>0.63264009659832066</v>
      </c>
    </row>
    <row r="466" spans="1:5" x14ac:dyDescent="0.25">
      <c r="A466" s="71">
        <v>43.4</v>
      </c>
      <c r="D466" s="71">
        <f t="shared" si="14"/>
        <v>-0.45648758052873556</v>
      </c>
      <c r="E466" s="71">
        <f t="shared" si="15"/>
        <v>4.3422604142947935E-2</v>
      </c>
    </row>
    <row r="467" spans="1:5" x14ac:dyDescent="0.25">
      <c r="A467" s="71">
        <v>54.5</v>
      </c>
      <c r="D467" s="71">
        <f t="shared" si="14"/>
        <v>0.66041443501916053</v>
      </c>
      <c r="E467" s="71">
        <f t="shared" si="15"/>
        <v>0.190224402731512</v>
      </c>
    </row>
    <row r="468" spans="1:5" x14ac:dyDescent="0.25">
      <c r="A468" s="71">
        <v>55.3</v>
      </c>
      <c r="D468" s="71">
        <f t="shared" si="14"/>
        <v>0.74091187758117072</v>
      </c>
      <c r="E468" s="71">
        <f t="shared" si="15"/>
        <v>0.3013465530133938</v>
      </c>
    </row>
    <row r="469" spans="1:5" x14ac:dyDescent="0.25">
      <c r="A469" s="71">
        <v>55.8</v>
      </c>
      <c r="D469" s="71">
        <f t="shared" si="14"/>
        <v>0.79122277918242734</v>
      </c>
      <c r="E469" s="71">
        <f t="shared" si="15"/>
        <v>0.39191792596538161</v>
      </c>
    </row>
    <row r="470" spans="1:5" x14ac:dyDescent="0.25">
      <c r="A470" s="71">
        <v>53.1</v>
      </c>
      <c r="D470" s="71">
        <f t="shared" si="14"/>
        <v>0.51954391053564219</v>
      </c>
      <c r="E470" s="71">
        <f t="shared" si="15"/>
        <v>7.2859977980839749E-2</v>
      </c>
    </row>
    <row r="471" spans="1:5" x14ac:dyDescent="0.25">
      <c r="A471" s="71">
        <v>33</v>
      </c>
      <c r="D471" s="71">
        <f t="shared" si="14"/>
        <v>-1.5029543338348721</v>
      </c>
      <c r="E471" s="71">
        <f t="shared" si="15"/>
        <v>5.1025014907545811</v>
      </c>
    </row>
    <row r="472" spans="1:5" x14ac:dyDescent="0.25">
      <c r="A472" s="71">
        <v>44.5</v>
      </c>
      <c r="D472" s="71">
        <f t="shared" si="14"/>
        <v>-0.34580359700597096</v>
      </c>
      <c r="E472" s="71">
        <f t="shared" si="15"/>
        <v>1.4299406941290716E-2</v>
      </c>
    </row>
    <row r="473" spans="1:5" x14ac:dyDescent="0.25">
      <c r="A473" s="71">
        <v>44.7</v>
      </c>
      <c r="D473" s="71">
        <f t="shared" si="14"/>
        <v>-0.32567923636546803</v>
      </c>
      <c r="E473" s="71">
        <f t="shared" si="15"/>
        <v>1.1250201064225182E-2</v>
      </c>
    </row>
    <row r="474" spans="1:5" x14ac:dyDescent="0.25">
      <c r="A474" s="71">
        <v>58.9</v>
      </c>
      <c r="D474" s="71">
        <f t="shared" si="14"/>
        <v>1.1031503691102182</v>
      </c>
      <c r="E474" s="71">
        <f t="shared" si="15"/>
        <v>1.480944757048857</v>
      </c>
    </row>
    <row r="475" spans="1:5" x14ac:dyDescent="0.25">
      <c r="A475" s="71">
        <v>56.8</v>
      </c>
      <c r="D475" s="71">
        <f t="shared" si="14"/>
        <v>0.89184458238494047</v>
      </c>
      <c r="E475" s="71">
        <f t="shared" si="15"/>
        <v>0.63264009659832066</v>
      </c>
    </row>
    <row r="476" spans="1:5" x14ac:dyDescent="0.25">
      <c r="A476" s="71">
        <v>38.200000000000003</v>
      </c>
      <c r="D476" s="71">
        <f t="shared" si="14"/>
        <v>-0.97972095718180352</v>
      </c>
      <c r="E476" s="71">
        <f t="shared" si="15"/>
        <v>0.92131807713092517</v>
      </c>
    </row>
    <row r="477" spans="1:5" x14ac:dyDescent="0.25">
      <c r="A477" s="71">
        <v>58.9</v>
      </c>
      <c r="D477" s="71">
        <f t="shared" si="14"/>
        <v>1.1031503691102182</v>
      </c>
      <c r="E477" s="71">
        <f t="shared" si="15"/>
        <v>1.480944757048857</v>
      </c>
    </row>
    <row r="478" spans="1:5" x14ac:dyDescent="0.25">
      <c r="A478" s="71">
        <v>53.6</v>
      </c>
      <c r="D478" s="71">
        <f t="shared" si="14"/>
        <v>0.56985481213689881</v>
      </c>
      <c r="E478" s="71">
        <f t="shared" si="15"/>
        <v>0.10545249998170504</v>
      </c>
    </row>
    <row r="479" spans="1:5" x14ac:dyDescent="0.25">
      <c r="A479" s="71">
        <v>53</v>
      </c>
      <c r="D479" s="71">
        <f t="shared" si="14"/>
        <v>0.50948173021539078</v>
      </c>
      <c r="E479" s="71">
        <f t="shared" si="15"/>
        <v>6.737743287802353E-2</v>
      </c>
    </row>
    <row r="480" spans="1:5" x14ac:dyDescent="0.25">
      <c r="A480" s="71">
        <v>37.299999999999997</v>
      </c>
      <c r="D480" s="71">
        <f t="shared" si="14"/>
        <v>-1.070280580064066</v>
      </c>
      <c r="E480" s="71">
        <f t="shared" si="15"/>
        <v>1.3121714414629395</v>
      </c>
    </row>
    <row r="481" spans="1:5" x14ac:dyDescent="0.25">
      <c r="A481" s="71">
        <v>58.8</v>
      </c>
      <c r="D481" s="71">
        <f t="shared" si="14"/>
        <v>1.0930881887899668</v>
      </c>
      <c r="E481" s="71">
        <f t="shared" si="15"/>
        <v>1.4276468994792784</v>
      </c>
    </row>
    <row r="482" spans="1:5" x14ac:dyDescent="0.25">
      <c r="A482" s="71">
        <v>48.7</v>
      </c>
      <c r="D482" s="71">
        <f t="shared" si="14"/>
        <v>7.6807976444584536E-2</v>
      </c>
      <c r="E482" s="71">
        <f t="shared" si="15"/>
        <v>3.4803690183002227E-5</v>
      </c>
    </row>
    <row r="483" spans="1:5" x14ac:dyDescent="0.25">
      <c r="A483" s="71">
        <v>55.7</v>
      </c>
      <c r="D483" s="71">
        <f t="shared" si="14"/>
        <v>0.78116059886217659</v>
      </c>
      <c r="E483" s="71">
        <f t="shared" si="15"/>
        <v>0.3723585399756007</v>
      </c>
    </row>
    <row r="484" spans="1:5" x14ac:dyDescent="0.25">
      <c r="A484" s="71">
        <v>53.8</v>
      </c>
      <c r="D484" s="71">
        <f t="shared" si="14"/>
        <v>0.58997917277740097</v>
      </c>
      <c r="E484" s="71">
        <f t="shared" si="15"/>
        <v>0.12115650100935671</v>
      </c>
    </row>
    <row r="485" spans="1:5" x14ac:dyDescent="0.25">
      <c r="A485" s="71">
        <v>50.6</v>
      </c>
      <c r="D485" s="71">
        <f t="shared" si="14"/>
        <v>0.26798940252935938</v>
      </c>
      <c r="E485" s="71">
        <f t="shared" si="15"/>
        <v>5.1578710686685401E-3</v>
      </c>
    </row>
    <row r="486" spans="1:5" x14ac:dyDescent="0.25">
      <c r="A486" s="71">
        <v>56.4</v>
      </c>
      <c r="D486" s="71">
        <f t="shared" si="14"/>
        <v>0.85159586110393537</v>
      </c>
      <c r="E486" s="71">
        <f t="shared" si="15"/>
        <v>0.5259375368864021</v>
      </c>
    </row>
    <row r="487" spans="1:5" x14ac:dyDescent="0.25">
      <c r="A487" s="71">
        <v>33.799999999999997</v>
      </c>
      <c r="D487" s="71">
        <f t="shared" si="14"/>
        <v>-1.4224568912728619</v>
      </c>
      <c r="E487" s="71">
        <f t="shared" si="15"/>
        <v>4.0940812232197192</v>
      </c>
    </row>
    <row r="488" spans="1:5" x14ac:dyDescent="0.25">
      <c r="A488" s="71">
        <v>46.1</v>
      </c>
      <c r="D488" s="71">
        <f t="shared" si="14"/>
        <v>-0.18480871188194981</v>
      </c>
      <c r="E488" s="71">
        <f t="shared" si="15"/>
        <v>1.166513475291389E-3</v>
      </c>
    </row>
    <row r="489" spans="1:5" x14ac:dyDescent="0.25">
      <c r="A489" s="71">
        <v>53.9</v>
      </c>
      <c r="D489" s="71">
        <f t="shared" si="14"/>
        <v>0.6000413530976525</v>
      </c>
      <c r="E489" s="71">
        <f t="shared" si="15"/>
        <v>0.12963573277031143</v>
      </c>
    </row>
    <row r="490" spans="1:5" x14ac:dyDescent="0.25">
      <c r="A490" s="71">
        <v>42.6</v>
      </c>
      <c r="D490" s="71">
        <f t="shared" si="14"/>
        <v>-0.53698502309074581</v>
      </c>
      <c r="E490" s="71">
        <f t="shared" si="15"/>
        <v>8.3147403602704839E-2</v>
      </c>
    </row>
    <row r="491" spans="1:5" x14ac:dyDescent="0.25">
      <c r="A491" s="71">
        <v>29.7</v>
      </c>
      <c r="D491" s="71">
        <f t="shared" si="14"/>
        <v>-1.8350062844031656</v>
      </c>
      <c r="E491" s="71">
        <f t="shared" si="15"/>
        <v>11.338359523158864</v>
      </c>
    </row>
    <row r="492" spans="1:5" x14ac:dyDescent="0.25">
      <c r="A492" s="71">
        <v>46.1</v>
      </c>
      <c r="D492" s="71">
        <f t="shared" si="14"/>
        <v>-0.18480871188194981</v>
      </c>
      <c r="E492" s="71">
        <f t="shared" si="15"/>
        <v>1.166513475291389E-3</v>
      </c>
    </row>
    <row r="493" spans="1:5" x14ac:dyDescent="0.25">
      <c r="A493" s="71">
        <v>57.8</v>
      </c>
      <c r="D493" s="71">
        <f t="shared" si="14"/>
        <v>0.99246638558745359</v>
      </c>
      <c r="E493" s="71">
        <f t="shared" si="15"/>
        <v>0.97020436735611126</v>
      </c>
    </row>
    <row r="494" spans="1:5" x14ac:dyDescent="0.25">
      <c r="A494" s="71">
        <v>59.4</v>
      </c>
      <c r="D494" s="71">
        <f t="shared" si="14"/>
        <v>1.1534612707114749</v>
      </c>
      <c r="E494" s="71">
        <f t="shared" si="15"/>
        <v>1.7701581457006155</v>
      </c>
    </row>
    <row r="495" spans="1:5" x14ac:dyDescent="0.25">
      <c r="A495" s="71">
        <v>37</v>
      </c>
      <c r="D495" s="71">
        <f t="shared" si="14"/>
        <v>-1.1004671210248196</v>
      </c>
      <c r="E495" s="71">
        <f t="shared" si="15"/>
        <v>1.466588536931561</v>
      </c>
    </row>
    <row r="496" spans="1:5" x14ac:dyDescent="0.25">
      <c r="A496" s="71">
        <v>50.9</v>
      </c>
      <c r="D496" s="71">
        <f t="shared" si="14"/>
        <v>0.298175943490113</v>
      </c>
      <c r="E496" s="71">
        <f t="shared" si="15"/>
        <v>7.9047913036021118E-3</v>
      </c>
    </row>
    <row r="497" spans="1:5" x14ac:dyDescent="0.25">
      <c r="A497" s="71">
        <v>53.3</v>
      </c>
      <c r="D497" s="71">
        <f t="shared" si="14"/>
        <v>0.53966827117614447</v>
      </c>
      <c r="E497" s="71">
        <f t="shared" si="15"/>
        <v>8.4821811064087857E-2</v>
      </c>
    </row>
    <row r="498" spans="1:5" x14ac:dyDescent="0.25">
      <c r="A498" s="71">
        <v>53.4</v>
      </c>
      <c r="D498" s="71">
        <f t="shared" si="14"/>
        <v>0.54973045149639588</v>
      </c>
      <c r="E498" s="71">
        <f t="shared" si="15"/>
        <v>9.1326997299129367E-2</v>
      </c>
    </row>
    <row r="499" spans="1:5" x14ac:dyDescent="0.25">
      <c r="A499" s="71">
        <v>51.3</v>
      </c>
      <c r="D499" s="71">
        <f t="shared" si="14"/>
        <v>0.33842466477111816</v>
      </c>
      <c r="E499" s="71">
        <f t="shared" si="15"/>
        <v>1.3117408079921962E-2</v>
      </c>
    </row>
    <row r="500" spans="1:5" x14ac:dyDescent="0.25">
      <c r="A500" s="71">
        <v>41.1</v>
      </c>
      <c r="D500" s="71">
        <f t="shared" si="14"/>
        <v>-0.68791772789451555</v>
      </c>
      <c r="E500" s="71">
        <f t="shared" si="15"/>
        <v>0.22394739040137115</v>
      </c>
    </row>
    <row r="501" spans="1:5" x14ac:dyDescent="0.25">
      <c r="A501" s="71">
        <v>43.9</v>
      </c>
      <c r="D501" s="71">
        <f t="shared" si="14"/>
        <v>-0.406176678927479</v>
      </c>
      <c r="E501" s="71">
        <f t="shared" si="15"/>
        <v>2.7218233606978948E-2</v>
      </c>
    </row>
    <row r="502" spans="1:5" x14ac:dyDescent="0.25">
      <c r="A502" s="71">
        <v>54.1</v>
      </c>
      <c r="D502" s="71">
        <f t="shared" si="14"/>
        <v>0.62016571373815532</v>
      </c>
      <c r="E502" s="71">
        <f t="shared" si="15"/>
        <v>0.14792140024258435</v>
      </c>
    </row>
    <row r="503" spans="1:5" x14ac:dyDescent="0.25">
      <c r="A503" s="71">
        <v>41.1</v>
      </c>
      <c r="D503" s="71">
        <f t="shared" si="14"/>
        <v>-0.68791772789451555</v>
      </c>
      <c r="E503" s="71">
        <f t="shared" si="15"/>
        <v>0.22394739040137115</v>
      </c>
    </row>
    <row r="504" spans="1:5" x14ac:dyDescent="0.25">
      <c r="A504" s="71">
        <v>48.5</v>
      </c>
      <c r="D504" s="71">
        <f t="shared" si="14"/>
        <v>5.6683615804081613E-2</v>
      </c>
      <c r="E504" s="71">
        <f t="shared" si="15"/>
        <v>1.0323576564857853E-5</v>
      </c>
    </row>
    <row r="505" spans="1:5" x14ac:dyDescent="0.25">
      <c r="A505" s="71">
        <v>42.2</v>
      </c>
      <c r="D505" s="71">
        <f t="shared" si="14"/>
        <v>-0.5772337443717509</v>
      </c>
      <c r="E505" s="71">
        <f t="shared" si="15"/>
        <v>0.11102143741690067</v>
      </c>
    </row>
    <row r="506" spans="1:5" x14ac:dyDescent="0.25">
      <c r="A506" s="71">
        <v>53.4</v>
      </c>
      <c r="D506" s="71">
        <f t="shared" si="14"/>
        <v>0.54973045149639588</v>
      </c>
      <c r="E506" s="71">
        <f t="shared" si="15"/>
        <v>9.1326997299129367E-2</v>
      </c>
    </row>
    <row r="507" spans="1:5" x14ac:dyDescent="0.25">
      <c r="A507" s="71">
        <v>48.8</v>
      </c>
      <c r="D507" s="71">
        <f t="shared" si="14"/>
        <v>8.6870156764835268E-2</v>
      </c>
      <c r="E507" s="71">
        <f t="shared" si="15"/>
        <v>5.694851724564139E-5</v>
      </c>
    </row>
    <row r="508" spans="1:5" x14ac:dyDescent="0.25">
      <c r="A508" s="71">
        <v>50.1</v>
      </c>
      <c r="D508" s="71">
        <f t="shared" si="14"/>
        <v>0.21767850092810279</v>
      </c>
      <c r="E508" s="71">
        <f t="shared" si="15"/>
        <v>2.2452368000982241E-3</v>
      </c>
    </row>
    <row r="509" spans="1:5" x14ac:dyDescent="0.25">
      <c r="A509" s="71">
        <v>50.2</v>
      </c>
      <c r="D509" s="71">
        <f t="shared" si="14"/>
        <v>0.22774068124835425</v>
      </c>
      <c r="E509" s="71">
        <f t="shared" si="15"/>
        <v>2.6900630659654852E-3</v>
      </c>
    </row>
    <row r="510" spans="1:5" x14ac:dyDescent="0.25">
      <c r="A510" s="71">
        <v>41.4</v>
      </c>
      <c r="D510" s="71">
        <f t="shared" si="14"/>
        <v>-0.65773118693376187</v>
      </c>
      <c r="E510" s="71">
        <f t="shared" si="15"/>
        <v>0.18715168400871751</v>
      </c>
    </row>
    <row r="511" spans="1:5" x14ac:dyDescent="0.25">
      <c r="A511" s="71">
        <v>54.4</v>
      </c>
      <c r="D511" s="71">
        <f t="shared" si="14"/>
        <v>0.650352254698909</v>
      </c>
      <c r="E511" s="71">
        <f t="shared" si="15"/>
        <v>0.17889351645176052</v>
      </c>
    </row>
    <row r="512" spans="1:5" x14ac:dyDescent="0.25">
      <c r="A512" s="71">
        <v>54</v>
      </c>
      <c r="D512" s="71">
        <f t="shared" si="14"/>
        <v>0.61010353341790391</v>
      </c>
      <c r="E512" s="71">
        <f t="shared" si="15"/>
        <v>0.13855243440924089</v>
      </c>
    </row>
    <row r="513" spans="1:5" x14ac:dyDescent="0.25">
      <c r="A513" s="71">
        <v>58.3</v>
      </c>
      <c r="D513" s="71">
        <f t="shared" si="14"/>
        <v>1.0427772871887102</v>
      </c>
      <c r="E513" s="71">
        <f t="shared" si="15"/>
        <v>1.1824049870687292</v>
      </c>
    </row>
    <row r="514" spans="1:5" x14ac:dyDescent="0.25">
      <c r="A514" s="71">
        <v>55.6</v>
      </c>
      <c r="D514" s="71">
        <f t="shared" si="14"/>
        <v>0.77109841854192507</v>
      </c>
      <c r="E514" s="71">
        <f t="shared" si="15"/>
        <v>0.35354056341804579</v>
      </c>
    </row>
    <row r="515" spans="1:5" x14ac:dyDescent="0.25">
      <c r="A515" s="71">
        <v>61.1</v>
      </c>
      <c r="D515" s="71">
        <f t="shared" ref="D515:D578" si="16">(A515-$B$2)/$C$2</f>
        <v>1.3245183361557473</v>
      </c>
      <c r="E515" s="71">
        <f t="shared" ref="E515:E578" si="17">D515^4</f>
        <v>3.0777397921046195</v>
      </c>
    </row>
    <row r="516" spans="1:5" x14ac:dyDescent="0.25">
      <c r="A516" s="71">
        <v>54.4</v>
      </c>
      <c r="D516" s="71">
        <f t="shared" si="16"/>
        <v>0.650352254698909</v>
      </c>
      <c r="E516" s="71">
        <f t="shared" si="17"/>
        <v>0.17889351645176052</v>
      </c>
    </row>
    <row r="517" spans="1:5" x14ac:dyDescent="0.25">
      <c r="A517" s="71">
        <v>47.2</v>
      </c>
      <c r="D517" s="71">
        <f t="shared" si="16"/>
        <v>-7.4124728359185182E-2</v>
      </c>
      <c r="E517" s="71">
        <f t="shared" si="17"/>
        <v>3.0189259419262773E-5</v>
      </c>
    </row>
    <row r="518" spans="1:5" x14ac:dyDescent="0.25">
      <c r="A518" s="71">
        <v>41.3</v>
      </c>
      <c r="D518" s="71">
        <f t="shared" si="16"/>
        <v>-0.66779336725401328</v>
      </c>
      <c r="E518" s="71">
        <f t="shared" si="17"/>
        <v>0.19886960206876061</v>
      </c>
    </row>
    <row r="519" spans="1:5" x14ac:dyDescent="0.25">
      <c r="A519" s="71">
        <v>46.4</v>
      </c>
      <c r="D519" s="71">
        <f t="shared" si="16"/>
        <v>-0.15462217092119612</v>
      </c>
      <c r="E519" s="71">
        <f t="shared" si="17"/>
        <v>5.7159321664242949E-4</v>
      </c>
    </row>
    <row r="520" spans="1:5" x14ac:dyDescent="0.25">
      <c r="A520" s="71">
        <v>51.9</v>
      </c>
      <c r="D520" s="71">
        <f t="shared" si="16"/>
        <v>0.39879774669262619</v>
      </c>
      <c r="E520" s="71">
        <f t="shared" si="17"/>
        <v>2.5293607971491886E-2</v>
      </c>
    </row>
    <row r="521" spans="1:5" x14ac:dyDescent="0.25">
      <c r="A521" s="71">
        <v>49.5</v>
      </c>
      <c r="D521" s="71">
        <f t="shared" si="16"/>
        <v>0.15730541900659475</v>
      </c>
      <c r="E521" s="71">
        <f t="shared" si="17"/>
        <v>6.1231477006913507E-4</v>
      </c>
    </row>
    <row r="522" spans="1:5" x14ac:dyDescent="0.25">
      <c r="A522" s="71">
        <v>35.200000000000003</v>
      </c>
      <c r="D522" s="71">
        <f t="shared" si="16"/>
        <v>-1.281586366789343</v>
      </c>
      <c r="E522" s="71">
        <f t="shared" si="17"/>
        <v>2.6976867283737422</v>
      </c>
    </row>
    <row r="523" spans="1:5" x14ac:dyDescent="0.25">
      <c r="A523" s="71">
        <v>49.4</v>
      </c>
      <c r="D523" s="71">
        <f t="shared" si="16"/>
        <v>0.14724323868634331</v>
      </c>
      <c r="E523" s="71">
        <f t="shared" si="17"/>
        <v>4.7004717357868091E-4</v>
      </c>
    </row>
    <row r="524" spans="1:5" x14ac:dyDescent="0.25">
      <c r="A524" s="71">
        <v>27.4</v>
      </c>
      <c r="D524" s="71">
        <f t="shared" si="16"/>
        <v>-2.0664364317689459</v>
      </c>
      <c r="E524" s="71">
        <f t="shared" si="17"/>
        <v>18.234262382117169</v>
      </c>
    </row>
    <row r="525" spans="1:5" x14ac:dyDescent="0.25">
      <c r="A525" s="71">
        <v>51.8</v>
      </c>
      <c r="D525" s="71">
        <f t="shared" si="16"/>
        <v>0.38873556637237472</v>
      </c>
      <c r="E525" s="71">
        <f t="shared" si="17"/>
        <v>2.2835846153426424E-2</v>
      </c>
    </row>
    <row r="526" spans="1:5" x14ac:dyDescent="0.25">
      <c r="A526" s="71">
        <v>54.5</v>
      </c>
      <c r="D526" s="71">
        <f t="shared" si="16"/>
        <v>0.66041443501916053</v>
      </c>
      <c r="E526" s="71">
        <f t="shared" si="17"/>
        <v>0.190224402731512</v>
      </c>
    </row>
    <row r="527" spans="1:5" x14ac:dyDescent="0.25">
      <c r="A527" s="71">
        <v>38.4</v>
      </c>
      <c r="D527" s="71">
        <f t="shared" si="16"/>
        <v>-0.95959659654130125</v>
      </c>
      <c r="E527" s="71">
        <f t="shared" si="17"/>
        <v>0.84791983735406296</v>
      </c>
    </row>
    <row r="528" spans="1:5" x14ac:dyDescent="0.25">
      <c r="A528" s="71">
        <v>41.2</v>
      </c>
      <c r="D528" s="71">
        <f t="shared" si="16"/>
        <v>-0.67785554757426403</v>
      </c>
      <c r="E528" s="71">
        <f t="shared" si="17"/>
        <v>0.21112935390423121</v>
      </c>
    </row>
    <row r="529" spans="1:5" x14ac:dyDescent="0.25">
      <c r="A529" s="71">
        <v>53.7</v>
      </c>
      <c r="D529" s="71">
        <f t="shared" si="16"/>
        <v>0.57991699245715023</v>
      </c>
      <c r="E529" s="71">
        <f t="shared" si="17"/>
        <v>0.1131001908351561</v>
      </c>
    </row>
    <row r="530" spans="1:5" x14ac:dyDescent="0.25">
      <c r="A530" s="71">
        <v>44.3</v>
      </c>
      <c r="D530" s="71">
        <f t="shared" si="16"/>
        <v>-0.3659279576464739</v>
      </c>
      <c r="E530" s="71">
        <f t="shared" si="17"/>
        <v>1.7930085766858311E-2</v>
      </c>
    </row>
    <row r="531" spans="1:5" x14ac:dyDescent="0.25">
      <c r="A531" s="71">
        <v>49.6</v>
      </c>
      <c r="D531" s="71">
        <f t="shared" si="16"/>
        <v>0.16736759932684622</v>
      </c>
      <c r="E531" s="71">
        <f t="shared" si="17"/>
        <v>7.8466728697499971E-4</v>
      </c>
    </row>
    <row r="532" spans="1:5" x14ac:dyDescent="0.25">
      <c r="A532" s="71">
        <v>53.2</v>
      </c>
      <c r="D532" s="71">
        <f t="shared" si="16"/>
        <v>0.52960609085589372</v>
      </c>
      <c r="E532" s="71">
        <f t="shared" si="17"/>
        <v>7.8670495337962817E-2</v>
      </c>
    </row>
    <row r="533" spans="1:5" x14ac:dyDescent="0.25">
      <c r="A533" s="71">
        <v>47</v>
      </c>
      <c r="D533" s="71">
        <f t="shared" si="16"/>
        <v>-9.4249088999688105E-2</v>
      </c>
      <c r="E533" s="71">
        <f t="shared" si="17"/>
        <v>7.8905748560928471E-5</v>
      </c>
    </row>
    <row r="534" spans="1:5" x14ac:dyDescent="0.25">
      <c r="A534" s="71">
        <v>57.5</v>
      </c>
      <c r="D534" s="71">
        <f t="shared" si="16"/>
        <v>0.96227984462669991</v>
      </c>
      <c r="E534" s="71">
        <f t="shared" si="17"/>
        <v>0.85744358914837504</v>
      </c>
    </row>
    <row r="535" spans="1:5" x14ac:dyDescent="0.25">
      <c r="A535" s="71">
        <v>53</v>
      </c>
      <c r="D535" s="71">
        <f t="shared" si="16"/>
        <v>0.50948173021539078</v>
      </c>
      <c r="E535" s="71">
        <f t="shared" si="17"/>
        <v>6.737743287802353E-2</v>
      </c>
    </row>
    <row r="536" spans="1:5" x14ac:dyDescent="0.25">
      <c r="A536" s="71">
        <v>44.7</v>
      </c>
      <c r="D536" s="71">
        <f t="shared" si="16"/>
        <v>-0.32567923636546803</v>
      </c>
      <c r="E536" s="71">
        <f t="shared" si="17"/>
        <v>1.1250201064225182E-2</v>
      </c>
    </row>
    <row r="537" spans="1:5" x14ac:dyDescent="0.25">
      <c r="A537" s="71">
        <v>44.5</v>
      </c>
      <c r="D537" s="71">
        <f t="shared" si="16"/>
        <v>-0.34580359700597096</v>
      </c>
      <c r="E537" s="71">
        <f t="shared" si="17"/>
        <v>1.4299406941290716E-2</v>
      </c>
    </row>
    <row r="538" spans="1:5" x14ac:dyDescent="0.25">
      <c r="A538" s="71">
        <v>42.5</v>
      </c>
      <c r="D538" s="71">
        <f t="shared" si="16"/>
        <v>-0.54704720341099722</v>
      </c>
      <c r="E538" s="71">
        <f t="shared" si="17"/>
        <v>8.955693230500443E-2</v>
      </c>
    </row>
    <row r="539" spans="1:5" x14ac:dyDescent="0.25">
      <c r="A539" s="71">
        <v>52.4</v>
      </c>
      <c r="D539" s="71">
        <f t="shared" si="16"/>
        <v>0.44910864829388275</v>
      </c>
      <c r="E539" s="71">
        <f t="shared" si="17"/>
        <v>4.0682316356071564E-2</v>
      </c>
    </row>
    <row r="540" spans="1:5" x14ac:dyDescent="0.25">
      <c r="A540" s="71">
        <v>37</v>
      </c>
      <c r="D540" s="71">
        <f t="shared" si="16"/>
        <v>-1.1004671210248196</v>
      </c>
      <c r="E540" s="71">
        <f t="shared" si="17"/>
        <v>1.466588536931561</v>
      </c>
    </row>
    <row r="541" spans="1:5" x14ac:dyDescent="0.25">
      <c r="A541" s="71">
        <v>49.7</v>
      </c>
      <c r="D541" s="71">
        <f t="shared" si="16"/>
        <v>0.17742977964709766</v>
      </c>
      <c r="E541" s="71">
        <f t="shared" si="17"/>
        <v>9.9107393114583392E-4</v>
      </c>
    </row>
    <row r="542" spans="1:5" x14ac:dyDescent="0.25">
      <c r="A542" s="71">
        <v>49.6</v>
      </c>
      <c r="D542" s="71">
        <f t="shared" si="16"/>
        <v>0.16736759932684622</v>
      </c>
      <c r="E542" s="71">
        <f t="shared" si="17"/>
        <v>7.8466728697499971E-4</v>
      </c>
    </row>
    <row r="543" spans="1:5" x14ac:dyDescent="0.25">
      <c r="A543" s="71">
        <v>49.5</v>
      </c>
      <c r="D543" s="71">
        <f t="shared" si="16"/>
        <v>0.15730541900659475</v>
      </c>
      <c r="E543" s="71">
        <f t="shared" si="17"/>
        <v>6.1231477006913507E-4</v>
      </c>
    </row>
    <row r="544" spans="1:5" x14ac:dyDescent="0.25">
      <c r="A544" s="71">
        <v>48.2</v>
      </c>
      <c r="D544" s="71">
        <f t="shared" si="16"/>
        <v>2.6497074843327955E-2</v>
      </c>
      <c r="E544" s="71">
        <f t="shared" si="17"/>
        <v>4.9293735427540276E-7</v>
      </c>
    </row>
    <row r="545" spans="1:5" x14ac:dyDescent="0.25">
      <c r="A545" s="71">
        <v>51.3</v>
      </c>
      <c r="D545" s="71">
        <f t="shared" si="16"/>
        <v>0.33842466477111816</v>
      </c>
      <c r="E545" s="71">
        <f t="shared" si="17"/>
        <v>1.3117408079921962E-2</v>
      </c>
    </row>
    <row r="546" spans="1:5" x14ac:dyDescent="0.25">
      <c r="A546" s="71">
        <v>42.7</v>
      </c>
      <c r="D546" s="71">
        <f t="shared" si="16"/>
        <v>-0.52692284277049439</v>
      </c>
      <c r="E546" s="71">
        <f t="shared" si="17"/>
        <v>7.7088235449545267E-2</v>
      </c>
    </row>
    <row r="547" spans="1:5" x14ac:dyDescent="0.25">
      <c r="A547" s="71">
        <v>36.299999999999997</v>
      </c>
      <c r="D547" s="71">
        <f t="shared" si="16"/>
        <v>-1.170902383266579</v>
      </c>
      <c r="E547" s="71">
        <f t="shared" si="17"/>
        <v>1.8796749766576513</v>
      </c>
    </row>
    <row r="548" spans="1:5" x14ac:dyDescent="0.25">
      <c r="A548" s="71">
        <v>54.1</v>
      </c>
      <c r="D548" s="71">
        <f t="shared" si="16"/>
        <v>0.62016571373815532</v>
      </c>
      <c r="E548" s="71">
        <f t="shared" si="17"/>
        <v>0.14792140024258435</v>
      </c>
    </row>
    <row r="549" spans="1:5" x14ac:dyDescent="0.25">
      <c r="A549" s="71">
        <v>55.2</v>
      </c>
      <c r="D549" s="71">
        <f t="shared" si="16"/>
        <v>0.73084969726091997</v>
      </c>
      <c r="E549" s="71">
        <f t="shared" si="17"/>
        <v>0.28530690698548666</v>
      </c>
    </row>
    <row r="550" spans="1:5" x14ac:dyDescent="0.25">
      <c r="A550" s="71">
        <v>50</v>
      </c>
      <c r="D550" s="71">
        <f t="shared" si="16"/>
        <v>0.20761632060785135</v>
      </c>
      <c r="E550" s="71">
        <f t="shared" si="17"/>
        <v>1.8580010740129535E-3</v>
      </c>
    </row>
    <row r="551" spans="1:5" x14ac:dyDescent="0.25">
      <c r="A551" s="71">
        <v>45.6</v>
      </c>
      <c r="D551" s="71">
        <f t="shared" si="16"/>
        <v>-0.23511961348320637</v>
      </c>
      <c r="E551" s="71">
        <f t="shared" si="17"/>
        <v>3.056014682694487E-3</v>
      </c>
    </row>
    <row r="552" spans="1:5" x14ac:dyDescent="0.25">
      <c r="A552" s="71">
        <v>50.9</v>
      </c>
      <c r="D552" s="71">
        <f t="shared" si="16"/>
        <v>0.298175943490113</v>
      </c>
      <c r="E552" s="71">
        <f t="shared" si="17"/>
        <v>7.9047913036021118E-3</v>
      </c>
    </row>
    <row r="553" spans="1:5" x14ac:dyDescent="0.25">
      <c r="A553" s="71">
        <v>47.5</v>
      </c>
      <c r="D553" s="71">
        <f t="shared" si="16"/>
        <v>-4.3938187398431534E-2</v>
      </c>
      <c r="E553" s="71">
        <f t="shared" si="17"/>
        <v>3.7270785622262694E-6</v>
      </c>
    </row>
    <row r="554" spans="1:5" x14ac:dyDescent="0.25">
      <c r="A554" s="71">
        <v>50.2</v>
      </c>
      <c r="D554" s="71">
        <f t="shared" si="16"/>
        <v>0.22774068124835425</v>
      </c>
      <c r="E554" s="71">
        <f t="shared" si="17"/>
        <v>2.6900630659654852E-3</v>
      </c>
    </row>
    <row r="555" spans="1:5" x14ac:dyDescent="0.25">
      <c r="A555" s="71">
        <v>46.8</v>
      </c>
      <c r="D555" s="71">
        <f t="shared" si="16"/>
        <v>-0.11437344964019101</v>
      </c>
      <c r="E555" s="71">
        <f t="shared" si="17"/>
        <v>1.711200429584969E-4</v>
      </c>
    </row>
    <row r="556" spans="1:5" x14ac:dyDescent="0.25">
      <c r="A556" s="71">
        <v>49.9</v>
      </c>
      <c r="D556" s="71">
        <f t="shared" si="16"/>
        <v>0.19755414028759988</v>
      </c>
      <c r="E556" s="71">
        <f t="shared" si="17"/>
        <v>1.5231565547703719E-3</v>
      </c>
    </row>
    <row r="557" spans="1:5" x14ac:dyDescent="0.25">
      <c r="A557" s="71">
        <v>55.8</v>
      </c>
      <c r="D557" s="71">
        <f t="shared" si="16"/>
        <v>0.79122277918242734</v>
      </c>
      <c r="E557" s="71">
        <f t="shared" si="17"/>
        <v>0.39191792596538161</v>
      </c>
    </row>
    <row r="558" spans="1:5" x14ac:dyDescent="0.25">
      <c r="A558" s="71">
        <v>39.200000000000003</v>
      </c>
      <c r="D558" s="71">
        <f t="shared" si="16"/>
        <v>-0.87909915397929039</v>
      </c>
      <c r="E558" s="71">
        <f t="shared" si="17"/>
        <v>0.59724352273267201</v>
      </c>
    </row>
    <row r="559" spans="1:5" x14ac:dyDescent="0.25">
      <c r="A559" s="71">
        <v>49.2</v>
      </c>
      <c r="D559" s="71">
        <f t="shared" si="16"/>
        <v>0.1271188780458411</v>
      </c>
      <c r="E559" s="71">
        <f t="shared" si="17"/>
        <v>2.6112004053550707E-4</v>
      </c>
    </row>
    <row r="560" spans="1:5" x14ac:dyDescent="0.25">
      <c r="A560" s="71">
        <v>29.5</v>
      </c>
      <c r="D560" s="71">
        <f t="shared" si="16"/>
        <v>-1.8551306450436682</v>
      </c>
      <c r="E560" s="71">
        <f t="shared" si="17"/>
        <v>11.843989085264166</v>
      </c>
    </row>
    <row r="561" spans="1:5" x14ac:dyDescent="0.25">
      <c r="A561" s="71">
        <v>42.4</v>
      </c>
      <c r="D561" s="71">
        <f t="shared" si="16"/>
        <v>-0.55710938373124874</v>
      </c>
      <c r="E561" s="71">
        <f t="shared" si="17"/>
        <v>9.6330074114850908E-2</v>
      </c>
    </row>
    <row r="562" spans="1:5" x14ac:dyDescent="0.25">
      <c r="A562" s="71">
        <v>47.3</v>
      </c>
      <c r="D562" s="71">
        <f t="shared" si="16"/>
        <v>-6.406254803893445E-2</v>
      </c>
      <c r="E562" s="71">
        <f t="shared" si="17"/>
        <v>1.6842898582765585E-5</v>
      </c>
    </row>
    <row r="563" spans="1:5" x14ac:dyDescent="0.25">
      <c r="A563" s="71">
        <v>51.3</v>
      </c>
      <c r="D563" s="71">
        <f t="shared" si="16"/>
        <v>0.33842466477111816</v>
      </c>
      <c r="E563" s="71">
        <f t="shared" si="17"/>
        <v>1.3117408079921962E-2</v>
      </c>
    </row>
    <row r="564" spans="1:5" x14ac:dyDescent="0.25">
      <c r="A564" s="71">
        <v>49.5</v>
      </c>
      <c r="D564" s="71">
        <f t="shared" si="16"/>
        <v>0.15730541900659475</v>
      </c>
      <c r="E564" s="71">
        <f t="shared" si="17"/>
        <v>6.1231477006913507E-4</v>
      </c>
    </row>
    <row r="565" spans="1:5" x14ac:dyDescent="0.25">
      <c r="A565" s="71">
        <v>57.9</v>
      </c>
      <c r="D565" s="71">
        <f t="shared" si="16"/>
        <v>1.002528565907705</v>
      </c>
      <c r="E565" s="71">
        <f t="shared" si="17"/>
        <v>1.010152690212013</v>
      </c>
    </row>
    <row r="566" spans="1:5" x14ac:dyDescent="0.25">
      <c r="A566" s="71">
        <v>33.299999999999997</v>
      </c>
      <c r="D566" s="71">
        <f t="shared" si="16"/>
        <v>-1.4727677928741185</v>
      </c>
      <c r="E566" s="71">
        <f t="shared" si="17"/>
        <v>4.7047560893754952</v>
      </c>
    </row>
    <row r="567" spans="1:5" x14ac:dyDescent="0.25">
      <c r="A567" s="71">
        <v>47.8</v>
      </c>
      <c r="D567" s="71">
        <f t="shared" si="16"/>
        <v>-1.3751646437677874E-2</v>
      </c>
      <c r="E567" s="71">
        <f t="shared" si="17"/>
        <v>3.5761752360801506E-8</v>
      </c>
    </row>
    <row r="568" spans="1:5" x14ac:dyDescent="0.25">
      <c r="A568" s="71">
        <v>60.5</v>
      </c>
      <c r="D568" s="71">
        <f t="shared" si="16"/>
        <v>1.2641452542342393</v>
      </c>
      <c r="E568" s="71">
        <f t="shared" si="17"/>
        <v>2.5538060672714757</v>
      </c>
    </row>
    <row r="569" spans="1:5" x14ac:dyDescent="0.25">
      <c r="A569" s="71">
        <v>59.6</v>
      </c>
      <c r="D569" s="71">
        <f t="shared" si="16"/>
        <v>1.1735856313519777</v>
      </c>
      <c r="E569" s="71">
        <f t="shared" si="17"/>
        <v>1.8969641987058974</v>
      </c>
    </row>
    <row r="570" spans="1:5" x14ac:dyDescent="0.25">
      <c r="A570" s="71">
        <v>56.8</v>
      </c>
      <c r="D570" s="71">
        <f t="shared" si="16"/>
        <v>0.89184458238494047</v>
      </c>
      <c r="E570" s="71">
        <f t="shared" si="17"/>
        <v>0.63264009659832066</v>
      </c>
    </row>
    <row r="571" spans="1:5" x14ac:dyDescent="0.25">
      <c r="A571" s="71">
        <v>47.5</v>
      </c>
      <c r="D571" s="71">
        <f t="shared" si="16"/>
        <v>-4.3938187398431534E-2</v>
      </c>
      <c r="E571" s="71">
        <f t="shared" si="17"/>
        <v>3.7270785622262694E-6</v>
      </c>
    </row>
    <row r="572" spans="1:5" x14ac:dyDescent="0.25">
      <c r="A572" s="71">
        <v>53.4</v>
      </c>
      <c r="D572" s="71">
        <f t="shared" si="16"/>
        <v>0.54973045149639588</v>
      </c>
      <c r="E572" s="71">
        <f t="shared" si="17"/>
        <v>9.1326997299129367E-2</v>
      </c>
    </row>
    <row r="573" spans="1:5" x14ac:dyDescent="0.25">
      <c r="A573" s="71">
        <v>47.4</v>
      </c>
      <c r="D573" s="71">
        <f t="shared" si="16"/>
        <v>-5.4000367718682989E-2</v>
      </c>
      <c r="E573" s="71">
        <f t="shared" si="17"/>
        <v>8.5032876121845616E-6</v>
      </c>
    </row>
    <row r="574" spans="1:5" x14ac:dyDescent="0.25">
      <c r="A574" s="71">
        <v>58.8</v>
      </c>
      <c r="D574" s="71">
        <f t="shared" si="16"/>
        <v>1.0930881887899668</v>
      </c>
      <c r="E574" s="71">
        <f t="shared" si="17"/>
        <v>1.4276468994792784</v>
      </c>
    </row>
    <row r="575" spans="1:5" x14ac:dyDescent="0.25">
      <c r="A575" s="71">
        <v>56.8</v>
      </c>
      <c r="D575" s="71">
        <f t="shared" si="16"/>
        <v>0.89184458238494047</v>
      </c>
      <c r="E575" s="71">
        <f t="shared" si="17"/>
        <v>0.63264009659832066</v>
      </c>
    </row>
    <row r="576" spans="1:5" x14ac:dyDescent="0.25">
      <c r="A576" s="71">
        <v>27.8</v>
      </c>
      <c r="D576" s="71">
        <f t="shared" si="16"/>
        <v>-2.0261877104879402</v>
      </c>
      <c r="E576" s="71">
        <f t="shared" si="17"/>
        <v>16.854609989719545</v>
      </c>
    </row>
    <row r="577" spans="1:5" x14ac:dyDescent="0.25">
      <c r="A577" s="71">
        <v>54.9</v>
      </c>
      <c r="D577" s="71">
        <f t="shared" si="16"/>
        <v>0.70066315630016562</v>
      </c>
      <c r="E577" s="71">
        <f t="shared" si="17"/>
        <v>0.24101114420287242</v>
      </c>
    </row>
    <row r="578" spans="1:5" x14ac:dyDescent="0.25">
      <c r="A578" s="71">
        <v>48.1</v>
      </c>
      <c r="D578" s="71">
        <f t="shared" si="16"/>
        <v>1.6434894523076497E-2</v>
      </c>
      <c r="E578" s="71">
        <f t="shared" si="17"/>
        <v>7.2957120496462231E-8</v>
      </c>
    </row>
    <row r="579" spans="1:5" x14ac:dyDescent="0.25">
      <c r="A579" s="71">
        <v>59.3</v>
      </c>
      <c r="D579" s="71">
        <f t="shared" ref="D579:D642" si="18">(A579-$B$2)/$C$2</f>
        <v>1.1433990903912232</v>
      </c>
      <c r="E579" s="71">
        <f t="shared" ref="E579:E642" si="19">D579^4</f>
        <v>1.7091940391458675</v>
      </c>
    </row>
    <row r="580" spans="1:5" x14ac:dyDescent="0.25">
      <c r="A580" s="71">
        <v>36.4</v>
      </c>
      <c r="D580" s="71">
        <f t="shared" si="18"/>
        <v>-1.1608402029463276</v>
      </c>
      <c r="E580" s="71">
        <f t="shared" si="19"/>
        <v>1.8158909399102678</v>
      </c>
    </row>
    <row r="581" spans="1:5" x14ac:dyDescent="0.25">
      <c r="A581" s="71">
        <v>53.4</v>
      </c>
      <c r="D581" s="71">
        <f t="shared" si="18"/>
        <v>0.54973045149639588</v>
      </c>
      <c r="E581" s="71">
        <f t="shared" si="19"/>
        <v>9.1326997299129367E-2</v>
      </c>
    </row>
    <row r="582" spans="1:5" x14ac:dyDescent="0.25">
      <c r="A582" s="71">
        <v>48.2</v>
      </c>
      <c r="D582" s="71">
        <f t="shared" si="18"/>
        <v>2.6497074843327955E-2</v>
      </c>
      <c r="E582" s="71">
        <f t="shared" si="19"/>
        <v>4.9293735427540276E-7</v>
      </c>
    </row>
    <row r="583" spans="1:5" x14ac:dyDescent="0.25">
      <c r="A583" s="71">
        <v>29.9</v>
      </c>
      <c r="D583" s="71">
        <f t="shared" si="18"/>
        <v>-1.814881923762663</v>
      </c>
      <c r="E583" s="71">
        <f t="shared" si="19"/>
        <v>10.84909470621076</v>
      </c>
    </row>
    <row r="584" spans="1:5" x14ac:dyDescent="0.25">
      <c r="A584" s="71">
        <v>28.3</v>
      </c>
      <c r="D584" s="71">
        <f t="shared" si="18"/>
        <v>-1.9758768088866838</v>
      </c>
      <c r="E584" s="71">
        <f t="shared" si="19"/>
        <v>15.241912199651924</v>
      </c>
    </row>
    <row r="585" spans="1:5" x14ac:dyDescent="0.25">
      <c r="A585" s="71">
        <v>56.5</v>
      </c>
      <c r="D585" s="71">
        <f t="shared" si="18"/>
        <v>0.86165804142418678</v>
      </c>
      <c r="E585" s="71">
        <f t="shared" si="19"/>
        <v>0.55123880388412838</v>
      </c>
    </row>
    <row r="586" spans="1:5" x14ac:dyDescent="0.25">
      <c r="A586" s="71">
        <v>51.3</v>
      </c>
      <c r="D586" s="71">
        <f t="shared" si="18"/>
        <v>0.33842466477111816</v>
      </c>
      <c r="E586" s="71">
        <f t="shared" si="19"/>
        <v>1.3117408079921962E-2</v>
      </c>
    </row>
    <row r="587" spans="1:5" x14ac:dyDescent="0.25">
      <c r="A587" s="71">
        <v>49.3</v>
      </c>
      <c r="D587" s="71">
        <f t="shared" si="18"/>
        <v>0.13718105836609185</v>
      </c>
      <c r="E587" s="71">
        <f t="shared" si="19"/>
        <v>3.5414131587202416E-4</v>
      </c>
    </row>
    <row r="588" spans="1:5" x14ac:dyDescent="0.25">
      <c r="A588" s="71">
        <v>46</v>
      </c>
      <c r="D588" s="71">
        <f t="shared" si="18"/>
        <v>-0.19487089220220125</v>
      </c>
      <c r="E588" s="71">
        <f t="shared" si="19"/>
        <v>1.4420751535849179E-3</v>
      </c>
    </row>
    <row r="589" spans="1:5" x14ac:dyDescent="0.25">
      <c r="A589" s="71">
        <v>56.8</v>
      </c>
      <c r="D589" s="71">
        <f t="shared" si="18"/>
        <v>0.89184458238494047</v>
      </c>
      <c r="E589" s="71">
        <f t="shared" si="19"/>
        <v>0.63264009659832066</v>
      </c>
    </row>
    <row r="590" spans="1:5" x14ac:dyDescent="0.25">
      <c r="A590" s="71">
        <v>53.1</v>
      </c>
      <c r="D590" s="71">
        <f t="shared" si="18"/>
        <v>0.51954391053564219</v>
      </c>
      <c r="E590" s="71">
        <f t="shared" si="19"/>
        <v>7.2859977980839749E-2</v>
      </c>
    </row>
    <row r="591" spans="1:5" x14ac:dyDescent="0.25">
      <c r="A591" s="71">
        <v>57.5</v>
      </c>
      <c r="D591" s="71">
        <f t="shared" si="18"/>
        <v>0.96227984462669991</v>
      </c>
      <c r="E591" s="71">
        <f t="shared" si="19"/>
        <v>0.85744358914837504</v>
      </c>
    </row>
    <row r="592" spans="1:5" x14ac:dyDescent="0.25">
      <c r="A592" s="71">
        <v>42.2</v>
      </c>
      <c r="D592" s="71">
        <f t="shared" si="18"/>
        <v>-0.5772337443717509</v>
      </c>
      <c r="E592" s="71">
        <f t="shared" si="19"/>
        <v>0.11102143741690067</v>
      </c>
    </row>
    <row r="593" spans="1:5" x14ac:dyDescent="0.25">
      <c r="A593" s="71">
        <v>22.7</v>
      </c>
      <c r="D593" s="71">
        <f t="shared" si="18"/>
        <v>-2.5393589068207576</v>
      </c>
      <c r="E593" s="71">
        <f t="shared" si="19"/>
        <v>41.581135927153852</v>
      </c>
    </row>
    <row r="594" spans="1:5" x14ac:dyDescent="0.25">
      <c r="A594" s="71">
        <v>55.1</v>
      </c>
      <c r="D594" s="71">
        <f t="shared" si="18"/>
        <v>0.72078751694066856</v>
      </c>
      <c r="E594" s="71">
        <f t="shared" si="19"/>
        <v>0.26991624691626359</v>
      </c>
    </row>
    <row r="595" spans="1:5" x14ac:dyDescent="0.25">
      <c r="A595" s="71">
        <v>45.7</v>
      </c>
      <c r="D595" s="71">
        <f t="shared" si="18"/>
        <v>-0.2250574331629549</v>
      </c>
      <c r="E595" s="71">
        <f t="shared" si="19"/>
        <v>2.5655084255977391E-3</v>
      </c>
    </row>
    <row r="596" spans="1:5" x14ac:dyDescent="0.25">
      <c r="A596" s="71">
        <v>44.9</v>
      </c>
      <c r="D596" s="71">
        <f t="shared" si="18"/>
        <v>-0.30555487572496587</v>
      </c>
      <c r="E596" s="71">
        <f t="shared" si="19"/>
        <v>8.7167958041508963E-3</v>
      </c>
    </row>
    <row r="597" spans="1:5" x14ac:dyDescent="0.25">
      <c r="A597" s="71">
        <v>25.3</v>
      </c>
      <c r="D597" s="71">
        <f t="shared" si="18"/>
        <v>-2.2777422184942231</v>
      </c>
      <c r="E597" s="71">
        <f t="shared" si="19"/>
        <v>26.91648136595559</v>
      </c>
    </row>
    <row r="598" spans="1:5" x14ac:dyDescent="0.25">
      <c r="A598" s="71">
        <v>20.2</v>
      </c>
      <c r="D598" s="71">
        <f t="shared" si="18"/>
        <v>-2.7909134148270405</v>
      </c>
      <c r="E598" s="71">
        <f t="shared" si="19"/>
        <v>60.671600639281507</v>
      </c>
    </row>
    <row r="599" spans="1:5" x14ac:dyDescent="0.25">
      <c r="A599" s="71">
        <v>31.6</v>
      </c>
      <c r="D599" s="71">
        <f t="shared" si="18"/>
        <v>-1.6438248583183903</v>
      </c>
      <c r="E599" s="71">
        <f t="shared" si="19"/>
        <v>7.3016695563696441</v>
      </c>
    </row>
    <row r="600" spans="1:5" x14ac:dyDescent="0.25">
      <c r="A600" s="71">
        <v>53.9</v>
      </c>
      <c r="D600" s="71">
        <f t="shared" si="18"/>
        <v>0.6000413530976525</v>
      </c>
      <c r="E600" s="71">
        <f t="shared" si="19"/>
        <v>0.12963573277031143</v>
      </c>
    </row>
    <row r="601" spans="1:5" x14ac:dyDescent="0.25">
      <c r="A601" s="71">
        <v>53.9</v>
      </c>
      <c r="D601" s="71">
        <f t="shared" si="18"/>
        <v>0.6000413530976525</v>
      </c>
      <c r="E601" s="71">
        <f t="shared" si="19"/>
        <v>0.12963573277031143</v>
      </c>
    </row>
    <row r="602" spans="1:5" x14ac:dyDescent="0.25">
      <c r="A602" s="71">
        <v>40.200000000000003</v>
      </c>
      <c r="D602" s="71">
        <f t="shared" si="18"/>
        <v>-0.77847735077677715</v>
      </c>
      <c r="E602" s="71">
        <f t="shared" si="19"/>
        <v>0.36726870736321082</v>
      </c>
    </row>
    <row r="603" spans="1:5" x14ac:dyDescent="0.25">
      <c r="A603" s="71">
        <v>49.9</v>
      </c>
      <c r="D603" s="71">
        <f t="shared" si="18"/>
        <v>0.19755414028759988</v>
      </c>
      <c r="E603" s="71">
        <f t="shared" si="19"/>
        <v>1.5231565547703719E-3</v>
      </c>
    </row>
    <row r="604" spans="1:5" x14ac:dyDescent="0.25">
      <c r="A604" s="71">
        <v>56.3</v>
      </c>
      <c r="D604" s="71">
        <f t="shared" si="18"/>
        <v>0.84153368078368385</v>
      </c>
      <c r="E604" s="71">
        <f t="shared" si="19"/>
        <v>0.50151740524301647</v>
      </c>
    </row>
    <row r="605" spans="1:5" x14ac:dyDescent="0.25">
      <c r="A605" s="71">
        <v>56.2</v>
      </c>
      <c r="D605" s="71">
        <f t="shared" si="18"/>
        <v>0.8314715004634331</v>
      </c>
      <c r="E605" s="71">
        <f t="shared" si="19"/>
        <v>0.47795771003230347</v>
      </c>
    </row>
    <row r="606" spans="1:5" x14ac:dyDescent="0.25">
      <c r="A606" s="71">
        <v>58.5</v>
      </c>
      <c r="D606" s="71">
        <f t="shared" si="18"/>
        <v>1.062901647829213</v>
      </c>
      <c r="E606" s="71">
        <f t="shared" si="19"/>
        <v>1.2763574609269952</v>
      </c>
    </row>
    <row r="607" spans="1:5" x14ac:dyDescent="0.25">
      <c r="A607" s="71">
        <v>39.799999999999997</v>
      </c>
      <c r="D607" s="71">
        <f t="shared" si="18"/>
        <v>-0.81872607205778303</v>
      </c>
      <c r="E607" s="71">
        <f t="shared" si="19"/>
        <v>0.44931868821193377</v>
      </c>
    </row>
    <row r="608" spans="1:5" x14ac:dyDescent="0.25">
      <c r="A608" s="71">
        <v>55</v>
      </c>
      <c r="D608" s="71">
        <f t="shared" si="18"/>
        <v>0.71072533662041704</v>
      </c>
      <c r="E608" s="71">
        <f t="shared" si="19"/>
        <v>0.25515682618667102</v>
      </c>
    </row>
    <row r="609" spans="1:5" x14ac:dyDescent="0.25">
      <c r="A609" s="71">
        <v>54.1</v>
      </c>
      <c r="D609" s="71">
        <f t="shared" si="18"/>
        <v>0.62016571373815532</v>
      </c>
      <c r="E609" s="71">
        <f t="shared" si="19"/>
        <v>0.14792140024258435</v>
      </c>
    </row>
    <row r="610" spans="1:5" x14ac:dyDescent="0.25">
      <c r="A610" s="71">
        <v>54.9</v>
      </c>
      <c r="D610" s="71">
        <f t="shared" si="18"/>
        <v>0.70066315630016562</v>
      </c>
      <c r="E610" s="71">
        <f t="shared" si="19"/>
        <v>0.24101114420287242</v>
      </c>
    </row>
    <row r="611" spans="1:5" x14ac:dyDescent="0.25">
      <c r="A611" s="71">
        <v>46.5</v>
      </c>
      <c r="D611" s="71">
        <f t="shared" si="18"/>
        <v>-0.14455999060094468</v>
      </c>
      <c r="E611" s="71">
        <f t="shared" si="19"/>
        <v>4.3670930469423688E-4</v>
      </c>
    </row>
    <row r="612" spans="1:5" x14ac:dyDescent="0.25">
      <c r="A612" s="71">
        <v>61.9</v>
      </c>
      <c r="D612" s="71">
        <f t="shared" si="18"/>
        <v>1.4050157787177577</v>
      </c>
      <c r="E612" s="71">
        <f t="shared" si="19"/>
        <v>3.8969497529921036</v>
      </c>
    </row>
    <row r="613" spans="1:5" x14ac:dyDescent="0.25">
      <c r="A613" s="71">
        <v>59.8</v>
      </c>
      <c r="D613" s="71">
        <f t="shared" si="18"/>
        <v>1.1937099919924798</v>
      </c>
      <c r="E613" s="71">
        <f t="shared" si="19"/>
        <v>2.030464106387825</v>
      </c>
    </row>
    <row r="614" spans="1:5" x14ac:dyDescent="0.25">
      <c r="A614" s="71">
        <v>54.8</v>
      </c>
      <c r="D614" s="71">
        <f t="shared" si="18"/>
        <v>0.6906009759799141</v>
      </c>
      <c r="E614" s="71">
        <f t="shared" si="19"/>
        <v>0.22746194639624884</v>
      </c>
    </row>
    <row r="615" spans="1:5" x14ac:dyDescent="0.25">
      <c r="A615" s="71">
        <v>32.9</v>
      </c>
      <c r="D615" s="71">
        <f t="shared" si="18"/>
        <v>-1.5130165141551235</v>
      </c>
      <c r="E615" s="71">
        <f t="shared" si="19"/>
        <v>5.2405235022506051</v>
      </c>
    </row>
    <row r="616" spans="1:5" x14ac:dyDescent="0.25">
      <c r="A616" s="71">
        <v>55.4</v>
      </c>
      <c r="D616" s="71">
        <f t="shared" si="18"/>
        <v>0.75097405790142213</v>
      </c>
      <c r="E616" s="71">
        <f t="shared" si="19"/>
        <v>0.31805317764425989</v>
      </c>
    </row>
    <row r="617" spans="1:5" x14ac:dyDescent="0.25">
      <c r="A617" s="71">
        <v>59.1</v>
      </c>
      <c r="D617" s="71">
        <f t="shared" si="18"/>
        <v>1.1232747297507211</v>
      </c>
      <c r="E617" s="71">
        <f t="shared" si="19"/>
        <v>1.5920032675411238</v>
      </c>
    </row>
    <row r="618" spans="1:5" x14ac:dyDescent="0.25">
      <c r="A618" s="71">
        <v>56.2</v>
      </c>
      <c r="D618" s="71">
        <f t="shared" si="18"/>
        <v>0.8314715004634331</v>
      </c>
      <c r="E618" s="71">
        <f t="shared" si="19"/>
        <v>0.47795771003230347</v>
      </c>
    </row>
    <row r="619" spans="1:5" x14ac:dyDescent="0.25">
      <c r="A619" s="71">
        <v>42.7</v>
      </c>
      <c r="D619" s="71">
        <f t="shared" si="18"/>
        <v>-0.52692284277049439</v>
      </c>
      <c r="E619" s="71">
        <f t="shared" si="19"/>
        <v>7.7088235449545267E-2</v>
      </c>
    </row>
    <row r="620" spans="1:5" x14ac:dyDescent="0.25">
      <c r="A620" s="71">
        <v>57.6</v>
      </c>
      <c r="D620" s="71">
        <f t="shared" si="18"/>
        <v>0.97234202494695143</v>
      </c>
      <c r="E620" s="71">
        <f t="shared" si="19"/>
        <v>0.89387383708640611</v>
      </c>
    </row>
    <row r="621" spans="1:5" x14ac:dyDescent="0.25">
      <c r="A621" s="71">
        <v>55.5</v>
      </c>
      <c r="D621" s="71">
        <f t="shared" si="18"/>
        <v>0.76103623822167366</v>
      </c>
      <c r="E621" s="71">
        <f t="shared" si="19"/>
        <v>0.33544501954757455</v>
      </c>
    </row>
    <row r="622" spans="1:5" x14ac:dyDescent="0.25">
      <c r="A622" s="71">
        <v>44.1</v>
      </c>
      <c r="D622" s="71">
        <f t="shared" si="18"/>
        <v>-0.38605231828697606</v>
      </c>
      <c r="E622" s="71">
        <f t="shared" si="19"/>
        <v>2.2211846275925866E-2</v>
      </c>
    </row>
    <row r="623" spans="1:5" x14ac:dyDescent="0.25">
      <c r="A623" s="71">
        <v>53.1</v>
      </c>
      <c r="D623" s="71">
        <f t="shared" si="18"/>
        <v>0.51954391053564219</v>
      </c>
      <c r="E623" s="71">
        <f t="shared" si="19"/>
        <v>7.2859977980839749E-2</v>
      </c>
    </row>
    <row r="624" spans="1:5" x14ac:dyDescent="0.25">
      <c r="A624" s="71">
        <v>52.8</v>
      </c>
      <c r="D624" s="71">
        <f t="shared" si="18"/>
        <v>0.48935736957488785</v>
      </c>
      <c r="E624" s="71">
        <f t="shared" si="19"/>
        <v>5.7346185102618352E-2</v>
      </c>
    </row>
    <row r="625" spans="1:5" x14ac:dyDescent="0.25">
      <c r="A625" s="71">
        <v>52.5</v>
      </c>
      <c r="D625" s="71">
        <f t="shared" si="18"/>
        <v>0.45917082861413422</v>
      </c>
      <c r="E625" s="71">
        <f t="shared" si="19"/>
        <v>4.4452598929451519E-2</v>
      </c>
    </row>
    <row r="626" spans="1:5" x14ac:dyDescent="0.25">
      <c r="A626" s="71">
        <v>64.099999999999994</v>
      </c>
      <c r="D626" s="71">
        <f t="shared" si="18"/>
        <v>1.6263837457632861</v>
      </c>
      <c r="E626" s="71">
        <f t="shared" si="19"/>
        <v>6.9966814434731139</v>
      </c>
    </row>
    <row r="627" spans="1:5" x14ac:dyDescent="0.25">
      <c r="A627" s="71">
        <v>41.5</v>
      </c>
      <c r="D627" s="71">
        <f t="shared" si="18"/>
        <v>-0.64766900661351046</v>
      </c>
      <c r="E627" s="71">
        <f t="shared" si="19"/>
        <v>0.17595939486308051</v>
      </c>
    </row>
    <row r="628" spans="1:5" x14ac:dyDescent="0.25">
      <c r="A628" s="71">
        <v>55.2</v>
      </c>
      <c r="D628" s="71">
        <f t="shared" si="18"/>
        <v>0.73084969726091997</v>
      </c>
      <c r="E628" s="71">
        <f t="shared" si="19"/>
        <v>0.28530690698548666</v>
      </c>
    </row>
    <row r="629" spans="1:5" x14ac:dyDescent="0.25">
      <c r="A629" s="71">
        <v>58.4</v>
      </c>
      <c r="D629" s="71">
        <f t="shared" si="18"/>
        <v>1.0528394675089616</v>
      </c>
      <c r="E629" s="71">
        <f t="shared" si="19"/>
        <v>1.2287078344561073</v>
      </c>
    </row>
    <row r="630" spans="1:5" x14ac:dyDescent="0.25">
      <c r="A630" s="71">
        <v>63.3</v>
      </c>
      <c r="D630" s="71">
        <f t="shared" si="18"/>
        <v>1.545886303201276</v>
      </c>
      <c r="E630" s="71">
        <f t="shared" si="19"/>
        <v>5.710974185870918</v>
      </c>
    </row>
    <row r="631" spans="1:5" x14ac:dyDescent="0.25">
      <c r="A631" s="71">
        <v>55.2</v>
      </c>
      <c r="D631" s="71">
        <f t="shared" si="18"/>
        <v>0.73084969726091997</v>
      </c>
      <c r="E631" s="71">
        <f t="shared" si="19"/>
        <v>0.28530690698548666</v>
      </c>
    </row>
    <row r="632" spans="1:5" x14ac:dyDescent="0.25">
      <c r="A632" s="71">
        <v>57</v>
      </c>
      <c r="D632" s="71">
        <f t="shared" si="18"/>
        <v>0.9119689430254434</v>
      </c>
      <c r="E632" s="71">
        <f t="shared" si="19"/>
        <v>0.69170385321157923</v>
      </c>
    </row>
    <row r="633" spans="1:5" x14ac:dyDescent="0.25">
      <c r="A633" s="71">
        <v>56.5</v>
      </c>
      <c r="D633" s="71">
        <f t="shared" si="18"/>
        <v>0.86165804142418678</v>
      </c>
      <c r="E633" s="71">
        <f t="shared" si="19"/>
        <v>0.55123880388412838</v>
      </c>
    </row>
    <row r="634" spans="1:5" x14ac:dyDescent="0.25">
      <c r="A634" s="71">
        <v>43.4</v>
      </c>
      <c r="D634" s="71">
        <f t="shared" si="18"/>
        <v>-0.45648758052873556</v>
      </c>
      <c r="E634" s="71">
        <f t="shared" si="19"/>
        <v>4.3422604142947935E-2</v>
      </c>
    </row>
    <row r="635" spans="1:5" x14ac:dyDescent="0.25">
      <c r="A635" s="71">
        <v>56.2</v>
      </c>
      <c r="D635" s="71">
        <f t="shared" si="18"/>
        <v>0.8314715004634331</v>
      </c>
      <c r="E635" s="71">
        <f t="shared" si="19"/>
        <v>0.47795771003230347</v>
      </c>
    </row>
    <row r="636" spans="1:5" x14ac:dyDescent="0.25">
      <c r="A636" s="71">
        <v>61.9</v>
      </c>
      <c r="D636" s="71">
        <f t="shared" si="18"/>
        <v>1.4050157787177577</v>
      </c>
      <c r="E636" s="71">
        <f t="shared" si="19"/>
        <v>3.8969497529921036</v>
      </c>
    </row>
    <row r="637" spans="1:5" x14ac:dyDescent="0.25">
      <c r="A637" s="71">
        <v>41.2</v>
      </c>
      <c r="D637" s="71">
        <f t="shared" si="18"/>
        <v>-0.67785554757426403</v>
      </c>
      <c r="E637" s="71">
        <f t="shared" si="19"/>
        <v>0.21112935390423121</v>
      </c>
    </row>
    <row r="638" spans="1:5" x14ac:dyDescent="0.25">
      <c r="A638" s="71">
        <v>50.5</v>
      </c>
      <c r="D638" s="71">
        <f t="shared" si="18"/>
        <v>0.25792722220910791</v>
      </c>
      <c r="E638" s="71">
        <f t="shared" si="19"/>
        <v>4.4257688099213714E-3</v>
      </c>
    </row>
    <row r="639" spans="1:5" x14ac:dyDescent="0.25">
      <c r="A639" s="71">
        <v>61</v>
      </c>
      <c r="D639" s="71">
        <f t="shared" si="18"/>
        <v>1.3144561558354959</v>
      </c>
      <c r="E639" s="71">
        <f t="shared" si="19"/>
        <v>2.9852755123122932</v>
      </c>
    </row>
    <row r="640" spans="1:5" x14ac:dyDescent="0.25">
      <c r="A640" s="71">
        <v>48.8</v>
      </c>
      <c r="D640" s="71">
        <f t="shared" si="18"/>
        <v>8.6870156764835268E-2</v>
      </c>
      <c r="E640" s="71">
        <f t="shared" si="19"/>
        <v>5.694851724564139E-5</v>
      </c>
    </row>
    <row r="641" spans="1:5" x14ac:dyDescent="0.25">
      <c r="A641" s="71">
        <v>57.9</v>
      </c>
      <c r="D641" s="71">
        <f t="shared" si="18"/>
        <v>1.002528565907705</v>
      </c>
      <c r="E641" s="71">
        <f t="shared" si="19"/>
        <v>1.010152690212013</v>
      </c>
    </row>
    <row r="642" spans="1:5" x14ac:dyDescent="0.25">
      <c r="A642" s="71">
        <v>57.7</v>
      </c>
      <c r="D642" s="71">
        <f t="shared" si="18"/>
        <v>0.98240420526720285</v>
      </c>
      <c r="E642" s="71">
        <f t="shared" si="19"/>
        <v>0.93145279740581777</v>
      </c>
    </row>
    <row r="643" spans="1:5" x14ac:dyDescent="0.25">
      <c r="A643" s="71">
        <v>55</v>
      </c>
      <c r="D643" s="71">
        <f t="shared" ref="D643:D706" si="20">(A643-$B$2)/$C$2</f>
        <v>0.71072533662041704</v>
      </c>
      <c r="E643" s="71">
        <f t="shared" ref="E643:E706" si="21">D643^4</f>
        <v>0.25515682618667102</v>
      </c>
    </row>
    <row r="644" spans="1:5" x14ac:dyDescent="0.25">
      <c r="A644" s="71">
        <v>58.5</v>
      </c>
      <c r="D644" s="71">
        <f t="shared" si="20"/>
        <v>1.062901647829213</v>
      </c>
      <c r="E644" s="71">
        <f t="shared" si="21"/>
        <v>1.2763574609269952</v>
      </c>
    </row>
    <row r="645" spans="1:5" x14ac:dyDescent="0.25">
      <c r="A645" s="71">
        <v>59</v>
      </c>
      <c r="D645" s="71">
        <f t="shared" si="20"/>
        <v>1.1132125494304697</v>
      </c>
      <c r="E645" s="71">
        <f t="shared" si="21"/>
        <v>1.5357211812103602</v>
      </c>
    </row>
    <row r="646" spans="1:5" x14ac:dyDescent="0.25">
      <c r="A646" s="71">
        <v>49.8</v>
      </c>
      <c r="D646" s="71">
        <f t="shared" si="20"/>
        <v>0.18749195996734841</v>
      </c>
      <c r="E646" s="71">
        <f t="shared" si="21"/>
        <v>1.2357499346491278E-3</v>
      </c>
    </row>
    <row r="647" spans="1:5" x14ac:dyDescent="0.25">
      <c r="A647" s="71">
        <v>60.7</v>
      </c>
      <c r="D647" s="71">
        <f t="shared" si="20"/>
        <v>1.2842696148747423</v>
      </c>
      <c r="E647" s="71">
        <f t="shared" si="21"/>
        <v>2.7203502887043371</v>
      </c>
    </row>
    <row r="648" spans="1:5" x14ac:dyDescent="0.25">
      <c r="A648" s="71">
        <v>53.3</v>
      </c>
      <c r="D648" s="71">
        <f t="shared" si="20"/>
        <v>0.53966827117614447</v>
      </c>
      <c r="E648" s="71">
        <f t="shared" si="21"/>
        <v>8.4821811064087857E-2</v>
      </c>
    </row>
    <row r="649" spans="1:5" x14ac:dyDescent="0.25">
      <c r="A649" s="71">
        <v>60.6</v>
      </c>
      <c r="D649" s="71">
        <f t="shared" si="20"/>
        <v>1.2742074345544909</v>
      </c>
      <c r="E649" s="71">
        <f t="shared" si="21"/>
        <v>2.6360918525697628</v>
      </c>
    </row>
    <row r="650" spans="1:5" x14ac:dyDescent="0.25">
      <c r="A650" s="71">
        <v>56.9</v>
      </c>
      <c r="D650" s="71">
        <f t="shared" si="20"/>
        <v>0.90190676270519188</v>
      </c>
      <c r="E650" s="71">
        <f t="shared" si="21"/>
        <v>0.66167781473446974</v>
      </c>
    </row>
    <row r="651" spans="1:5" x14ac:dyDescent="0.25">
      <c r="A651" s="71">
        <v>42.4</v>
      </c>
      <c r="D651" s="71">
        <f t="shared" si="20"/>
        <v>-0.55710938373124874</v>
      </c>
      <c r="E651" s="71">
        <f t="shared" si="21"/>
        <v>9.6330074114850908E-2</v>
      </c>
    </row>
    <row r="652" spans="1:5" x14ac:dyDescent="0.25">
      <c r="A652" s="71">
        <v>61.8</v>
      </c>
      <c r="D652" s="71">
        <f t="shared" si="20"/>
        <v>1.3949535983975061</v>
      </c>
      <c r="E652" s="71">
        <f t="shared" si="21"/>
        <v>3.7865094591384714</v>
      </c>
    </row>
    <row r="653" spans="1:5" x14ac:dyDescent="0.25">
      <c r="A653" s="71">
        <v>55</v>
      </c>
      <c r="D653" s="71">
        <f t="shared" si="20"/>
        <v>0.71072533662041704</v>
      </c>
      <c r="E653" s="71">
        <f t="shared" si="21"/>
        <v>0.25515682618667102</v>
      </c>
    </row>
    <row r="654" spans="1:5" x14ac:dyDescent="0.25">
      <c r="A654" s="71">
        <v>58.6</v>
      </c>
      <c r="D654" s="71">
        <f t="shared" si="20"/>
        <v>1.0729638281494644</v>
      </c>
      <c r="E654" s="71">
        <f t="shared" si="21"/>
        <v>1.3253797319326406</v>
      </c>
    </row>
    <row r="655" spans="1:5" x14ac:dyDescent="0.25">
      <c r="A655" s="71">
        <v>59.3</v>
      </c>
      <c r="D655" s="71">
        <f t="shared" si="20"/>
        <v>1.1433990903912232</v>
      </c>
      <c r="E655" s="71">
        <f t="shared" si="21"/>
        <v>1.7091940391458675</v>
      </c>
    </row>
    <row r="656" spans="1:5" x14ac:dyDescent="0.25">
      <c r="A656" s="71">
        <v>34.299999999999997</v>
      </c>
      <c r="D656" s="71">
        <f t="shared" si="20"/>
        <v>-1.3721459896716053</v>
      </c>
      <c r="E656" s="71">
        <f t="shared" si="21"/>
        <v>3.5448779139059079</v>
      </c>
    </row>
    <row r="657" spans="1:5" x14ac:dyDescent="0.25">
      <c r="A657" s="71">
        <v>57.7</v>
      </c>
      <c r="D657" s="71">
        <f t="shared" si="20"/>
        <v>0.98240420526720285</v>
      </c>
      <c r="E657" s="71">
        <f t="shared" si="21"/>
        <v>0.93145279740581777</v>
      </c>
    </row>
    <row r="658" spans="1:5" x14ac:dyDescent="0.25">
      <c r="A658" s="71">
        <v>42.2</v>
      </c>
      <c r="D658" s="71">
        <f t="shared" si="20"/>
        <v>-0.5772337443717509</v>
      </c>
      <c r="E658" s="71">
        <f t="shared" si="21"/>
        <v>0.11102143741690067</v>
      </c>
    </row>
    <row r="659" spans="1:5" x14ac:dyDescent="0.25">
      <c r="A659" s="71">
        <v>59.8</v>
      </c>
      <c r="D659" s="71">
        <f t="shared" si="20"/>
        <v>1.1937099919924798</v>
      </c>
      <c r="E659" s="71">
        <f t="shared" si="21"/>
        <v>2.030464106387825</v>
      </c>
    </row>
    <row r="660" spans="1:5" x14ac:dyDescent="0.25">
      <c r="A660" s="71">
        <v>55.7</v>
      </c>
      <c r="D660" s="71">
        <f t="shared" si="20"/>
        <v>0.78116059886217659</v>
      </c>
      <c r="E660" s="71">
        <f t="shared" si="21"/>
        <v>0.3723585399756007</v>
      </c>
    </row>
    <row r="661" spans="1:5" x14ac:dyDescent="0.25">
      <c r="A661" s="71">
        <v>59.5</v>
      </c>
      <c r="D661" s="71">
        <f t="shared" si="20"/>
        <v>1.1635234510317263</v>
      </c>
      <c r="E661" s="71">
        <f t="shared" si="21"/>
        <v>1.8327387569861497</v>
      </c>
    </row>
    <row r="662" spans="1:5" x14ac:dyDescent="0.25">
      <c r="A662" s="71">
        <v>59.5</v>
      </c>
      <c r="D662" s="71">
        <f t="shared" si="20"/>
        <v>1.1635234510317263</v>
      </c>
      <c r="E662" s="71">
        <f t="shared" si="21"/>
        <v>1.8327387569861497</v>
      </c>
    </row>
    <row r="663" spans="1:5" x14ac:dyDescent="0.25">
      <c r="A663" s="71">
        <v>47.8</v>
      </c>
      <c r="D663" s="71">
        <f t="shared" si="20"/>
        <v>-1.3751646437677874E-2</v>
      </c>
      <c r="E663" s="71">
        <f t="shared" si="21"/>
        <v>3.5761752360801506E-8</v>
      </c>
    </row>
    <row r="664" spans="1:5" x14ac:dyDescent="0.25">
      <c r="A664" s="71">
        <v>51.1</v>
      </c>
      <c r="D664" s="71">
        <f t="shared" si="20"/>
        <v>0.31830030413061594</v>
      </c>
      <c r="E664" s="71">
        <f t="shared" si="21"/>
        <v>1.026474616682887E-2</v>
      </c>
    </row>
    <row r="665" spans="1:5" x14ac:dyDescent="0.25">
      <c r="A665" s="71">
        <v>45.1</v>
      </c>
      <c r="D665" s="71">
        <f t="shared" si="20"/>
        <v>-0.28543051508446293</v>
      </c>
      <c r="E665" s="71">
        <f t="shared" si="21"/>
        <v>6.6374552330439275E-3</v>
      </c>
    </row>
    <row r="666" spans="1:5" x14ac:dyDescent="0.25">
      <c r="A666" s="71">
        <v>56.4</v>
      </c>
      <c r="D666" s="71">
        <f t="shared" si="20"/>
        <v>0.85159586110393537</v>
      </c>
      <c r="E666" s="71">
        <f t="shared" si="21"/>
        <v>0.5259375368864021</v>
      </c>
    </row>
    <row r="667" spans="1:5" x14ac:dyDescent="0.25">
      <c r="A667" s="71">
        <v>62.5</v>
      </c>
      <c r="D667" s="71">
        <f t="shared" si="20"/>
        <v>1.4653888606392655</v>
      </c>
      <c r="E667" s="71">
        <f t="shared" si="21"/>
        <v>4.611174351200602</v>
      </c>
    </row>
    <row r="668" spans="1:5" x14ac:dyDescent="0.25">
      <c r="A668" s="71">
        <v>46</v>
      </c>
      <c r="D668" s="71">
        <f t="shared" si="20"/>
        <v>-0.19487089220220125</v>
      </c>
      <c r="E668" s="71">
        <f t="shared" si="21"/>
        <v>1.4420751535849179E-3</v>
      </c>
    </row>
    <row r="669" spans="1:5" x14ac:dyDescent="0.25">
      <c r="A669" s="71">
        <v>60.6</v>
      </c>
      <c r="D669" s="71">
        <f t="shared" si="20"/>
        <v>1.2742074345544909</v>
      </c>
      <c r="E669" s="71">
        <f t="shared" si="21"/>
        <v>2.6360918525697628</v>
      </c>
    </row>
    <row r="670" spans="1:5" x14ac:dyDescent="0.25">
      <c r="A670" s="71">
        <v>57</v>
      </c>
      <c r="D670" s="71">
        <f t="shared" si="20"/>
        <v>0.9119689430254434</v>
      </c>
      <c r="E670" s="71">
        <f t="shared" si="21"/>
        <v>0.69170385321157923</v>
      </c>
    </row>
    <row r="671" spans="1:5" x14ac:dyDescent="0.25">
      <c r="A671" s="71">
        <v>53.2</v>
      </c>
      <c r="D671" s="71">
        <f t="shared" si="20"/>
        <v>0.52960609085589372</v>
      </c>
      <c r="E671" s="71">
        <f t="shared" si="21"/>
        <v>7.8670495337962817E-2</v>
      </c>
    </row>
    <row r="672" spans="1:5" x14ac:dyDescent="0.25">
      <c r="A672" s="71">
        <v>57.8</v>
      </c>
      <c r="D672" s="71">
        <f t="shared" si="20"/>
        <v>0.99246638558745359</v>
      </c>
      <c r="E672" s="71">
        <f t="shared" si="21"/>
        <v>0.97020436735611126</v>
      </c>
    </row>
    <row r="673" spans="1:5" x14ac:dyDescent="0.25">
      <c r="A673" s="71">
        <v>56.8</v>
      </c>
      <c r="D673" s="71">
        <f t="shared" si="20"/>
        <v>0.89184458238494047</v>
      </c>
      <c r="E673" s="71">
        <f t="shared" si="21"/>
        <v>0.63264009659832066</v>
      </c>
    </row>
    <row r="674" spans="1:5" x14ac:dyDescent="0.25">
      <c r="A674" s="71">
        <v>41.4</v>
      </c>
      <c r="D674" s="71">
        <f t="shared" si="20"/>
        <v>-0.65773118693376187</v>
      </c>
      <c r="E674" s="71">
        <f t="shared" si="21"/>
        <v>0.18715168400871751</v>
      </c>
    </row>
    <row r="675" spans="1:5" x14ac:dyDescent="0.25">
      <c r="A675" s="71">
        <v>38.9</v>
      </c>
      <c r="D675" s="71">
        <f t="shared" si="20"/>
        <v>-0.90928569494004474</v>
      </c>
      <c r="E675" s="71">
        <f t="shared" si="21"/>
        <v>0.68359902549759721</v>
      </c>
    </row>
    <row r="676" spans="1:5" x14ac:dyDescent="0.25">
      <c r="A676" s="71">
        <v>43.7</v>
      </c>
      <c r="D676" s="71">
        <f t="shared" si="20"/>
        <v>-0.42630103956798121</v>
      </c>
      <c r="E676" s="71">
        <f t="shared" si="21"/>
        <v>3.302672930198957E-2</v>
      </c>
    </row>
    <row r="677" spans="1:5" x14ac:dyDescent="0.25">
      <c r="A677" s="71">
        <v>61.2</v>
      </c>
      <c r="D677" s="71">
        <f t="shared" si="20"/>
        <v>1.334580516475999</v>
      </c>
      <c r="E677" s="71">
        <f t="shared" si="21"/>
        <v>3.1723355730156251</v>
      </c>
    </row>
    <row r="678" spans="1:5" x14ac:dyDescent="0.25">
      <c r="A678" s="71">
        <v>57.8</v>
      </c>
      <c r="D678" s="71">
        <f t="shared" si="20"/>
        <v>0.99246638558745359</v>
      </c>
      <c r="E678" s="71">
        <f t="shared" si="21"/>
        <v>0.97020436735611126</v>
      </c>
    </row>
    <row r="679" spans="1:5" x14ac:dyDescent="0.25">
      <c r="A679" s="71">
        <v>60.4</v>
      </c>
      <c r="D679" s="71">
        <f t="shared" si="20"/>
        <v>1.2540830739139879</v>
      </c>
      <c r="E679" s="71">
        <f t="shared" si="21"/>
        <v>2.4734619008286556</v>
      </c>
    </row>
    <row r="680" spans="1:5" x14ac:dyDescent="0.25">
      <c r="A680" s="71">
        <v>38.1</v>
      </c>
      <c r="D680" s="71">
        <f t="shared" si="20"/>
        <v>-0.98978313750205493</v>
      </c>
      <c r="E680" s="71">
        <f t="shared" si="21"/>
        <v>0.95975460066079477</v>
      </c>
    </row>
    <row r="681" spans="1:5" x14ac:dyDescent="0.25">
      <c r="A681" s="71">
        <v>37</v>
      </c>
      <c r="D681" s="71">
        <f t="shared" si="20"/>
        <v>-1.1004671210248196</v>
      </c>
      <c r="E681" s="71">
        <f t="shared" si="21"/>
        <v>1.466588536931561</v>
      </c>
    </row>
    <row r="682" spans="1:5" x14ac:dyDescent="0.25">
      <c r="A682" s="71">
        <v>47.6</v>
      </c>
      <c r="D682" s="71">
        <f t="shared" si="20"/>
        <v>-3.3876007078180073E-2</v>
      </c>
      <c r="E682" s="71">
        <f t="shared" si="21"/>
        <v>1.3169487055440353E-6</v>
      </c>
    </row>
    <row r="683" spans="1:5" x14ac:dyDescent="0.25">
      <c r="A683" s="71">
        <v>54.8</v>
      </c>
      <c r="D683" s="71">
        <f t="shared" si="20"/>
        <v>0.6906009759799141</v>
      </c>
      <c r="E683" s="71">
        <f t="shared" si="21"/>
        <v>0.22746194639624884</v>
      </c>
    </row>
    <row r="684" spans="1:5" x14ac:dyDescent="0.25">
      <c r="A684" s="71">
        <v>55.1</v>
      </c>
      <c r="D684" s="71">
        <f t="shared" si="20"/>
        <v>0.72078751694066856</v>
      </c>
      <c r="E684" s="71">
        <f t="shared" si="21"/>
        <v>0.26991624691626359</v>
      </c>
    </row>
    <row r="685" spans="1:5" x14ac:dyDescent="0.25">
      <c r="A685" s="71">
        <v>55</v>
      </c>
      <c r="D685" s="71">
        <f t="shared" si="20"/>
        <v>0.71072533662041704</v>
      </c>
      <c r="E685" s="71">
        <f t="shared" si="21"/>
        <v>0.25515682618667102</v>
      </c>
    </row>
    <row r="686" spans="1:5" x14ac:dyDescent="0.25">
      <c r="A686" s="71">
        <v>60.7</v>
      </c>
      <c r="D686" s="71">
        <f t="shared" si="20"/>
        <v>1.2842696148747423</v>
      </c>
      <c r="E686" s="71">
        <f t="shared" si="21"/>
        <v>2.7203502887043371</v>
      </c>
    </row>
    <row r="687" spans="1:5" x14ac:dyDescent="0.25">
      <c r="A687" s="71">
        <v>47.5</v>
      </c>
      <c r="D687" s="71">
        <f t="shared" si="20"/>
        <v>-4.3938187398431534E-2</v>
      </c>
      <c r="E687" s="71">
        <f t="shared" si="21"/>
        <v>3.7270785622262694E-6</v>
      </c>
    </row>
    <row r="688" spans="1:5" x14ac:dyDescent="0.25">
      <c r="A688" s="71">
        <v>58.7</v>
      </c>
      <c r="D688" s="71">
        <f t="shared" si="20"/>
        <v>1.0830260084697161</v>
      </c>
      <c r="E688" s="71">
        <f t="shared" si="21"/>
        <v>1.3758007589495094</v>
      </c>
    </row>
    <row r="689" spans="1:5" x14ac:dyDescent="0.25">
      <c r="A689" s="71">
        <v>58.1</v>
      </c>
      <c r="D689" s="71">
        <f t="shared" si="20"/>
        <v>1.0226529265482081</v>
      </c>
      <c r="E689" s="71">
        <f t="shared" si="21"/>
        <v>1.0937373978656095</v>
      </c>
    </row>
    <row r="690" spans="1:5" x14ac:dyDescent="0.25">
      <c r="A690" s="71">
        <v>54.4</v>
      </c>
      <c r="D690" s="71">
        <f t="shared" si="20"/>
        <v>0.650352254698909</v>
      </c>
      <c r="E690" s="71">
        <f t="shared" si="21"/>
        <v>0.17889351645176052</v>
      </c>
    </row>
    <row r="691" spans="1:5" x14ac:dyDescent="0.25">
      <c r="A691" s="71">
        <v>61.1</v>
      </c>
      <c r="D691" s="71">
        <f t="shared" si="20"/>
        <v>1.3245183361557473</v>
      </c>
      <c r="E691" s="71">
        <f t="shared" si="21"/>
        <v>3.0777397921046195</v>
      </c>
    </row>
    <row r="692" spans="1:5" x14ac:dyDescent="0.25">
      <c r="A692" s="71">
        <v>56.3</v>
      </c>
      <c r="D692" s="71">
        <f t="shared" si="20"/>
        <v>0.84153368078368385</v>
      </c>
      <c r="E692" s="71">
        <f t="shared" si="21"/>
        <v>0.50151740524301647</v>
      </c>
    </row>
    <row r="693" spans="1:5" x14ac:dyDescent="0.25">
      <c r="A693" s="71">
        <v>57.9</v>
      </c>
      <c r="D693" s="71">
        <f t="shared" si="20"/>
        <v>1.002528565907705</v>
      </c>
      <c r="E693" s="71">
        <f t="shared" si="21"/>
        <v>1.010152690212013</v>
      </c>
    </row>
    <row r="694" spans="1:5" x14ac:dyDescent="0.25">
      <c r="A694" s="71">
        <v>42.7</v>
      </c>
      <c r="D694" s="71">
        <f t="shared" si="20"/>
        <v>-0.52692284277049439</v>
      </c>
      <c r="E694" s="71">
        <f t="shared" si="21"/>
        <v>7.7088235449545267E-2</v>
      </c>
    </row>
    <row r="695" spans="1:5" x14ac:dyDescent="0.25">
      <c r="A695" s="71">
        <v>47.3</v>
      </c>
      <c r="D695" s="71">
        <f t="shared" si="20"/>
        <v>-6.406254803893445E-2</v>
      </c>
      <c r="E695" s="71">
        <f t="shared" si="21"/>
        <v>1.6842898582765585E-5</v>
      </c>
    </row>
    <row r="696" spans="1:5" x14ac:dyDescent="0.25">
      <c r="A696" s="71">
        <v>58.7</v>
      </c>
      <c r="D696" s="71">
        <f t="shared" si="20"/>
        <v>1.0830260084697161</v>
      </c>
      <c r="E696" s="71">
        <f t="shared" si="21"/>
        <v>1.3758007589495094</v>
      </c>
    </row>
    <row r="697" spans="1:5" x14ac:dyDescent="0.25">
      <c r="A697" s="71">
        <v>53.8</v>
      </c>
      <c r="D697" s="71">
        <f t="shared" si="20"/>
        <v>0.58997917277740097</v>
      </c>
      <c r="E697" s="71">
        <f t="shared" si="21"/>
        <v>0.12115650100935671</v>
      </c>
    </row>
    <row r="698" spans="1:5" x14ac:dyDescent="0.25">
      <c r="A698" s="71">
        <v>57.5</v>
      </c>
      <c r="D698" s="71">
        <f t="shared" si="20"/>
        <v>0.96227984462669991</v>
      </c>
      <c r="E698" s="71">
        <f t="shared" si="21"/>
        <v>0.85744358914837504</v>
      </c>
    </row>
    <row r="699" spans="1:5" x14ac:dyDescent="0.25">
      <c r="A699" s="71">
        <v>44.2</v>
      </c>
      <c r="D699" s="71">
        <f t="shared" si="20"/>
        <v>-0.37599013796672465</v>
      </c>
      <c r="E699" s="71">
        <f t="shared" si="21"/>
        <v>1.9985076499255912E-2</v>
      </c>
    </row>
    <row r="700" spans="1:5" x14ac:dyDescent="0.25">
      <c r="A700" s="71">
        <v>57.5</v>
      </c>
      <c r="D700" s="71">
        <f t="shared" si="20"/>
        <v>0.96227984462669991</v>
      </c>
      <c r="E700" s="71">
        <f t="shared" si="21"/>
        <v>0.85744358914837504</v>
      </c>
    </row>
    <row r="701" spans="1:5" x14ac:dyDescent="0.25">
      <c r="A701" s="71">
        <v>57.2</v>
      </c>
      <c r="D701" s="71">
        <f t="shared" si="20"/>
        <v>0.93209330366594623</v>
      </c>
      <c r="E701" s="71">
        <f t="shared" si="21"/>
        <v>0.75480983750580732</v>
      </c>
    </row>
    <row r="702" spans="1:5" x14ac:dyDescent="0.25">
      <c r="A702" s="71">
        <v>54.2</v>
      </c>
      <c r="D702" s="71">
        <f t="shared" si="20"/>
        <v>0.63022789405840685</v>
      </c>
      <c r="E702" s="71">
        <f t="shared" si="21"/>
        <v>0.15775767061199925</v>
      </c>
    </row>
    <row r="703" spans="1:5" x14ac:dyDescent="0.25">
      <c r="A703" s="71">
        <v>54.8</v>
      </c>
      <c r="D703" s="71">
        <f t="shared" si="20"/>
        <v>0.6906009759799141</v>
      </c>
      <c r="E703" s="71">
        <f t="shared" si="21"/>
        <v>0.22746194639624884</v>
      </c>
    </row>
    <row r="704" spans="1:5" x14ac:dyDescent="0.25">
      <c r="A704" s="71">
        <v>57.5</v>
      </c>
      <c r="D704" s="71">
        <f t="shared" si="20"/>
        <v>0.96227984462669991</v>
      </c>
      <c r="E704" s="71">
        <f t="shared" si="21"/>
        <v>0.85744358914837504</v>
      </c>
    </row>
    <row r="705" spans="1:5" x14ac:dyDescent="0.25">
      <c r="A705" s="71">
        <v>31.8</v>
      </c>
      <c r="D705" s="71">
        <f t="shared" si="20"/>
        <v>-1.6237004976778879</v>
      </c>
      <c r="E705" s="71">
        <f t="shared" si="21"/>
        <v>6.9506223927283255</v>
      </c>
    </row>
    <row r="706" spans="1:5" x14ac:dyDescent="0.25">
      <c r="A706" s="71">
        <v>30.7</v>
      </c>
      <c r="D706" s="71">
        <f t="shared" si="20"/>
        <v>-1.7343844812006524</v>
      </c>
      <c r="E706" s="71">
        <f t="shared" si="21"/>
        <v>9.0486026122513863</v>
      </c>
    </row>
    <row r="707" spans="1:5" x14ac:dyDescent="0.25">
      <c r="A707" s="71">
        <v>26.5</v>
      </c>
      <c r="D707" s="71">
        <f t="shared" ref="D707:D770" si="22">(A707-$B$2)/$C$2</f>
        <v>-2.1569960546512075</v>
      </c>
      <c r="E707" s="71">
        <f t="shared" ref="E707:E770" si="23">D707^4</f>
        <v>21.646984339279701</v>
      </c>
    </row>
    <row r="708" spans="1:5" x14ac:dyDescent="0.25">
      <c r="A708" s="71">
        <v>53.6</v>
      </c>
      <c r="D708" s="71">
        <f t="shared" si="22"/>
        <v>0.56985481213689881</v>
      </c>
      <c r="E708" s="71">
        <f t="shared" si="23"/>
        <v>0.10545249998170504</v>
      </c>
    </row>
    <row r="709" spans="1:5" x14ac:dyDescent="0.25">
      <c r="A709" s="71">
        <v>46.6</v>
      </c>
      <c r="D709" s="71">
        <f t="shared" si="22"/>
        <v>-0.13449781028069321</v>
      </c>
      <c r="E709" s="71">
        <f t="shared" si="23"/>
        <v>3.2723583402044385E-4</v>
      </c>
    </row>
    <row r="710" spans="1:5" x14ac:dyDescent="0.25">
      <c r="A710" s="71">
        <v>54.5</v>
      </c>
      <c r="D710" s="71">
        <f t="shared" si="22"/>
        <v>0.66041443501916053</v>
      </c>
      <c r="E710" s="71">
        <f t="shared" si="23"/>
        <v>0.190224402731512</v>
      </c>
    </row>
    <row r="711" spans="1:5" x14ac:dyDescent="0.25">
      <c r="A711" s="71">
        <v>53.5</v>
      </c>
      <c r="D711" s="71">
        <f t="shared" si="22"/>
        <v>0.55979263181664729</v>
      </c>
      <c r="E711" s="71">
        <f t="shared" si="23"/>
        <v>9.8199372208218574E-2</v>
      </c>
    </row>
    <row r="712" spans="1:5" x14ac:dyDescent="0.25">
      <c r="A712" s="71">
        <v>42.3</v>
      </c>
      <c r="D712" s="71">
        <f t="shared" si="22"/>
        <v>-0.56717156405150015</v>
      </c>
      <c r="E712" s="71">
        <f t="shared" si="23"/>
        <v>0.10348032761586892</v>
      </c>
    </row>
    <row r="713" spans="1:5" x14ac:dyDescent="0.25">
      <c r="A713" s="71">
        <v>57.9</v>
      </c>
      <c r="D713" s="71">
        <f t="shared" si="22"/>
        <v>1.002528565907705</v>
      </c>
      <c r="E713" s="71">
        <f t="shared" si="23"/>
        <v>1.010152690212013</v>
      </c>
    </row>
    <row r="714" spans="1:5" x14ac:dyDescent="0.25">
      <c r="A714" s="71">
        <v>52.5</v>
      </c>
      <c r="D714" s="71">
        <f t="shared" si="22"/>
        <v>0.45917082861413422</v>
      </c>
      <c r="E714" s="71">
        <f t="shared" si="23"/>
        <v>4.4452598929451519E-2</v>
      </c>
    </row>
    <row r="715" spans="1:5" x14ac:dyDescent="0.25">
      <c r="A715" s="71">
        <v>50.1</v>
      </c>
      <c r="D715" s="71">
        <f t="shared" si="22"/>
        <v>0.21767850092810279</v>
      </c>
      <c r="E715" s="71">
        <f t="shared" si="23"/>
        <v>2.2452368000982241E-3</v>
      </c>
    </row>
    <row r="716" spans="1:5" x14ac:dyDescent="0.25">
      <c r="A716" s="71">
        <v>44.8</v>
      </c>
      <c r="D716" s="71">
        <f t="shared" si="22"/>
        <v>-0.31561705604521734</v>
      </c>
      <c r="E716" s="71">
        <f t="shared" si="23"/>
        <v>9.9229741120224115E-3</v>
      </c>
    </row>
    <row r="717" spans="1:5" x14ac:dyDescent="0.25">
      <c r="A717" s="71">
        <v>52.6</v>
      </c>
      <c r="D717" s="71">
        <f t="shared" si="22"/>
        <v>0.46923300893438563</v>
      </c>
      <c r="E717" s="71">
        <f t="shared" si="23"/>
        <v>4.8479063598541018E-2</v>
      </c>
    </row>
    <row r="718" spans="1:5" x14ac:dyDescent="0.25">
      <c r="A718" s="71">
        <v>59.4</v>
      </c>
      <c r="D718" s="71">
        <f t="shared" si="22"/>
        <v>1.1534612707114749</v>
      </c>
      <c r="E718" s="71">
        <f t="shared" si="23"/>
        <v>1.7701581457006155</v>
      </c>
    </row>
    <row r="719" spans="1:5" x14ac:dyDescent="0.25">
      <c r="A719" s="71">
        <v>53.8</v>
      </c>
      <c r="D719" s="71">
        <f t="shared" si="22"/>
        <v>0.58997917277740097</v>
      </c>
      <c r="E719" s="71">
        <f t="shared" si="23"/>
        <v>0.12115650100935671</v>
      </c>
    </row>
    <row r="720" spans="1:5" x14ac:dyDescent="0.25">
      <c r="A720" s="71">
        <v>57.9</v>
      </c>
      <c r="D720" s="71">
        <f t="shared" si="22"/>
        <v>1.002528565907705</v>
      </c>
      <c r="E720" s="71">
        <f t="shared" si="23"/>
        <v>1.010152690212013</v>
      </c>
    </row>
    <row r="721" spans="1:5" x14ac:dyDescent="0.25">
      <c r="A721" s="71">
        <v>37.799999999999997</v>
      </c>
      <c r="D721" s="71">
        <f t="shared" si="22"/>
        <v>-1.0199696784628094</v>
      </c>
      <c r="E721" s="71">
        <f t="shared" si="23"/>
        <v>1.0823034559077656</v>
      </c>
    </row>
    <row r="722" spans="1:5" x14ac:dyDescent="0.25">
      <c r="A722" s="71">
        <v>57.2</v>
      </c>
      <c r="D722" s="71">
        <f t="shared" si="22"/>
        <v>0.93209330366594623</v>
      </c>
      <c r="E722" s="71">
        <f t="shared" si="23"/>
        <v>0.75480983750580732</v>
      </c>
    </row>
    <row r="723" spans="1:5" x14ac:dyDescent="0.25">
      <c r="A723" s="71">
        <v>35.5</v>
      </c>
      <c r="D723" s="71">
        <f t="shared" si="22"/>
        <v>-1.2513998258285892</v>
      </c>
      <c r="E723" s="71">
        <f t="shared" si="23"/>
        <v>2.4523607734328579</v>
      </c>
    </row>
    <row r="724" spans="1:5" x14ac:dyDescent="0.25">
      <c r="A724" s="71">
        <v>51.1</v>
      </c>
      <c r="D724" s="71">
        <f t="shared" si="22"/>
        <v>0.31830030413061594</v>
      </c>
      <c r="E724" s="71">
        <f t="shared" si="23"/>
        <v>1.026474616682887E-2</v>
      </c>
    </row>
    <row r="725" spans="1:5" x14ac:dyDescent="0.25">
      <c r="A725" s="71">
        <v>53.7</v>
      </c>
      <c r="D725" s="71">
        <f t="shared" si="22"/>
        <v>0.57991699245715023</v>
      </c>
      <c r="E725" s="71">
        <f t="shared" si="23"/>
        <v>0.1131001908351561</v>
      </c>
    </row>
    <row r="726" spans="1:5" x14ac:dyDescent="0.25">
      <c r="A726" s="71">
        <v>29.1</v>
      </c>
      <c r="D726" s="71">
        <f t="shared" si="22"/>
        <v>-1.8953793663246732</v>
      </c>
      <c r="E726" s="71">
        <f t="shared" si="23"/>
        <v>12.905789991722036</v>
      </c>
    </row>
    <row r="727" spans="1:5" x14ac:dyDescent="0.25">
      <c r="A727" s="71">
        <v>54.4</v>
      </c>
      <c r="D727" s="71">
        <f t="shared" si="22"/>
        <v>0.650352254698909</v>
      </c>
      <c r="E727" s="71">
        <f t="shared" si="23"/>
        <v>0.17889351645176052</v>
      </c>
    </row>
    <row r="728" spans="1:5" x14ac:dyDescent="0.25">
      <c r="A728" s="71">
        <v>57.4</v>
      </c>
      <c r="D728" s="71">
        <f t="shared" si="22"/>
        <v>0.9522176643064485</v>
      </c>
      <c r="E728" s="71">
        <f t="shared" si="23"/>
        <v>0.82213840236744007</v>
      </c>
    </row>
    <row r="729" spans="1:5" x14ac:dyDescent="0.25">
      <c r="A729" s="71">
        <v>47.3</v>
      </c>
      <c r="D729" s="71">
        <f t="shared" si="22"/>
        <v>-6.406254803893445E-2</v>
      </c>
      <c r="E729" s="71">
        <f t="shared" si="23"/>
        <v>1.6842898582765585E-5</v>
      </c>
    </row>
    <row r="730" spans="1:5" x14ac:dyDescent="0.25">
      <c r="A730" s="71">
        <v>39.799999999999997</v>
      </c>
      <c r="D730" s="71">
        <f t="shared" si="22"/>
        <v>-0.81872607205778303</v>
      </c>
      <c r="E730" s="71">
        <f t="shared" si="23"/>
        <v>0.44931868821193377</v>
      </c>
    </row>
    <row r="731" spans="1:5" x14ac:dyDescent="0.25">
      <c r="A731" s="71">
        <v>56.9</v>
      </c>
      <c r="D731" s="71">
        <f t="shared" si="22"/>
        <v>0.90190676270519188</v>
      </c>
      <c r="E731" s="71">
        <f t="shared" si="23"/>
        <v>0.66167781473446974</v>
      </c>
    </row>
    <row r="732" spans="1:5" x14ac:dyDescent="0.25">
      <c r="A732" s="71">
        <v>44.3</v>
      </c>
      <c r="D732" s="71">
        <f t="shared" si="22"/>
        <v>-0.3659279576464739</v>
      </c>
      <c r="E732" s="71">
        <f t="shared" si="23"/>
        <v>1.7930085766858311E-2</v>
      </c>
    </row>
    <row r="733" spans="1:5" x14ac:dyDescent="0.25">
      <c r="A733" s="71">
        <v>57.5</v>
      </c>
      <c r="D733" s="71">
        <f t="shared" si="22"/>
        <v>0.96227984462669991</v>
      </c>
      <c r="E733" s="71">
        <f t="shared" si="23"/>
        <v>0.85744358914837504</v>
      </c>
    </row>
    <row r="734" spans="1:5" x14ac:dyDescent="0.25">
      <c r="A734" s="71">
        <v>36.6</v>
      </c>
      <c r="D734" s="71">
        <f t="shared" si="22"/>
        <v>-1.1407158423058246</v>
      </c>
      <c r="E734" s="71">
        <f t="shared" si="23"/>
        <v>1.6932063648913009</v>
      </c>
    </row>
    <row r="735" spans="1:5" x14ac:dyDescent="0.25">
      <c r="A735" s="71">
        <v>61</v>
      </c>
      <c r="D735" s="71">
        <f t="shared" si="22"/>
        <v>1.3144561558354959</v>
      </c>
      <c r="E735" s="71">
        <f t="shared" si="23"/>
        <v>2.9852755123122932</v>
      </c>
    </row>
    <row r="736" spans="1:5" x14ac:dyDescent="0.25">
      <c r="A736" s="71">
        <v>39.5</v>
      </c>
      <c r="D736" s="71">
        <f t="shared" si="22"/>
        <v>-0.84891261301853671</v>
      </c>
      <c r="E736" s="71">
        <f t="shared" si="23"/>
        <v>0.51934020525921498</v>
      </c>
    </row>
    <row r="737" spans="1:5" x14ac:dyDescent="0.25">
      <c r="A737" s="71">
        <v>47.5</v>
      </c>
      <c r="D737" s="71">
        <f t="shared" si="22"/>
        <v>-4.3938187398431534E-2</v>
      </c>
      <c r="E737" s="71">
        <f t="shared" si="23"/>
        <v>3.7270785622262694E-6</v>
      </c>
    </row>
    <row r="738" spans="1:5" x14ac:dyDescent="0.25">
      <c r="A738" s="71">
        <v>52.4</v>
      </c>
      <c r="D738" s="71">
        <f t="shared" si="22"/>
        <v>0.44910864829388275</v>
      </c>
      <c r="E738" s="71">
        <f t="shared" si="23"/>
        <v>4.0682316356071564E-2</v>
      </c>
    </row>
    <row r="739" spans="1:5" x14ac:dyDescent="0.25">
      <c r="A739" s="71">
        <v>49.8</v>
      </c>
      <c r="D739" s="71">
        <f t="shared" si="22"/>
        <v>0.18749195996734841</v>
      </c>
      <c r="E739" s="71">
        <f t="shared" si="23"/>
        <v>1.2357499346491278E-3</v>
      </c>
    </row>
    <row r="740" spans="1:5" x14ac:dyDescent="0.25">
      <c r="A740" s="71">
        <v>49.6</v>
      </c>
      <c r="D740" s="71">
        <f t="shared" si="22"/>
        <v>0.16736759932684622</v>
      </c>
      <c r="E740" s="71">
        <f t="shared" si="23"/>
        <v>7.8466728697499971E-4</v>
      </c>
    </row>
    <row r="741" spans="1:5" x14ac:dyDescent="0.25">
      <c r="A741" s="71">
        <v>49.6</v>
      </c>
      <c r="D741" s="71">
        <f t="shared" si="22"/>
        <v>0.16736759932684622</v>
      </c>
      <c r="E741" s="71">
        <f t="shared" si="23"/>
        <v>7.8466728697499971E-4</v>
      </c>
    </row>
    <row r="742" spans="1:5" x14ac:dyDescent="0.25">
      <c r="A742" s="71">
        <v>49.2</v>
      </c>
      <c r="D742" s="71">
        <f t="shared" si="22"/>
        <v>0.1271188780458411</v>
      </c>
      <c r="E742" s="71">
        <f t="shared" si="23"/>
        <v>2.6112004053550707E-4</v>
      </c>
    </row>
    <row r="743" spans="1:5" x14ac:dyDescent="0.25">
      <c r="A743" s="71">
        <v>46</v>
      </c>
      <c r="D743" s="71">
        <f t="shared" si="22"/>
        <v>-0.19487089220220125</v>
      </c>
      <c r="E743" s="71">
        <f t="shared" si="23"/>
        <v>1.4420751535849179E-3</v>
      </c>
    </row>
    <row r="744" spans="1:5" x14ac:dyDescent="0.25">
      <c r="A744" s="71">
        <v>49</v>
      </c>
      <c r="D744" s="71">
        <f t="shared" si="22"/>
        <v>0.10699451740533819</v>
      </c>
      <c r="E744" s="71">
        <f t="shared" si="23"/>
        <v>1.3105273740794259E-4</v>
      </c>
    </row>
    <row r="745" spans="1:5" x14ac:dyDescent="0.25">
      <c r="A745" s="71">
        <v>49.5</v>
      </c>
      <c r="D745" s="71">
        <f t="shared" si="22"/>
        <v>0.15730541900659475</v>
      </c>
      <c r="E745" s="71">
        <f t="shared" si="23"/>
        <v>6.1231477006913507E-4</v>
      </c>
    </row>
    <row r="746" spans="1:5" x14ac:dyDescent="0.25">
      <c r="A746" s="71">
        <v>54</v>
      </c>
      <c r="D746" s="71">
        <f t="shared" si="22"/>
        <v>0.61010353341790391</v>
      </c>
      <c r="E746" s="71">
        <f t="shared" si="23"/>
        <v>0.13855243440924089</v>
      </c>
    </row>
    <row r="747" spans="1:5" x14ac:dyDescent="0.25">
      <c r="A747" s="71">
        <v>50</v>
      </c>
      <c r="D747" s="71">
        <f t="shared" si="22"/>
        <v>0.20761632060785135</v>
      </c>
      <c r="E747" s="71">
        <f t="shared" si="23"/>
        <v>1.8580010740129535E-3</v>
      </c>
    </row>
    <row r="748" spans="1:5" x14ac:dyDescent="0.25">
      <c r="A748" s="71">
        <v>52</v>
      </c>
      <c r="D748" s="71">
        <f t="shared" si="22"/>
        <v>0.4088599270128776</v>
      </c>
      <c r="E748" s="71">
        <f t="shared" si="23"/>
        <v>2.7944618634515816E-2</v>
      </c>
    </row>
    <row r="749" spans="1:5" x14ac:dyDescent="0.25">
      <c r="A749" s="71">
        <v>52.1</v>
      </c>
      <c r="D749" s="71">
        <f t="shared" si="22"/>
        <v>0.41892210733312907</v>
      </c>
      <c r="E749" s="71">
        <f t="shared" si="23"/>
        <v>3.0798751954578547E-2</v>
      </c>
    </row>
    <row r="750" spans="1:5" x14ac:dyDescent="0.25">
      <c r="A750" s="71">
        <v>41.7</v>
      </c>
      <c r="D750" s="71">
        <f t="shared" si="22"/>
        <v>-0.62754464597300752</v>
      </c>
      <c r="E750" s="71">
        <f t="shared" si="23"/>
        <v>0.15508811399702593</v>
      </c>
    </row>
    <row r="751" spans="1:5" x14ac:dyDescent="0.25">
      <c r="A751" s="71">
        <v>47.6</v>
      </c>
      <c r="D751" s="71">
        <f t="shared" si="22"/>
        <v>-3.3876007078180073E-2</v>
      </c>
      <c r="E751" s="71">
        <f t="shared" si="23"/>
        <v>1.3169487055440353E-6</v>
      </c>
    </row>
    <row r="752" spans="1:5" x14ac:dyDescent="0.25">
      <c r="A752" s="71">
        <v>44.5</v>
      </c>
      <c r="D752" s="71">
        <f t="shared" si="22"/>
        <v>-0.34580359700597096</v>
      </c>
      <c r="E752" s="71">
        <f t="shared" si="23"/>
        <v>1.4299406941290716E-2</v>
      </c>
    </row>
    <row r="753" spans="1:5" x14ac:dyDescent="0.25">
      <c r="A753" s="71">
        <v>38.1</v>
      </c>
      <c r="D753" s="71">
        <f t="shared" si="22"/>
        <v>-0.98978313750205493</v>
      </c>
      <c r="E753" s="71">
        <f t="shared" si="23"/>
        <v>0.95975460066079477</v>
      </c>
    </row>
    <row r="754" spans="1:5" x14ac:dyDescent="0.25">
      <c r="A754" s="71">
        <v>49.6</v>
      </c>
      <c r="D754" s="71">
        <f t="shared" si="22"/>
        <v>0.16736759932684622</v>
      </c>
      <c r="E754" s="71">
        <f t="shared" si="23"/>
        <v>7.8466728697499971E-4</v>
      </c>
    </row>
    <row r="755" spans="1:5" x14ac:dyDescent="0.25">
      <c r="A755" s="71">
        <v>38.6</v>
      </c>
      <c r="D755" s="71">
        <f t="shared" si="22"/>
        <v>-0.93947223590079842</v>
      </c>
      <c r="E755" s="71">
        <f t="shared" si="23"/>
        <v>0.77899702646193103</v>
      </c>
    </row>
    <row r="756" spans="1:5" x14ac:dyDescent="0.25">
      <c r="A756" s="71">
        <v>53.6</v>
      </c>
      <c r="D756" s="71">
        <f t="shared" si="22"/>
        <v>0.56985481213689881</v>
      </c>
      <c r="E756" s="71">
        <f t="shared" si="23"/>
        <v>0.10545249998170504</v>
      </c>
    </row>
    <row r="757" spans="1:5" x14ac:dyDescent="0.25">
      <c r="A757" s="71">
        <v>51</v>
      </c>
      <c r="D757" s="71">
        <f t="shared" si="22"/>
        <v>0.30823812381036447</v>
      </c>
      <c r="E757" s="71">
        <f t="shared" si="23"/>
        <v>9.0270408996938195E-3</v>
      </c>
    </row>
    <row r="758" spans="1:5" x14ac:dyDescent="0.25">
      <c r="A758" s="71">
        <v>50.6</v>
      </c>
      <c r="D758" s="71">
        <f t="shared" si="22"/>
        <v>0.26798940252935938</v>
      </c>
      <c r="E758" s="71">
        <f t="shared" si="23"/>
        <v>5.1578710686685401E-3</v>
      </c>
    </row>
    <row r="759" spans="1:5" x14ac:dyDescent="0.25">
      <c r="A759" s="71">
        <v>43.9</v>
      </c>
      <c r="D759" s="71">
        <f t="shared" si="22"/>
        <v>-0.406176678927479</v>
      </c>
      <c r="E759" s="71">
        <f t="shared" si="23"/>
        <v>2.7218233606978948E-2</v>
      </c>
    </row>
    <row r="760" spans="1:5" x14ac:dyDescent="0.25">
      <c r="A760" s="71">
        <v>50.8</v>
      </c>
      <c r="D760" s="71">
        <f t="shared" si="22"/>
        <v>0.28811376316986154</v>
      </c>
      <c r="E760" s="71">
        <f t="shared" si="23"/>
        <v>6.8905838186529176E-3</v>
      </c>
    </row>
    <row r="761" spans="1:5" x14ac:dyDescent="0.25">
      <c r="A761" s="71">
        <v>51.8</v>
      </c>
      <c r="D761" s="71">
        <f t="shared" si="22"/>
        <v>0.38873556637237472</v>
      </c>
      <c r="E761" s="71">
        <f t="shared" si="23"/>
        <v>2.2835846153426424E-2</v>
      </c>
    </row>
    <row r="762" spans="1:5" x14ac:dyDescent="0.25">
      <c r="A762" s="71">
        <v>38.6</v>
      </c>
      <c r="D762" s="71">
        <f t="shared" si="22"/>
        <v>-0.93947223590079842</v>
      </c>
      <c r="E762" s="71">
        <f t="shared" si="23"/>
        <v>0.77899702646193103</v>
      </c>
    </row>
    <row r="763" spans="1:5" x14ac:dyDescent="0.25">
      <c r="A763" s="71">
        <v>51.4</v>
      </c>
      <c r="D763" s="71">
        <f t="shared" si="22"/>
        <v>0.34848684509136957</v>
      </c>
      <c r="E763" s="71">
        <f t="shared" si="23"/>
        <v>1.4748421971771494E-2</v>
      </c>
    </row>
    <row r="764" spans="1:5" x14ac:dyDescent="0.25">
      <c r="A764" s="71">
        <v>45.9</v>
      </c>
      <c r="D764" s="71">
        <f t="shared" si="22"/>
        <v>-0.20493307252245271</v>
      </c>
      <c r="E764" s="71">
        <f t="shared" si="23"/>
        <v>1.7637953998664564E-3</v>
      </c>
    </row>
    <row r="765" spans="1:5" x14ac:dyDescent="0.25">
      <c r="A765" s="71">
        <v>53.1</v>
      </c>
      <c r="D765" s="71">
        <f t="shared" si="22"/>
        <v>0.51954391053564219</v>
      </c>
      <c r="E765" s="71">
        <f t="shared" si="23"/>
        <v>7.2859977980839749E-2</v>
      </c>
    </row>
    <row r="766" spans="1:5" x14ac:dyDescent="0.25">
      <c r="A766" s="71">
        <v>25.4</v>
      </c>
      <c r="D766" s="71">
        <f t="shared" si="22"/>
        <v>-2.2676800381739723</v>
      </c>
      <c r="E766" s="71">
        <f t="shared" si="23"/>
        <v>26.443997556845058</v>
      </c>
    </row>
    <row r="767" spans="1:5" x14ac:dyDescent="0.25">
      <c r="A767" s="71">
        <v>49.5</v>
      </c>
      <c r="D767" s="71">
        <f t="shared" si="22"/>
        <v>0.15730541900659475</v>
      </c>
      <c r="E767" s="71">
        <f t="shared" si="23"/>
        <v>6.1231477006913507E-4</v>
      </c>
    </row>
    <row r="768" spans="1:5" x14ac:dyDescent="0.25">
      <c r="A768" s="71">
        <v>51.7</v>
      </c>
      <c r="D768" s="71">
        <f t="shared" si="22"/>
        <v>0.37867338605212397</v>
      </c>
      <c r="E768" s="71">
        <f t="shared" si="23"/>
        <v>2.0561705393457242E-2</v>
      </c>
    </row>
    <row r="769" spans="1:5" x14ac:dyDescent="0.25">
      <c r="A769" s="71">
        <v>49.5</v>
      </c>
      <c r="D769" s="71">
        <f t="shared" si="22"/>
        <v>0.15730541900659475</v>
      </c>
      <c r="E769" s="71">
        <f t="shared" si="23"/>
        <v>6.1231477006913507E-4</v>
      </c>
    </row>
    <row r="770" spans="1:5" x14ac:dyDescent="0.25">
      <c r="A770" s="71">
        <v>41.1</v>
      </c>
      <c r="D770" s="71">
        <f t="shared" si="22"/>
        <v>-0.68791772789451555</v>
      </c>
      <c r="E770" s="71">
        <f t="shared" si="23"/>
        <v>0.22394739040137115</v>
      </c>
    </row>
    <row r="771" spans="1:5" x14ac:dyDescent="0.25">
      <c r="A771" s="71">
        <v>54.1</v>
      </c>
      <c r="D771" s="71">
        <f t="shared" ref="D771:D834" si="24">(A771-$B$2)/$C$2</f>
        <v>0.62016571373815532</v>
      </c>
      <c r="E771" s="71">
        <f t="shared" ref="E771:E834" si="25">D771^4</f>
        <v>0.14792140024258435</v>
      </c>
    </row>
    <row r="772" spans="1:5" x14ac:dyDescent="0.25">
      <c r="A772" s="71">
        <v>50.9</v>
      </c>
      <c r="D772" s="71">
        <f t="shared" si="24"/>
        <v>0.298175943490113</v>
      </c>
      <c r="E772" s="71">
        <f t="shared" si="25"/>
        <v>7.9047913036021118E-3</v>
      </c>
    </row>
    <row r="773" spans="1:5" x14ac:dyDescent="0.25">
      <c r="A773" s="71">
        <v>35.9</v>
      </c>
      <c r="D773" s="71">
        <f t="shared" si="24"/>
        <v>-1.2111511045475842</v>
      </c>
      <c r="E773" s="71">
        <f t="shared" si="25"/>
        <v>2.1517574650388505</v>
      </c>
    </row>
    <row r="774" spans="1:5" x14ac:dyDescent="0.25">
      <c r="A774" s="71">
        <v>40.1</v>
      </c>
      <c r="D774" s="71">
        <f t="shared" si="24"/>
        <v>-0.78853953109702868</v>
      </c>
      <c r="E774" s="71">
        <f t="shared" si="25"/>
        <v>0.38662851476819021</v>
      </c>
    </row>
    <row r="775" spans="1:5" x14ac:dyDescent="0.25">
      <c r="A775" s="71">
        <v>49.2</v>
      </c>
      <c r="D775" s="71">
        <f t="shared" si="24"/>
        <v>0.1271188780458411</v>
      </c>
      <c r="E775" s="71">
        <f t="shared" si="25"/>
        <v>2.6112004053550707E-4</v>
      </c>
    </row>
    <row r="776" spans="1:5" x14ac:dyDescent="0.25">
      <c r="A776" s="71">
        <v>50.9</v>
      </c>
      <c r="D776" s="71">
        <f t="shared" si="24"/>
        <v>0.298175943490113</v>
      </c>
      <c r="E776" s="71">
        <f t="shared" si="25"/>
        <v>7.9047913036021118E-3</v>
      </c>
    </row>
    <row r="777" spans="1:5" x14ac:dyDescent="0.25">
      <c r="A777" s="71">
        <v>44.8</v>
      </c>
      <c r="D777" s="71">
        <f t="shared" si="24"/>
        <v>-0.31561705604521734</v>
      </c>
      <c r="E777" s="71">
        <f t="shared" si="25"/>
        <v>9.9229741120224115E-3</v>
      </c>
    </row>
    <row r="778" spans="1:5" x14ac:dyDescent="0.25">
      <c r="A778" s="71">
        <v>46.6</v>
      </c>
      <c r="D778" s="71">
        <f t="shared" si="24"/>
        <v>-0.13449781028069321</v>
      </c>
      <c r="E778" s="71">
        <f t="shared" si="25"/>
        <v>3.2723583402044385E-4</v>
      </c>
    </row>
    <row r="779" spans="1:5" x14ac:dyDescent="0.25">
      <c r="A779" s="71">
        <v>48.7</v>
      </c>
      <c r="D779" s="71">
        <f t="shared" si="24"/>
        <v>7.6807976444584536E-2</v>
      </c>
      <c r="E779" s="71">
        <f t="shared" si="25"/>
        <v>3.4803690183002227E-5</v>
      </c>
    </row>
    <row r="780" spans="1:5" x14ac:dyDescent="0.25">
      <c r="A780" s="71">
        <v>48.6</v>
      </c>
      <c r="D780" s="71">
        <f t="shared" si="24"/>
        <v>6.6745796124333068E-2</v>
      </c>
      <c r="E780" s="71">
        <f t="shared" si="25"/>
        <v>1.9847036585416616E-5</v>
      </c>
    </row>
    <row r="781" spans="1:5" x14ac:dyDescent="0.25">
      <c r="A781" s="71">
        <v>50.3</v>
      </c>
      <c r="D781" s="71">
        <f t="shared" si="24"/>
        <v>0.237802861568605</v>
      </c>
      <c r="E781" s="71">
        <f t="shared" si="25"/>
        <v>3.197925229771944E-3</v>
      </c>
    </row>
    <row r="782" spans="1:5" x14ac:dyDescent="0.25">
      <c r="A782" s="71">
        <v>48.6</v>
      </c>
      <c r="D782" s="71">
        <f t="shared" si="24"/>
        <v>6.6745796124333068E-2</v>
      </c>
      <c r="E782" s="71">
        <f t="shared" si="25"/>
        <v>1.9847036585416616E-5</v>
      </c>
    </row>
    <row r="783" spans="1:5" x14ac:dyDescent="0.25">
      <c r="A783" s="71">
        <v>45.4</v>
      </c>
      <c r="D783" s="71">
        <f t="shared" si="24"/>
        <v>-0.25524397412370931</v>
      </c>
      <c r="E783" s="71">
        <f t="shared" si="25"/>
        <v>4.2444555686022229E-3</v>
      </c>
    </row>
    <row r="784" spans="1:5" x14ac:dyDescent="0.25">
      <c r="A784" s="71">
        <v>46.4</v>
      </c>
      <c r="D784" s="71">
        <f t="shared" si="24"/>
        <v>-0.15462217092119612</v>
      </c>
      <c r="E784" s="71">
        <f t="shared" si="25"/>
        <v>5.7159321664242949E-4</v>
      </c>
    </row>
    <row r="785" spans="1:5" x14ac:dyDescent="0.25">
      <c r="A785" s="71">
        <v>48.5</v>
      </c>
      <c r="D785" s="71">
        <f t="shared" si="24"/>
        <v>5.6683615804081613E-2</v>
      </c>
      <c r="E785" s="71">
        <f t="shared" si="25"/>
        <v>1.0323576564857853E-5</v>
      </c>
    </row>
    <row r="786" spans="1:5" x14ac:dyDescent="0.25">
      <c r="A786" s="71">
        <v>53.9</v>
      </c>
      <c r="D786" s="71">
        <f t="shared" si="24"/>
        <v>0.6000413530976525</v>
      </c>
      <c r="E786" s="71">
        <f t="shared" si="25"/>
        <v>0.12963573277031143</v>
      </c>
    </row>
    <row r="787" spans="1:5" x14ac:dyDescent="0.25">
      <c r="A787" s="71">
        <v>51.3</v>
      </c>
      <c r="D787" s="71">
        <f t="shared" si="24"/>
        <v>0.33842466477111816</v>
      </c>
      <c r="E787" s="71">
        <f t="shared" si="25"/>
        <v>1.3117408079921962E-2</v>
      </c>
    </row>
    <row r="788" spans="1:5" x14ac:dyDescent="0.25">
      <c r="A788" s="71">
        <v>50.7</v>
      </c>
      <c r="D788" s="71">
        <f t="shared" si="24"/>
        <v>0.27805158284961085</v>
      </c>
      <c r="E788" s="71">
        <f t="shared" si="25"/>
        <v>5.9772509101634176E-3</v>
      </c>
    </row>
    <row r="789" spans="1:5" x14ac:dyDescent="0.25">
      <c r="A789" s="71">
        <v>49.1</v>
      </c>
      <c r="D789" s="71">
        <f t="shared" si="24"/>
        <v>0.11705669772558965</v>
      </c>
      <c r="E789" s="71">
        <f t="shared" si="25"/>
        <v>1.877522163734002E-4</v>
      </c>
    </row>
    <row r="790" spans="1:5" x14ac:dyDescent="0.25">
      <c r="A790" s="71">
        <v>25.5</v>
      </c>
      <c r="D790" s="71">
        <f t="shared" si="24"/>
        <v>-2.2576178578537207</v>
      </c>
      <c r="E790" s="71">
        <f t="shared" si="25"/>
        <v>25.977761595184745</v>
      </c>
    </row>
    <row r="791" spans="1:5" x14ac:dyDescent="0.25">
      <c r="A791" s="71">
        <v>42.7</v>
      </c>
      <c r="D791" s="71">
        <f t="shared" si="24"/>
        <v>-0.52692284277049439</v>
      </c>
      <c r="E791" s="71">
        <f t="shared" si="25"/>
        <v>7.7088235449545267E-2</v>
      </c>
    </row>
    <row r="792" spans="1:5" x14ac:dyDescent="0.25">
      <c r="A792" s="71">
        <v>51.3</v>
      </c>
      <c r="D792" s="71">
        <f t="shared" si="24"/>
        <v>0.33842466477111816</v>
      </c>
      <c r="E792" s="71">
        <f t="shared" si="25"/>
        <v>1.3117408079921962E-2</v>
      </c>
    </row>
    <row r="793" spans="1:5" x14ac:dyDescent="0.25">
      <c r="A793" s="71">
        <v>48.9</v>
      </c>
      <c r="D793" s="71">
        <f t="shared" si="24"/>
        <v>9.6932337085086723E-2</v>
      </c>
      <c r="E793" s="71">
        <f t="shared" si="25"/>
        <v>8.8282522879313746E-5</v>
      </c>
    </row>
    <row r="794" spans="1:5" x14ac:dyDescent="0.25">
      <c r="A794" s="71">
        <v>46.8</v>
      </c>
      <c r="D794" s="71">
        <f t="shared" si="24"/>
        <v>-0.11437344964019101</v>
      </c>
      <c r="E794" s="71">
        <f t="shared" si="25"/>
        <v>1.711200429584969E-4</v>
      </c>
    </row>
    <row r="795" spans="1:5" x14ac:dyDescent="0.25">
      <c r="A795" s="71">
        <v>35.799999999999997</v>
      </c>
      <c r="D795" s="71">
        <f t="shared" si="24"/>
        <v>-1.2212132848678356</v>
      </c>
      <c r="E795" s="71">
        <f t="shared" si="25"/>
        <v>2.2241602784068903</v>
      </c>
    </row>
    <row r="796" spans="1:5" x14ac:dyDescent="0.25">
      <c r="A796" s="71">
        <v>49.7</v>
      </c>
      <c r="D796" s="71">
        <f t="shared" si="24"/>
        <v>0.17742977964709766</v>
      </c>
      <c r="E796" s="71">
        <f t="shared" si="25"/>
        <v>9.9107393114583392E-4</v>
      </c>
    </row>
    <row r="797" spans="1:5" x14ac:dyDescent="0.25">
      <c r="A797" s="71">
        <v>54</v>
      </c>
      <c r="D797" s="71">
        <f t="shared" si="24"/>
        <v>0.61010353341790391</v>
      </c>
      <c r="E797" s="71">
        <f t="shared" si="25"/>
        <v>0.13855243440924089</v>
      </c>
    </row>
    <row r="798" spans="1:5" x14ac:dyDescent="0.25">
      <c r="A798" s="71">
        <v>29.2</v>
      </c>
      <c r="D798" s="71">
        <f t="shared" si="24"/>
        <v>-1.8853171860044222</v>
      </c>
      <c r="E798" s="71">
        <f t="shared" si="25"/>
        <v>12.633907876374488</v>
      </c>
    </row>
    <row r="799" spans="1:5" x14ac:dyDescent="0.25">
      <c r="A799" s="71">
        <v>46.6</v>
      </c>
      <c r="D799" s="71">
        <f t="shared" si="24"/>
        <v>-0.13449781028069321</v>
      </c>
      <c r="E799" s="71">
        <f t="shared" si="25"/>
        <v>3.2723583402044385E-4</v>
      </c>
    </row>
    <row r="800" spans="1:5" x14ac:dyDescent="0.25">
      <c r="A800" s="71">
        <v>43.1</v>
      </c>
      <c r="D800" s="71">
        <f t="shared" si="24"/>
        <v>-0.48667412148948924</v>
      </c>
      <c r="E800" s="71">
        <f t="shared" si="25"/>
        <v>5.6098728042799868E-2</v>
      </c>
    </row>
    <row r="801" spans="1:5" x14ac:dyDescent="0.25">
      <c r="A801" s="71">
        <v>52.2</v>
      </c>
      <c r="D801" s="71">
        <f t="shared" si="24"/>
        <v>0.42898428765338054</v>
      </c>
      <c r="E801" s="71">
        <f t="shared" si="25"/>
        <v>3.3866127768978328E-2</v>
      </c>
    </row>
    <row r="802" spans="1:5" x14ac:dyDescent="0.25">
      <c r="A802" s="71">
        <v>49.6</v>
      </c>
      <c r="D802" s="71">
        <f t="shared" si="24"/>
        <v>0.16736759932684622</v>
      </c>
      <c r="E802" s="71">
        <f t="shared" si="25"/>
        <v>7.8466728697499971E-4</v>
      </c>
    </row>
    <row r="803" spans="1:5" x14ac:dyDescent="0.25">
      <c r="A803" s="71">
        <v>26.7</v>
      </c>
      <c r="D803" s="71">
        <f t="shared" si="24"/>
        <v>-2.1368716940107051</v>
      </c>
      <c r="E803" s="71">
        <f t="shared" si="25"/>
        <v>20.850370902697833</v>
      </c>
    </row>
    <row r="804" spans="1:5" x14ac:dyDescent="0.25">
      <c r="A804" s="71">
        <v>55.5</v>
      </c>
      <c r="D804" s="71">
        <f t="shared" si="24"/>
        <v>0.76103623822167366</v>
      </c>
      <c r="E804" s="71">
        <f t="shared" si="25"/>
        <v>0.33544501954757455</v>
      </c>
    </row>
    <row r="805" spans="1:5" x14ac:dyDescent="0.25">
      <c r="A805" s="71">
        <v>50.5</v>
      </c>
      <c r="D805" s="71">
        <f t="shared" si="24"/>
        <v>0.25792722220910791</v>
      </c>
      <c r="E805" s="71">
        <f t="shared" si="25"/>
        <v>4.4257688099213714E-3</v>
      </c>
    </row>
    <row r="806" spans="1:5" x14ac:dyDescent="0.25">
      <c r="A806" s="71">
        <v>50.2</v>
      </c>
      <c r="D806" s="71">
        <f t="shared" si="24"/>
        <v>0.22774068124835425</v>
      </c>
      <c r="E806" s="71">
        <f t="shared" si="25"/>
        <v>2.6900630659654852E-3</v>
      </c>
    </row>
    <row r="807" spans="1:5" x14ac:dyDescent="0.25">
      <c r="A807" s="71">
        <v>56.5</v>
      </c>
      <c r="D807" s="71">
        <f t="shared" si="24"/>
        <v>0.86165804142418678</v>
      </c>
      <c r="E807" s="71">
        <f t="shared" si="25"/>
        <v>0.55123880388412838</v>
      </c>
    </row>
    <row r="808" spans="1:5" x14ac:dyDescent="0.25">
      <c r="A808" s="71">
        <v>25</v>
      </c>
      <c r="D808" s="71">
        <f t="shared" si="24"/>
        <v>-2.3079287594549771</v>
      </c>
      <c r="E808" s="71">
        <f t="shared" si="25"/>
        <v>28.371976797073792</v>
      </c>
    </row>
    <row r="809" spans="1:5" x14ac:dyDescent="0.25">
      <c r="A809" s="71">
        <v>45.5</v>
      </c>
      <c r="D809" s="71">
        <f t="shared" si="24"/>
        <v>-0.24518179380345781</v>
      </c>
      <c r="E809" s="71">
        <f t="shared" si="25"/>
        <v>3.6137064630731948E-3</v>
      </c>
    </row>
    <row r="810" spans="1:5" x14ac:dyDescent="0.25">
      <c r="A810" s="71">
        <v>44</v>
      </c>
      <c r="D810" s="71">
        <f t="shared" si="24"/>
        <v>-0.39611449860722753</v>
      </c>
      <c r="E810" s="71">
        <f t="shared" si="25"/>
        <v>2.4619711251787687E-2</v>
      </c>
    </row>
    <row r="811" spans="1:5" x14ac:dyDescent="0.25">
      <c r="A811" s="71">
        <v>51.5</v>
      </c>
      <c r="D811" s="71">
        <f t="shared" si="24"/>
        <v>0.35854902541162104</v>
      </c>
      <c r="E811" s="71">
        <f t="shared" si="25"/>
        <v>1.6527006026447189E-2</v>
      </c>
    </row>
    <row r="812" spans="1:5" x14ac:dyDescent="0.25">
      <c r="A812" s="71">
        <v>37.299999999999997</v>
      </c>
      <c r="D812" s="71">
        <f t="shared" si="24"/>
        <v>-1.070280580064066</v>
      </c>
      <c r="E812" s="71">
        <f t="shared" si="25"/>
        <v>1.3121714414629395</v>
      </c>
    </row>
    <row r="813" spans="1:5" x14ac:dyDescent="0.25">
      <c r="A813" s="71">
        <v>50.3</v>
      </c>
      <c r="D813" s="71">
        <f t="shared" si="24"/>
        <v>0.237802861568605</v>
      </c>
      <c r="E813" s="71">
        <f t="shared" si="25"/>
        <v>3.197925229771944E-3</v>
      </c>
    </row>
    <row r="814" spans="1:5" x14ac:dyDescent="0.25">
      <c r="A814" s="71">
        <v>51.1</v>
      </c>
      <c r="D814" s="71">
        <f t="shared" si="24"/>
        <v>0.31830030413061594</v>
      </c>
      <c r="E814" s="71">
        <f t="shared" si="25"/>
        <v>1.026474616682887E-2</v>
      </c>
    </row>
    <row r="815" spans="1:5" x14ac:dyDescent="0.25">
      <c r="A815" s="71">
        <v>23.2</v>
      </c>
      <c r="D815" s="71">
        <f t="shared" si="24"/>
        <v>-2.4890480052195012</v>
      </c>
      <c r="E815" s="71">
        <f t="shared" si="25"/>
        <v>38.382485186218176</v>
      </c>
    </row>
    <row r="816" spans="1:5" x14ac:dyDescent="0.25">
      <c r="A816" s="71">
        <v>54.5</v>
      </c>
      <c r="D816" s="71">
        <f t="shared" si="24"/>
        <v>0.66041443501916053</v>
      </c>
      <c r="E816" s="71">
        <f t="shared" si="25"/>
        <v>0.190224402731512</v>
      </c>
    </row>
    <row r="817" spans="1:5" x14ac:dyDescent="0.25">
      <c r="A817" s="71">
        <v>36.4</v>
      </c>
      <c r="D817" s="71">
        <f t="shared" si="24"/>
        <v>-1.1608402029463276</v>
      </c>
      <c r="E817" s="71">
        <f t="shared" si="25"/>
        <v>1.8158909399102678</v>
      </c>
    </row>
    <row r="818" spans="1:5" x14ac:dyDescent="0.25">
      <c r="A818" s="71">
        <v>49.2</v>
      </c>
      <c r="D818" s="71">
        <f t="shared" si="24"/>
        <v>0.1271188780458411</v>
      </c>
      <c r="E818" s="71">
        <f t="shared" si="25"/>
        <v>2.6112004053550707E-4</v>
      </c>
    </row>
    <row r="819" spans="1:5" x14ac:dyDescent="0.25">
      <c r="A819" s="71">
        <v>51</v>
      </c>
      <c r="D819" s="71">
        <f t="shared" si="24"/>
        <v>0.30823812381036447</v>
      </c>
      <c r="E819" s="71">
        <f t="shared" si="25"/>
        <v>9.0270408996938195E-3</v>
      </c>
    </row>
    <row r="820" spans="1:5" x14ac:dyDescent="0.25">
      <c r="A820" s="71">
        <v>48.5</v>
      </c>
      <c r="D820" s="71">
        <f t="shared" si="24"/>
        <v>5.6683615804081613E-2</v>
      </c>
      <c r="E820" s="71">
        <f t="shared" si="25"/>
        <v>1.0323576564857853E-5</v>
      </c>
    </row>
    <row r="821" spans="1:5" x14ac:dyDescent="0.25">
      <c r="A821" s="71">
        <v>52.5</v>
      </c>
      <c r="D821" s="71">
        <f t="shared" si="24"/>
        <v>0.45917082861413422</v>
      </c>
      <c r="E821" s="71">
        <f t="shared" si="25"/>
        <v>4.4452598929451519E-2</v>
      </c>
    </row>
    <row r="822" spans="1:5" x14ac:dyDescent="0.25">
      <c r="A822" s="71">
        <v>52.7</v>
      </c>
      <c r="D822" s="71">
        <f t="shared" si="24"/>
        <v>0.4792951892546371</v>
      </c>
      <c r="E822" s="71">
        <f t="shared" si="25"/>
        <v>5.27730603267281E-2</v>
      </c>
    </row>
    <row r="823" spans="1:5" x14ac:dyDescent="0.25">
      <c r="A823" s="71">
        <v>56.4</v>
      </c>
      <c r="D823" s="71">
        <f t="shared" si="24"/>
        <v>0.85159586110393537</v>
      </c>
      <c r="E823" s="71">
        <f t="shared" si="25"/>
        <v>0.5259375368864021</v>
      </c>
    </row>
    <row r="824" spans="1:5" x14ac:dyDescent="0.25">
      <c r="A824" s="71">
        <v>56.6</v>
      </c>
      <c r="D824" s="71">
        <f t="shared" si="24"/>
        <v>0.8717202217444382</v>
      </c>
      <c r="E824" s="71">
        <f t="shared" si="25"/>
        <v>0.57744215118308362</v>
      </c>
    </row>
    <row r="825" spans="1:5" x14ac:dyDescent="0.25">
      <c r="A825" s="71">
        <v>54.6</v>
      </c>
      <c r="D825" s="71">
        <f t="shared" si="24"/>
        <v>0.67047661533941194</v>
      </c>
      <c r="E825" s="71">
        <f t="shared" si="25"/>
        <v>0.20208521516614303</v>
      </c>
    </row>
    <row r="826" spans="1:5" x14ac:dyDescent="0.25">
      <c r="A826" s="71">
        <v>33.200000000000003</v>
      </c>
      <c r="D826" s="71">
        <f t="shared" si="24"/>
        <v>-1.4828299731943693</v>
      </c>
      <c r="E826" s="71">
        <f t="shared" si="25"/>
        <v>4.8346542862585231</v>
      </c>
    </row>
    <row r="827" spans="1:5" x14ac:dyDescent="0.25">
      <c r="A827" s="71">
        <v>47.8</v>
      </c>
      <c r="D827" s="71">
        <f t="shared" si="24"/>
        <v>-1.3751646437677874E-2</v>
      </c>
      <c r="E827" s="71">
        <f t="shared" si="25"/>
        <v>3.5761752360801506E-8</v>
      </c>
    </row>
    <row r="828" spans="1:5" x14ac:dyDescent="0.25">
      <c r="A828" s="71">
        <v>54.6</v>
      </c>
      <c r="D828" s="71">
        <f t="shared" si="24"/>
        <v>0.67047661533941194</v>
      </c>
      <c r="E828" s="71">
        <f t="shared" si="25"/>
        <v>0.20208521516614303</v>
      </c>
    </row>
    <row r="829" spans="1:5" x14ac:dyDescent="0.25">
      <c r="A829" s="71">
        <v>55.6</v>
      </c>
      <c r="D829" s="71">
        <f t="shared" si="24"/>
        <v>0.77109841854192507</v>
      </c>
      <c r="E829" s="71">
        <f t="shared" si="25"/>
        <v>0.35354056341804579</v>
      </c>
    </row>
    <row r="830" spans="1:5" x14ac:dyDescent="0.25">
      <c r="A830" s="71">
        <v>57</v>
      </c>
      <c r="D830" s="71">
        <f t="shared" si="24"/>
        <v>0.9119689430254434</v>
      </c>
      <c r="E830" s="71">
        <f t="shared" si="25"/>
        <v>0.69170385321157923</v>
      </c>
    </row>
    <row r="831" spans="1:5" x14ac:dyDescent="0.25">
      <c r="A831" s="71">
        <v>56.9</v>
      </c>
      <c r="D831" s="71">
        <f t="shared" si="24"/>
        <v>0.90190676270519188</v>
      </c>
      <c r="E831" s="71">
        <f t="shared" si="25"/>
        <v>0.66167781473446974</v>
      </c>
    </row>
    <row r="832" spans="1:5" x14ac:dyDescent="0.25">
      <c r="A832" s="71">
        <v>45.6</v>
      </c>
      <c r="D832" s="71">
        <f t="shared" si="24"/>
        <v>-0.23511961348320637</v>
      </c>
      <c r="E832" s="71">
        <f t="shared" si="25"/>
        <v>3.056014682694487E-3</v>
      </c>
    </row>
    <row r="833" spans="1:5" x14ac:dyDescent="0.25">
      <c r="A833" s="71">
        <v>48.2</v>
      </c>
      <c r="D833" s="71">
        <f t="shared" si="24"/>
        <v>2.6497074843327955E-2</v>
      </c>
      <c r="E833" s="71">
        <f t="shared" si="25"/>
        <v>4.9293735427540276E-7</v>
      </c>
    </row>
    <row r="834" spans="1:5" x14ac:dyDescent="0.25">
      <c r="A834" s="71">
        <v>56.2</v>
      </c>
      <c r="D834" s="71">
        <f t="shared" si="24"/>
        <v>0.8314715004634331</v>
      </c>
      <c r="E834" s="71">
        <f t="shared" si="25"/>
        <v>0.47795771003230347</v>
      </c>
    </row>
    <row r="835" spans="1:5" x14ac:dyDescent="0.25">
      <c r="A835" s="71">
        <v>57.2</v>
      </c>
      <c r="D835" s="71">
        <f t="shared" ref="D835:D898" si="26">(A835-$B$2)/$C$2</f>
        <v>0.93209330366594623</v>
      </c>
      <c r="E835" s="71">
        <f t="shared" ref="E835:E898" si="27">D835^4</f>
        <v>0.75480983750580732</v>
      </c>
    </row>
    <row r="836" spans="1:5" x14ac:dyDescent="0.25">
      <c r="A836" s="71">
        <v>54.8</v>
      </c>
      <c r="D836" s="71">
        <f t="shared" si="26"/>
        <v>0.6906009759799141</v>
      </c>
      <c r="E836" s="71">
        <f t="shared" si="27"/>
        <v>0.22746194639624884</v>
      </c>
    </row>
    <row r="837" spans="1:5" x14ac:dyDescent="0.25">
      <c r="A837" s="71">
        <v>35.1</v>
      </c>
      <c r="D837" s="71">
        <f t="shared" si="26"/>
        <v>-1.2916485471095944</v>
      </c>
      <c r="E837" s="71">
        <f t="shared" si="27"/>
        <v>2.7834116401331954</v>
      </c>
    </row>
    <row r="838" spans="1:5" x14ac:dyDescent="0.25">
      <c r="A838" s="71">
        <v>59.9</v>
      </c>
      <c r="D838" s="71">
        <f t="shared" si="26"/>
        <v>1.2037721723127313</v>
      </c>
      <c r="E838" s="71">
        <f t="shared" si="27"/>
        <v>2.0997964538829517</v>
      </c>
    </row>
    <row r="839" spans="1:5" x14ac:dyDescent="0.25">
      <c r="A839" s="71">
        <v>37.6</v>
      </c>
      <c r="D839" s="71">
        <f t="shared" si="26"/>
        <v>-1.0400940391033116</v>
      </c>
      <c r="E839" s="71">
        <f t="shared" si="27"/>
        <v>1.1702817422009124</v>
      </c>
    </row>
    <row r="840" spans="1:5" x14ac:dyDescent="0.25">
      <c r="A840" s="71">
        <v>56.7</v>
      </c>
      <c r="D840" s="71">
        <f t="shared" si="26"/>
        <v>0.88178240206468972</v>
      </c>
      <c r="E840" s="71">
        <f t="shared" si="27"/>
        <v>0.60456876975537377</v>
      </c>
    </row>
    <row r="841" spans="1:5" x14ac:dyDescent="0.25">
      <c r="A841" s="71">
        <v>57.7</v>
      </c>
      <c r="D841" s="71">
        <f t="shared" si="26"/>
        <v>0.98240420526720285</v>
      </c>
      <c r="E841" s="71">
        <f t="shared" si="27"/>
        <v>0.93145279740581777</v>
      </c>
    </row>
    <row r="842" spans="1:5" x14ac:dyDescent="0.25">
      <c r="A842" s="71">
        <v>44.3</v>
      </c>
      <c r="D842" s="71">
        <f t="shared" si="26"/>
        <v>-0.3659279576464739</v>
      </c>
      <c r="E842" s="71">
        <f t="shared" si="27"/>
        <v>1.7930085766858311E-2</v>
      </c>
    </row>
    <row r="843" spans="1:5" x14ac:dyDescent="0.25">
      <c r="A843" s="71">
        <v>55.4</v>
      </c>
      <c r="D843" s="71">
        <f t="shared" si="26"/>
        <v>0.75097405790142213</v>
      </c>
      <c r="E843" s="71">
        <f t="shared" si="27"/>
        <v>0.31805317764425989</v>
      </c>
    </row>
    <row r="844" spans="1:5" x14ac:dyDescent="0.25">
      <c r="A844" s="71">
        <v>52.7</v>
      </c>
      <c r="D844" s="71">
        <f t="shared" si="26"/>
        <v>0.4792951892546371</v>
      </c>
      <c r="E844" s="71">
        <f t="shared" si="27"/>
        <v>5.27730603267281E-2</v>
      </c>
    </row>
    <row r="845" spans="1:5" x14ac:dyDescent="0.25">
      <c r="A845" s="71">
        <v>53.4</v>
      </c>
      <c r="D845" s="71">
        <f t="shared" si="26"/>
        <v>0.54973045149639588</v>
      </c>
      <c r="E845" s="71">
        <f t="shared" si="27"/>
        <v>9.1326997299129367E-2</v>
      </c>
    </row>
    <row r="846" spans="1:5" x14ac:dyDescent="0.25">
      <c r="A846" s="71">
        <v>56.2</v>
      </c>
      <c r="D846" s="71">
        <f t="shared" si="26"/>
        <v>0.8314715004634331</v>
      </c>
      <c r="E846" s="71">
        <f t="shared" si="27"/>
        <v>0.47795771003230347</v>
      </c>
    </row>
    <row r="847" spans="1:5" x14ac:dyDescent="0.25">
      <c r="A847" s="71">
        <v>28.8</v>
      </c>
      <c r="D847" s="71">
        <f t="shared" si="26"/>
        <v>-1.9255659072854272</v>
      </c>
      <c r="E847" s="71">
        <f t="shared" si="27"/>
        <v>13.747810971823624</v>
      </c>
    </row>
    <row r="848" spans="1:5" x14ac:dyDescent="0.25">
      <c r="A848" s="71">
        <v>51.1</v>
      </c>
      <c r="D848" s="71">
        <f t="shared" si="26"/>
        <v>0.31830030413061594</v>
      </c>
      <c r="E848" s="71">
        <f t="shared" si="27"/>
        <v>1.026474616682887E-2</v>
      </c>
    </row>
    <row r="849" spans="1:5" x14ac:dyDescent="0.25">
      <c r="A849" s="71">
        <v>32.200000000000003</v>
      </c>
      <c r="D849" s="71">
        <f t="shared" si="26"/>
        <v>-1.5834517763968823</v>
      </c>
      <c r="E849" s="71">
        <f t="shared" si="27"/>
        <v>6.2866512163649073</v>
      </c>
    </row>
    <row r="850" spans="1:5" x14ac:dyDescent="0.25">
      <c r="A850" s="71">
        <v>55.2</v>
      </c>
      <c r="D850" s="71">
        <f t="shared" si="26"/>
        <v>0.73084969726091997</v>
      </c>
      <c r="E850" s="71">
        <f t="shared" si="27"/>
        <v>0.28530690698548666</v>
      </c>
    </row>
    <row r="851" spans="1:5" x14ac:dyDescent="0.25">
      <c r="A851" s="71">
        <v>42.8</v>
      </c>
      <c r="D851" s="71">
        <f t="shared" si="26"/>
        <v>-0.51686066245024365</v>
      </c>
      <c r="E851" s="71">
        <f t="shared" si="27"/>
        <v>7.136642131233728E-2</v>
      </c>
    </row>
    <row r="852" spans="1:5" x14ac:dyDescent="0.25">
      <c r="A852" s="71">
        <v>55.5</v>
      </c>
      <c r="D852" s="71">
        <f t="shared" si="26"/>
        <v>0.76103623822167366</v>
      </c>
      <c r="E852" s="71">
        <f t="shared" si="27"/>
        <v>0.33544501954757455</v>
      </c>
    </row>
    <row r="853" spans="1:5" x14ac:dyDescent="0.25">
      <c r="A853" s="71">
        <v>52.3</v>
      </c>
      <c r="D853" s="71">
        <f t="shared" si="26"/>
        <v>0.43904646797363128</v>
      </c>
      <c r="E853" s="71">
        <f t="shared" si="27"/>
        <v>3.7157111940231129E-2</v>
      </c>
    </row>
    <row r="854" spans="1:5" x14ac:dyDescent="0.25">
      <c r="A854" s="71">
        <v>47.5</v>
      </c>
      <c r="D854" s="71">
        <f t="shared" si="26"/>
        <v>-4.3938187398431534E-2</v>
      </c>
      <c r="E854" s="71">
        <f t="shared" si="27"/>
        <v>3.7270785622262694E-6</v>
      </c>
    </row>
    <row r="855" spans="1:5" x14ac:dyDescent="0.25">
      <c r="A855" s="71">
        <v>56.5</v>
      </c>
      <c r="D855" s="71">
        <f t="shared" si="26"/>
        <v>0.86165804142418678</v>
      </c>
      <c r="E855" s="71">
        <f t="shared" si="27"/>
        <v>0.55123880388412838</v>
      </c>
    </row>
    <row r="856" spans="1:5" x14ac:dyDescent="0.25">
      <c r="A856" s="71">
        <v>55.5</v>
      </c>
      <c r="D856" s="71">
        <f t="shared" si="26"/>
        <v>0.76103623822167366</v>
      </c>
      <c r="E856" s="71">
        <f t="shared" si="27"/>
        <v>0.33544501954757455</v>
      </c>
    </row>
    <row r="857" spans="1:5" x14ac:dyDescent="0.25">
      <c r="A857" s="71">
        <v>62.9</v>
      </c>
      <c r="D857" s="71">
        <f t="shared" si="26"/>
        <v>1.5056375819202708</v>
      </c>
      <c r="E857" s="71">
        <f t="shared" si="27"/>
        <v>5.1390374934404575</v>
      </c>
    </row>
    <row r="858" spans="1:5" x14ac:dyDescent="0.25">
      <c r="A858" s="71">
        <v>40.700000000000003</v>
      </c>
      <c r="D858" s="71">
        <f t="shared" si="26"/>
        <v>-0.72816644917552065</v>
      </c>
      <c r="E858" s="71">
        <f t="shared" si="27"/>
        <v>0.28114001161404456</v>
      </c>
    </row>
    <row r="859" spans="1:5" x14ac:dyDescent="0.25">
      <c r="A859" s="71">
        <v>47.8</v>
      </c>
      <c r="D859" s="71">
        <f t="shared" si="26"/>
        <v>-1.3751646437677874E-2</v>
      </c>
      <c r="E859" s="71">
        <f t="shared" si="27"/>
        <v>3.5761752360801506E-8</v>
      </c>
    </row>
    <row r="860" spans="1:5" x14ac:dyDescent="0.25">
      <c r="A860" s="71">
        <v>51.1</v>
      </c>
      <c r="D860" s="71">
        <f t="shared" si="26"/>
        <v>0.31830030413061594</v>
      </c>
      <c r="E860" s="71">
        <f t="shared" si="27"/>
        <v>1.026474616682887E-2</v>
      </c>
    </row>
    <row r="861" spans="1:5" x14ac:dyDescent="0.25">
      <c r="A861" s="71">
        <v>50.2</v>
      </c>
      <c r="D861" s="71">
        <f t="shared" si="26"/>
        <v>0.22774068124835425</v>
      </c>
      <c r="E861" s="71">
        <f t="shared" si="27"/>
        <v>2.6900630659654852E-3</v>
      </c>
    </row>
    <row r="862" spans="1:5" x14ac:dyDescent="0.25">
      <c r="A862" s="71">
        <v>56.7</v>
      </c>
      <c r="D862" s="71">
        <f t="shared" si="26"/>
        <v>0.88178240206468972</v>
      </c>
      <c r="E862" s="71">
        <f t="shared" si="27"/>
        <v>0.60456876975537377</v>
      </c>
    </row>
    <row r="863" spans="1:5" x14ac:dyDescent="0.25">
      <c r="A863" s="71">
        <v>53.9</v>
      </c>
      <c r="D863" s="71">
        <f t="shared" si="26"/>
        <v>0.6000413530976525</v>
      </c>
      <c r="E863" s="71">
        <f t="shared" si="27"/>
        <v>0.12963573277031143</v>
      </c>
    </row>
    <row r="864" spans="1:5" x14ac:dyDescent="0.25">
      <c r="A864" s="71">
        <v>53.6</v>
      </c>
      <c r="D864" s="71">
        <f t="shared" si="26"/>
        <v>0.56985481213689881</v>
      </c>
      <c r="E864" s="71">
        <f t="shared" si="27"/>
        <v>0.10545249998170504</v>
      </c>
    </row>
    <row r="865" spans="1:5" x14ac:dyDescent="0.25">
      <c r="A865" s="71">
        <v>31.4</v>
      </c>
      <c r="D865" s="71">
        <f t="shared" si="26"/>
        <v>-1.6639492189588934</v>
      </c>
      <c r="E865" s="71">
        <f t="shared" si="27"/>
        <v>7.6658492186581322</v>
      </c>
    </row>
    <row r="866" spans="1:5" x14ac:dyDescent="0.25">
      <c r="A866" s="71">
        <v>54.8</v>
      </c>
      <c r="D866" s="71">
        <f t="shared" si="26"/>
        <v>0.6906009759799141</v>
      </c>
      <c r="E866" s="71">
        <f t="shared" si="27"/>
        <v>0.22746194639624884</v>
      </c>
    </row>
    <row r="867" spans="1:5" x14ac:dyDescent="0.25">
      <c r="A867" s="71">
        <v>54.3</v>
      </c>
      <c r="D867" s="71">
        <f t="shared" si="26"/>
        <v>0.64029007437865759</v>
      </c>
      <c r="E867" s="71">
        <f t="shared" si="27"/>
        <v>0.16807653188435975</v>
      </c>
    </row>
    <row r="868" spans="1:5" x14ac:dyDescent="0.25">
      <c r="A868" s="71">
        <v>58.2</v>
      </c>
      <c r="D868" s="71">
        <f t="shared" si="26"/>
        <v>1.0327151068684595</v>
      </c>
      <c r="E868" s="71">
        <f t="shared" si="27"/>
        <v>1.1374232993388358</v>
      </c>
    </row>
    <row r="869" spans="1:5" x14ac:dyDescent="0.25">
      <c r="A869" s="71">
        <v>53.1</v>
      </c>
      <c r="D869" s="71">
        <f t="shared" si="26"/>
        <v>0.51954391053564219</v>
      </c>
      <c r="E869" s="71">
        <f t="shared" si="27"/>
        <v>7.2859977980839749E-2</v>
      </c>
    </row>
    <row r="870" spans="1:5" x14ac:dyDescent="0.25">
      <c r="A870" s="71">
        <v>45.3</v>
      </c>
      <c r="D870" s="71">
        <f t="shared" si="26"/>
        <v>-0.26530615444396072</v>
      </c>
      <c r="E870" s="71">
        <f t="shared" si="27"/>
        <v>4.9543798263678666E-3</v>
      </c>
    </row>
    <row r="871" spans="1:5" x14ac:dyDescent="0.25">
      <c r="A871" s="71">
        <v>41.2</v>
      </c>
      <c r="D871" s="71">
        <f t="shared" si="26"/>
        <v>-0.67785554757426403</v>
      </c>
      <c r="E871" s="71">
        <f t="shared" si="27"/>
        <v>0.21112935390423121</v>
      </c>
    </row>
    <row r="872" spans="1:5" x14ac:dyDescent="0.25">
      <c r="A872" s="71">
        <v>50.4</v>
      </c>
      <c r="D872" s="71">
        <f t="shared" si="26"/>
        <v>0.24786504188885644</v>
      </c>
      <c r="E872" s="71">
        <f t="shared" si="27"/>
        <v>3.7745146748928691E-3</v>
      </c>
    </row>
    <row r="873" spans="1:5" x14ac:dyDescent="0.25">
      <c r="A873" s="71">
        <v>59.7</v>
      </c>
      <c r="D873" s="71">
        <f t="shared" si="26"/>
        <v>1.1836478116722291</v>
      </c>
      <c r="E873" s="71">
        <f t="shared" si="27"/>
        <v>1.9628630425885036</v>
      </c>
    </row>
    <row r="874" spans="1:5" x14ac:dyDescent="0.25">
      <c r="A874" s="71">
        <v>53.2</v>
      </c>
      <c r="D874" s="71">
        <f t="shared" si="26"/>
        <v>0.52960609085589372</v>
      </c>
      <c r="E874" s="71">
        <f t="shared" si="27"/>
        <v>7.8670495337962817E-2</v>
      </c>
    </row>
    <row r="875" spans="1:5" x14ac:dyDescent="0.25">
      <c r="A875" s="71">
        <v>35.5</v>
      </c>
      <c r="D875" s="71">
        <f t="shared" si="26"/>
        <v>-1.2513998258285892</v>
      </c>
      <c r="E875" s="71">
        <f t="shared" si="27"/>
        <v>2.4523607734328579</v>
      </c>
    </row>
    <row r="876" spans="1:5" x14ac:dyDescent="0.25">
      <c r="A876" s="71">
        <v>43.6</v>
      </c>
      <c r="D876" s="71">
        <f t="shared" si="26"/>
        <v>-0.43636321988823268</v>
      </c>
      <c r="E876" s="71">
        <f t="shared" si="27"/>
        <v>3.6257057128174043E-2</v>
      </c>
    </row>
    <row r="877" spans="1:5" x14ac:dyDescent="0.25">
      <c r="A877" s="71">
        <v>50.3</v>
      </c>
      <c r="D877" s="71">
        <f t="shared" si="26"/>
        <v>0.237802861568605</v>
      </c>
      <c r="E877" s="71">
        <f t="shared" si="27"/>
        <v>3.197925229771944E-3</v>
      </c>
    </row>
    <row r="878" spans="1:5" x14ac:dyDescent="0.25">
      <c r="A878" s="71">
        <v>54.4</v>
      </c>
      <c r="D878" s="71">
        <f t="shared" si="26"/>
        <v>0.650352254698909</v>
      </c>
      <c r="E878" s="71">
        <f t="shared" si="27"/>
        <v>0.17889351645176052</v>
      </c>
    </row>
    <row r="879" spans="1:5" x14ac:dyDescent="0.25">
      <c r="A879" s="71">
        <v>58.6</v>
      </c>
      <c r="D879" s="71">
        <f t="shared" si="26"/>
        <v>1.0729638281494644</v>
      </c>
      <c r="E879" s="71">
        <f t="shared" si="27"/>
        <v>1.3253797319326406</v>
      </c>
    </row>
    <row r="880" spans="1:5" x14ac:dyDescent="0.25">
      <c r="A880" s="71">
        <v>60.5</v>
      </c>
      <c r="D880" s="71">
        <f t="shared" si="26"/>
        <v>1.2641452542342393</v>
      </c>
      <c r="E880" s="71">
        <f t="shared" si="27"/>
        <v>2.5538060672714757</v>
      </c>
    </row>
    <row r="881" spans="1:5" x14ac:dyDescent="0.25">
      <c r="A881" s="71">
        <v>43.5</v>
      </c>
      <c r="D881" s="71">
        <f t="shared" si="26"/>
        <v>-0.44642540020848409</v>
      </c>
      <c r="E881" s="71">
        <f t="shared" si="27"/>
        <v>3.9718751306417721E-2</v>
      </c>
    </row>
    <row r="882" spans="1:5" x14ac:dyDescent="0.25">
      <c r="A882" s="71">
        <v>53.5</v>
      </c>
      <c r="D882" s="71">
        <f t="shared" si="26"/>
        <v>0.55979263181664729</v>
      </c>
      <c r="E882" s="71">
        <f t="shared" si="27"/>
        <v>9.8199372208218574E-2</v>
      </c>
    </row>
    <row r="883" spans="1:5" x14ac:dyDescent="0.25">
      <c r="A883" s="71">
        <v>59.8</v>
      </c>
      <c r="D883" s="71">
        <f t="shared" si="26"/>
        <v>1.1937099919924798</v>
      </c>
      <c r="E883" s="71">
        <f t="shared" si="27"/>
        <v>2.030464106387825</v>
      </c>
    </row>
    <row r="884" spans="1:5" x14ac:dyDescent="0.25">
      <c r="A884" s="71">
        <v>46.7</v>
      </c>
      <c r="D884" s="71">
        <f t="shared" si="26"/>
        <v>-0.12443562996044176</v>
      </c>
      <c r="E884" s="71">
        <f t="shared" si="27"/>
        <v>2.397612549321725E-4</v>
      </c>
    </row>
    <row r="885" spans="1:5" x14ac:dyDescent="0.25">
      <c r="A885" s="71">
        <v>44.1</v>
      </c>
      <c r="D885" s="71">
        <f t="shared" si="26"/>
        <v>-0.38605231828697606</v>
      </c>
      <c r="E885" s="71">
        <f t="shared" si="27"/>
        <v>2.2211846275925866E-2</v>
      </c>
    </row>
    <row r="886" spans="1:5" x14ac:dyDescent="0.25">
      <c r="A886" s="71">
        <v>35.200000000000003</v>
      </c>
      <c r="D886" s="71">
        <f t="shared" si="26"/>
        <v>-1.281586366789343</v>
      </c>
      <c r="E886" s="71">
        <f t="shared" si="27"/>
        <v>2.6976867283737422</v>
      </c>
    </row>
    <row r="887" spans="1:5" x14ac:dyDescent="0.25">
      <c r="A887" s="71">
        <v>63.1</v>
      </c>
      <c r="D887" s="71">
        <f t="shared" si="26"/>
        <v>1.5257619425607736</v>
      </c>
      <c r="E887" s="71">
        <f t="shared" si="27"/>
        <v>5.4193488995376473</v>
      </c>
    </row>
    <row r="888" spans="1:5" x14ac:dyDescent="0.25">
      <c r="A888" s="71">
        <v>43.8</v>
      </c>
      <c r="D888" s="71">
        <f t="shared" si="26"/>
        <v>-0.41623885924773046</v>
      </c>
      <c r="E888" s="71">
        <f t="shared" si="27"/>
        <v>3.0017221546855159E-2</v>
      </c>
    </row>
    <row r="889" spans="1:5" x14ac:dyDescent="0.25">
      <c r="A889" s="71">
        <v>61.3</v>
      </c>
      <c r="D889" s="71">
        <f t="shared" si="26"/>
        <v>1.3446426967962497</v>
      </c>
      <c r="E889" s="71">
        <f t="shared" si="27"/>
        <v>3.26909536317743</v>
      </c>
    </row>
    <row r="890" spans="1:5" x14ac:dyDescent="0.25">
      <c r="A890" s="71">
        <v>36.200000000000003</v>
      </c>
      <c r="D890" s="71">
        <f t="shared" si="26"/>
        <v>-1.1809645635868298</v>
      </c>
      <c r="E890" s="71">
        <f t="shared" si="27"/>
        <v>1.94512477238445</v>
      </c>
    </row>
    <row r="891" spans="1:5" x14ac:dyDescent="0.25">
      <c r="A891" s="71">
        <v>61.8</v>
      </c>
      <c r="D891" s="71">
        <f t="shared" si="26"/>
        <v>1.3949535983975061</v>
      </c>
      <c r="E891" s="71">
        <f t="shared" si="27"/>
        <v>3.7865094591384714</v>
      </c>
    </row>
    <row r="892" spans="1:5" x14ac:dyDescent="0.25">
      <c r="A892" s="71">
        <v>41.6</v>
      </c>
      <c r="D892" s="71">
        <f t="shared" si="26"/>
        <v>-0.63760682629325893</v>
      </c>
      <c r="E892" s="71">
        <f t="shared" si="27"/>
        <v>0.16527677579604533</v>
      </c>
    </row>
    <row r="893" spans="1:5" x14ac:dyDescent="0.25">
      <c r="A893" s="71">
        <v>57.4</v>
      </c>
      <c r="D893" s="71">
        <f t="shared" si="26"/>
        <v>0.9522176643064485</v>
      </c>
      <c r="E893" s="71">
        <f t="shared" si="27"/>
        <v>0.82213840236744007</v>
      </c>
    </row>
    <row r="894" spans="1:5" x14ac:dyDescent="0.25">
      <c r="A894" s="71">
        <v>59.6</v>
      </c>
      <c r="D894" s="71">
        <f t="shared" si="26"/>
        <v>1.1735856313519777</v>
      </c>
      <c r="E894" s="71">
        <f t="shared" si="27"/>
        <v>1.8969641987058974</v>
      </c>
    </row>
    <row r="895" spans="1:5" x14ac:dyDescent="0.25">
      <c r="A895" s="71">
        <v>52.9</v>
      </c>
      <c r="D895" s="71">
        <f t="shared" si="26"/>
        <v>0.49941954989513931</v>
      </c>
      <c r="E895" s="71">
        <f t="shared" si="27"/>
        <v>6.2210279940036327E-2</v>
      </c>
    </row>
    <row r="896" spans="1:5" x14ac:dyDescent="0.25">
      <c r="A896" s="71">
        <v>51.9</v>
      </c>
      <c r="D896" s="71">
        <f t="shared" si="26"/>
        <v>0.39879774669262619</v>
      </c>
      <c r="E896" s="71">
        <f t="shared" si="27"/>
        <v>2.5293607971491886E-2</v>
      </c>
    </row>
    <row r="897" spans="1:5" x14ac:dyDescent="0.25">
      <c r="A897" s="71">
        <v>57</v>
      </c>
      <c r="D897" s="71">
        <f t="shared" si="26"/>
        <v>0.9119689430254434</v>
      </c>
      <c r="E897" s="71">
        <f t="shared" si="27"/>
        <v>0.69170385321157923</v>
      </c>
    </row>
    <row r="898" spans="1:5" x14ac:dyDescent="0.25">
      <c r="A898" s="71">
        <v>51.4</v>
      </c>
      <c r="D898" s="71">
        <f t="shared" si="26"/>
        <v>0.34848684509136957</v>
      </c>
      <c r="E898" s="71">
        <f t="shared" si="27"/>
        <v>1.4748421971771494E-2</v>
      </c>
    </row>
    <row r="899" spans="1:5" x14ac:dyDescent="0.25">
      <c r="A899" s="71">
        <v>58.7</v>
      </c>
      <c r="D899" s="71">
        <f t="shared" ref="D899:D962" si="28">(A899-$B$2)/$C$2</f>
        <v>1.0830260084697161</v>
      </c>
      <c r="E899" s="71">
        <f t="shared" ref="E899:E962" si="29">D899^4</f>
        <v>1.3758007589495094</v>
      </c>
    </row>
    <row r="900" spans="1:5" x14ac:dyDescent="0.25">
      <c r="A900" s="71">
        <v>53.9</v>
      </c>
      <c r="D900" s="71">
        <f t="shared" si="28"/>
        <v>0.6000413530976525</v>
      </c>
      <c r="E900" s="71">
        <f t="shared" si="29"/>
        <v>0.12963573277031143</v>
      </c>
    </row>
    <row r="901" spans="1:5" x14ac:dyDescent="0.25">
      <c r="A901" s="71">
        <v>63.5</v>
      </c>
      <c r="D901" s="71">
        <f t="shared" si="28"/>
        <v>1.5660106638417788</v>
      </c>
      <c r="E901" s="71">
        <f t="shared" si="29"/>
        <v>6.0142137656330803</v>
      </c>
    </row>
    <row r="902" spans="1:5" x14ac:dyDescent="0.25">
      <c r="A902" s="71">
        <v>56.5</v>
      </c>
      <c r="D902" s="71">
        <f t="shared" si="28"/>
        <v>0.86165804142418678</v>
      </c>
      <c r="E902" s="71">
        <f t="shared" si="29"/>
        <v>0.55123880388412838</v>
      </c>
    </row>
    <row r="903" spans="1:5" x14ac:dyDescent="0.25">
      <c r="A903" s="71">
        <v>57.1</v>
      </c>
      <c r="D903" s="71">
        <f t="shared" si="28"/>
        <v>0.92203112334569481</v>
      </c>
      <c r="E903" s="71">
        <f t="shared" si="29"/>
        <v>0.72274038710262656</v>
      </c>
    </row>
    <row r="904" spans="1:5" x14ac:dyDescent="0.25">
      <c r="A904" s="71">
        <v>60.5</v>
      </c>
      <c r="D904" s="71">
        <f t="shared" si="28"/>
        <v>1.2641452542342393</v>
      </c>
      <c r="E904" s="71">
        <f t="shared" si="29"/>
        <v>2.5538060672714757</v>
      </c>
    </row>
    <row r="905" spans="1:5" x14ac:dyDescent="0.25">
      <c r="A905" s="71">
        <v>52.2</v>
      </c>
      <c r="D905" s="71">
        <f t="shared" si="28"/>
        <v>0.42898428765338054</v>
      </c>
      <c r="E905" s="71">
        <f t="shared" si="29"/>
        <v>3.3866127768978328E-2</v>
      </c>
    </row>
    <row r="906" spans="1:5" x14ac:dyDescent="0.25">
      <c r="A906" s="71">
        <v>57.6</v>
      </c>
      <c r="D906" s="71">
        <f t="shared" si="28"/>
        <v>0.97234202494695143</v>
      </c>
      <c r="E906" s="71">
        <f t="shared" si="29"/>
        <v>0.89387383708640611</v>
      </c>
    </row>
    <row r="907" spans="1:5" x14ac:dyDescent="0.25">
      <c r="A907" s="71">
        <v>39.4</v>
      </c>
      <c r="D907" s="71">
        <f t="shared" si="28"/>
        <v>-0.85897479333878812</v>
      </c>
      <c r="E907" s="71">
        <f t="shared" si="29"/>
        <v>0.54440446503564777</v>
      </c>
    </row>
    <row r="908" spans="1:5" x14ac:dyDescent="0.25">
      <c r="A908" s="71">
        <v>55.9</v>
      </c>
      <c r="D908" s="71">
        <f t="shared" si="28"/>
        <v>0.80128495950267875</v>
      </c>
      <c r="E908" s="71">
        <f t="shared" si="29"/>
        <v>0.41223794415775383</v>
      </c>
    </row>
    <row r="909" spans="1:5" x14ac:dyDescent="0.25">
      <c r="A909" s="71">
        <v>42.9</v>
      </c>
      <c r="D909" s="71">
        <f t="shared" si="28"/>
        <v>-0.50679848212999212</v>
      </c>
      <c r="E909" s="71">
        <f t="shared" si="29"/>
        <v>6.5969200683109117E-2</v>
      </c>
    </row>
    <row r="910" spans="1:5" x14ac:dyDescent="0.25">
      <c r="A910" s="71">
        <v>58.9</v>
      </c>
      <c r="D910" s="71">
        <f t="shared" si="28"/>
        <v>1.1031503691102182</v>
      </c>
      <c r="E910" s="71">
        <f t="shared" si="29"/>
        <v>1.480944757048857</v>
      </c>
    </row>
    <row r="911" spans="1:5" x14ac:dyDescent="0.25">
      <c r="A911" s="71">
        <v>57.9</v>
      </c>
      <c r="D911" s="71">
        <f t="shared" si="28"/>
        <v>1.002528565907705</v>
      </c>
      <c r="E911" s="71">
        <f t="shared" si="29"/>
        <v>1.010152690212013</v>
      </c>
    </row>
    <row r="912" spans="1:5" x14ac:dyDescent="0.25">
      <c r="A912" s="71">
        <v>59</v>
      </c>
      <c r="D912" s="71">
        <f t="shared" si="28"/>
        <v>1.1132125494304697</v>
      </c>
      <c r="E912" s="71">
        <f t="shared" si="29"/>
        <v>1.5357211812103602</v>
      </c>
    </row>
    <row r="913" spans="1:5" x14ac:dyDescent="0.25">
      <c r="A913" s="71">
        <v>58.9</v>
      </c>
      <c r="D913" s="71">
        <f t="shared" si="28"/>
        <v>1.1031503691102182</v>
      </c>
      <c r="E913" s="71">
        <f t="shared" si="29"/>
        <v>1.480944757048857</v>
      </c>
    </row>
    <row r="914" spans="1:5" x14ac:dyDescent="0.25">
      <c r="A914" s="71">
        <v>55.8</v>
      </c>
      <c r="D914" s="71">
        <f t="shared" si="28"/>
        <v>0.79122277918242734</v>
      </c>
      <c r="E914" s="71">
        <f t="shared" si="29"/>
        <v>0.39191792596538161</v>
      </c>
    </row>
    <row r="915" spans="1:5" x14ac:dyDescent="0.25">
      <c r="A915" s="71">
        <v>56.2</v>
      </c>
      <c r="D915" s="71">
        <f t="shared" si="28"/>
        <v>0.8314715004634331</v>
      </c>
      <c r="E915" s="71">
        <f t="shared" si="29"/>
        <v>0.47795771003230347</v>
      </c>
    </row>
    <row r="916" spans="1:5" x14ac:dyDescent="0.25">
      <c r="A916" s="71">
        <v>61.1</v>
      </c>
      <c r="D916" s="71">
        <f t="shared" si="28"/>
        <v>1.3245183361557473</v>
      </c>
      <c r="E916" s="71">
        <f t="shared" si="29"/>
        <v>3.0777397921046195</v>
      </c>
    </row>
    <row r="917" spans="1:5" x14ac:dyDescent="0.25">
      <c r="A917" s="71">
        <v>57.9</v>
      </c>
      <c r="D917" s="71">
        <f t="shared" si="28"/>
        <v>1.002528565907705</v>
      </c>
      <c r="E917" s="71">
        <f t="shared" si="29"/>
        <v>1.010152690212013</v>
      </c>
    </row>
    <row r="918" spans="1:5" x14ac:dyDescent="0.25">
      <c r="A918" s="71">
        <v>40.4</v>
      </c>
      <c r="D918" s="71">
        <f t="shared" si="28"/>
        <v>-0.758352990136275</v>
      </c>
      <c r="E918" s="71">
        <f t="shared" si="29"/>
        <v>0.33073915614800442</v>
      </c>
    </row>
    <row r="919" spans="1:5" x14ac:dyDescent="0.25">
      <c r="A919" s="71">
        <v>58.4</v>
      </c>
      <c r="D919" s="71">
        <f t="shared" si="28"/>
        <v>1.0528394675089616</v>
      </c>
      <c r="E919" s="71">
        <f t="shared" si="29"/>
        <v>1.2287078344561073</v>
      </c>
    </row>
    <row r="920" spans="1:5" x14ac:dyDescent="0.25">
      <c r="A920" s="71">
        <v>49.6</v>
      </c>
      <c r="D920" s="71">
        <f t="shared" si="28"/>
        <v>0.16736759932684622</v>
      </c>
      <c r="E920" s="71">
        <f t="shared" si="29"/>
        <v>7.8466728697499971E-4</v>
      </c>
    </row>
    <row r="921" spans="1:5" x14ac:dyDescent="0.25">
      <c r="A921" s="71">
        <v>42.5</v>
      </c>
      <c r="D921" s="71">
        <f t="shared" si="28"/>
        <v>-0.54704720341099722</v>
      </c>
      <c r="E921" s="71">
        <f t="shared" si="29"/>
        <v>8.955693230500443E-2</v>
      </c>
    </row>
    <row r="922" spans="1:5" x14ac:dyDescent="0.25">
      <c r="A922" s="71">
        <v>54.6</v>
      </c>
      <c r="D922" s="71">
        <f t="shared" si="28"/>
        <v>0.67047661533941194</v>
      </c>
      <c r="E922" s="71">
        <f t="shared" si="29"/>
        <v>0.20208521516614303</v>
      </c>
    </row>
    <row r="923" spans="1:5" x14ac:dyDescent="0.25">
      <c r="A923" s="71">
        <v>55.1</v>
      </c>
      <c r="D923" s="71">
        <f t="shared" si="28"/>
        <v>0.72078751694066856</v>
      </c>
      <c r="E923" s="71">
        <f t="shared" si="29"/>
        <v>0.26991624691626359</v>
      </c>
    </row>
    <row r="924" spans="1:5" x14ac:dyDescent="0.25">
      <c r="A924" s="71">
        <v>55.3</v>
      </c>
      <c r="D924" s="71">
        <f t="shared" si="28"/>
        <v>0.74091187758117072</v>
      </c>
      <c r="E924" s="71">
        <f t="shared" si="29"/>
        <v>0.3013465530133938</v>
      </c>
    </row>
    <row r="925" spans="1:5" x14ac:dyDescent="0.25">
      <c r="A925" s="71">
        <v>56.1</v>
      </c>
      <c r="D925" s="71">
        <f t="shared" si="28"/>
        <v>0.82140932014318169</v>
      </c>
      <c r="E925" s="71">
        <f t="shared" si="29"/>
        <v>0.45523799835780776</v>
      </c>
    </row>
    <row r="926" spans="1:5" x14ac:dyDescent="0.25">
      <c r="A926" s="71">
        <v>60.8</v>
      </c>
      <c r="D926" s="71">
        <f t="shared" si="28"/>
        <v>1.2943317951949931</v>
      </c>
      <c r="E926" s="71">
        <f t="shared" si="29"/>
        <v>2.8066126536812361</v>
      </c>
    </row>
    <row r="927" spans="1:5" x14ac:dyDescent="0.25">
      <c r="A927" s="71">
        <v>34.5</v>
      </c>
      <c r="D927" s="71">
        <f t="shared" si="28"/>
        <v>-1.3520216290311025</v>
      </c>
      <c r="E927" s="71">
        <f t="shared" si="29"/>
        <v>3.3414468479124482</v>
      </c>
    </row>
    <row r="928" spans="1:5" x14ac:dyDescent="0.25">
      <c r="A928" s="71">
        <v>57</v>
      </c>
      <c r="D928" s="71">
        <f t="shared" si="28"/>
        <v>0.9119689430254434</v>
      </c>
      <c r="E928" s="71">
        <f t="shared" si="29"/>
        <v>0.69170385321157923</v>
      </c>
    </row>
    <row r="929" spans="1:5" x14ac:dyDescent="0.25">
      <c r="A929" s="71">
        <v>54.8</v>
      </c>
      <c r="D929" s="71">
        <f t="shared" si="28"/>
        <v>0.6906009759799141</v>
      </c>
      <c r="E929" s="71">
        <f t="shared" si="29"/>
        <v>0.22746194639624884</v>
      </c>
    </row>
    <row r="930" spans="1:5" x14ac:dyDescent="0.25">
      <c r="A930" s="71">
        <v>54.2</v>
      </c>
      <c r="D930" s="71">
        <f t="shared" si="28"/>
        <v>0.63022789405840685</v>
      </c>
      <c r="E930" s="71">
        <f t="shared" si="29"/>
        <v>0.15775767061199925</v>
      </c>
    </row>
    <row r="931" spans="1:5" x14ac:dyDescent="0.25">
      <c r="A931" s="71">
        <v>60.3</v>
      </c>
      <c r="D931" s="71">
        <f t="shared" si="28"/>
        <v>1.2440208935937365</v>
      </c>
      <c r="E931" s="71">
        <f t="shared" si="29"/>
        <v>2.3950285672856939</v>
      </c>
    </row>
    <row r="932" spans="1:5" x14ac:dyDescent="0.25">
      <c r="A932" s="71">
        <v>58.2</v>
      </c>
      <c r="D932" s="71">
        <f t="shared" si="28"/>
        <v>1.0327151068684595</v>
      </c>
      <c r="E932" s="71">
        <f t="shared" si="29"/>
        <v>1.1374232993388358</v>
      </c>
    </row>
    <row r="933" spans="1:5" x14ac:dyDescent="0.25">
      <c r="A933" s="71">
        <v>57.5</v>
      </c>
      <c r="D933" s="71">
        <f t="shared" si="28"/>
        <v>0.96227984462669991</v>
      </c>
      <c r="E933" s="71">
        <f t="shared" si="29"/>
        <v>0.85744358914837504</v>
      </c>
    </row>
    <row r="934" spans="1:5" x14ac:dyDescent="0.25">
      <c r="A934" s="71">
        <v>51.1</v>
      </c>
      <c r="D934" s="71">
        <f t="shared" si="28"/>
        <v>0.31830030413061594</v>
      </c>
      <c r="E934" s="71">
        <f t="shared" si="29"/>
        <v>1.026474616682887E-2</v>
      </c>
    </row>
    <row r="935" spans="1:5" x14ac:dyDescent="0.25">
      <c r="A935" s="71">
        <v>60.7</v>
      </c>
      <c r="D935" s="71">
        <f t="shared" si="28"/>
        <v>1.2842696148747423</v>
      </c>
      <c r="E935" s="71">
        <f t="shared" si="29"/>
        <v>2.7203502887043371</v>
      </c>
    </row>
    <row r="936" spans="1:5" x14ac:dyDescent="0.25">
      <c r="A936" s="71">
        <v>54</v>
      </c>
      <c r="D936" s="71">
        <f t="shared" si="28"/>
        <v>0.61010353341790391</v>
      </c>
      <c r="E936" s="71">
        <f t="shared" si="29"/>
        <v>0.13855243440924089</v>
      </c>
    </row>
    <row r="937" spans="1:5" x14ac:dyDescent="0.25">
      <c r="A937" s="71">
        <v>53.8</v>
      </c>
      <c r="D937" s="71">
        <f t="shared" si="28"/>
        <v>0.58997917277740097</v>
      </c>
      <c r="E937" s="71">
        <f t="shared" si="29"/>
        <v>0.12115650100935671</v>
      </c>
    </row>
    <row r="938" spans="1:5" x14ac:dyDescent="0.25">
      <c r="A938" s="71">
        <v>43.5</v>
      </c>
      <c r="D938" s="71">
        <f t="shared" si="28"/>
        <v>-0.44642540020848409</v>
      </c>
      <c r="E938" s="71">
        <f t="shared" si="29"/>
        <v>3.9718751306417721E-2</v>
      </c>
    </row>
    <row r="939" spans="1:5" x14ac:dyDescent="0.25">
      <c r="A939" s="71">
        <v>44.2</v>
      </c>
      <c r="D939" s="71">
        <f t="shared" si="28"/>
        <v>-0.37599013796672465</v>
      </c>
      <c r="E939" s="71">
        <f t="shared" si="29"/>
        <v>1.9985076499255912E-2</v>
      </c>
    </row>
    <row r="940" spans="1:5" x14ac:dyDescent="0.25">
      <c r="A940" s="71">
        <v>53.4</v>
      </c>
      <c r="D940" s="71">
        <f t="shared" si="28"/>
        <v>0.54973045149639588</v>
      </c>
      <c r="E940" s="71">
        <f t="shared" si="29"/>
        <v>9.1326997299129367E-2</v>
      </c>
    </row>
    <row r="941" spans="1:5" x14ac:dyDescent="0.25">
      <c r="A941" s="71">
        <v>58.3</v>
      </c>
      <c r="D941" s="71">
        <f t="shared" si="28"/>
        <v>1.0427772871887102</v>
      </c>
      <c r="E941" s="71">
        <f t="shared" si="29"/>
        <v>1.1824049870687292</v>
      </c>
    </row>
    <row r="942" spans="1:5" x14ac:dyDescent="0.25">
      <c r="A942" s="71">
        <v>40.799999999999997</v>
      </c>
      <c r="D942" s="71">
        <f t="shared" si="28"/>
        <v>-0.7181042688552699</v>
      </c>
      <c r="E942" s="71">
        <f t="shared" si="29"/>
        <v>0.26591940710347184</v>
      </c>
    </row>
    <row r="943" spans="1:5" x14ac:dyDescent="0.25">
      <c r="A943" s="71">
        <v>57.3</v>
      </c>
      <c r="D943" s="71">
        <f t="shared" si="28"/>
        <v>0.94215548398619697</v>
      </c>
      <c r="E943" s="71">
        <f t="shared" si="29"/>
        <v>0.78793487154453312</v>
      </c>
    </row>
    <row r="944" spans="1:5" x14ac:dyDescent="0.25">
      <c r="A944" s="71">
        <v>40.9</v>
      </c>
      <c r="D944" s="71">
        <f t="shared" si="28"/>
        <v>-0.70804208853501849</v>
      </c>
      <c r="E944" s="71">
        <f t="shared" si="29"/>
        <v>0.2513253510517065</v>
      </c>
    </row>
    <row r="945" spans="1:5" x14ac:dyDescent="0.25">
      <c r="A945" s="71">
        <v>51.8</v>
      </c>
      <c r="D945" s="71">
        <f t="shared" si="28"/>
        <v>0.38873556637237472</v>
      </c>
      <c r="E945" s="71">
        <f t="shared" si="29"/>
        <v>2.2835846153426424E-2</v>
      </c>
    </row>
    <row r="946" spans="1:5" x14ac:dyDescent="0.25">
      <c r="A946" s="71">
        <v>61</v>
      </c>
      <c r="D946" s="71">
        <f t="shared" si="28"/>
        <v>1.3144561558354959</v>
      </c>
      <c r="E946" s="71">
        <f t="shared" si="29"/>
        <v>2.9852755123122932</v>
      </c>
    </row>
    <row r="947" spans="1:5" x14ac:dyDescent="0.25">
      <c r="A947" s="71">
        <v>60.1</v>
      </c>
      <c r="D947" s="71">
        <f t="shared" si="28"/>
        <v>1.2238965329532343</v>
      </c>
      <c r="E947" s="71">
        <f t="shared" si="29"/>
        <v>2.2437724852030185</v>
      </c>
    </row>
    <row r="948" spans="1:5" x14ac:dyDescent="0.25">
      <c r="A948" s="71">
        <v>55.3</v>
      </c>
      <c r="D948" s="71">
        <f t="shared" si="28"/>
        <v>0.74091187758117072</v>
      </c>
      <c r="E948" s="71">
        <f t="shared" si="29"/>
        <v>0.3013465530133938</v>
      </c>
    </row>
    <row r="949" spans="1:5" x14ac:dyDescent="0.25">
      <c r="A949" s="71">
        <v>53.4</v>
      </c>
      <c r="D949" s="71">
        <f t="shared" si="28"/>
        <v>0.54973045149639588</v>
      </c>
      <c r="E949" s="71">
        <f t="shared" si="29"/>
        <v>9.1326997299129367E-2</v>
      </c>
    </row>
    <row r="950" spans="1:5" x14ac:dyDescent="0.25">
      <c r="A950" s="71">
        <v>54.4</v>
      </c>
      <c r="D950" s="71">
        <f t="shared" si="28"/>
        <v>0.650352254698909</v>
      </c>
      <c r="E950" s="71">
        <f t="shared" si="29"/>
        <v>0.17889351645176052</v>
      </c>
    </row>
    <row r="951" spans="1:5" x14ac:dyDescent="0.25">
      <c r="A951" s="71">
        <v>53.9</v>
      </c>
      <c r="D951" s="71">
        <f t="shared" si="28"/>
        <v>0.6000413530976525</v>
      </c>
      <c r="E951" s="71">
        <f t="shared" si="29"/>
        <v>0.12963573277031143</v>
      </c>
    </row>
    <row r="952" spans="1:5" x14ac:dyDescent="0.25">
      <c r="A952" s="71">
        <v>53.1</v>
      </c>
      <c r="D952" s="71">
        <f t="shared" si="28"/>
        <v>0.51954391053564219</v>
      </c>
      <c r="E952" s="71">
        <f t="shared" si="29"/>
        <v>7.2859977980839749E-2</v>
      </c>
    </row>
    <row r="953" spans="1:5" x14ac:dyDescent="0.25">
      <c r="A953" s="71">
        <v>50.9</v>
      </c>
      <c r="D953" s="71">
        <f t="shared" si="28"/>
        <v>0.298175943490113</v>
      </c>
      <c r="E953" s="71">
        <f t="shared" si="29"/>
        <v>7.9047913036021118E-3</v>
      </c>
    </row>
    <row r="954" spans="1:5" x14ac:dyDescent="0.25">
      <c r="A954" s="71">
        <v>55.3</v>
      </c>
      <c r="D954" s="71">
        <f t="shared" si="28"/>
        <v>0.74091187758117072</v>
      </c>
      <c r="E954" s="71">
        <f t="shared" si="29"/>
        <v>0.3013465530133938</v>
      </c>
    </row>
    <row r="955" spans="1:5" x14ac:dyDescent="0.25">
      <c r="A955" s="71">
        <v>53</v>
      </c>
      <c r="D955" s="71">
        <f t="shared" si="28"/>
        <v>0.50948173021539078</v>
      </c>
      <c r="E955" s="71">
        <f t="shared" si="29"/>
        <v>6.737743287802353E-2</v>
      </c>
    </row>
    <row r="956" spans="1:5" x14ac:dyDescent="0.25">
      <c r="A956" s="71">
        <v>40.299999999999997</v>
      </c>
      <c r="D956" s="71">
        <f t="shared" si="28"/>
        <v>-0.76841517045652652</v>
      </c>
      <c r="E956" s="71">
        <f t="shared" si="29"/>
        <v>0.34864522486928984</v>
      </c>
    </row>
    <row r="957" spans="1:5" x14ac:dyDescent="0.25">
      <c r="A957" s="71">
        <v>58.3</v>
      </c>
      <c r="D957" s="71">
        <f t="shared" si="28"/>
        <v>1.0427772871887102</v>
      </c>
      <c r="E957" s="71">
        <f t="shared" si="29"/>
        <v>1.1824049870687292</v>
      </c>
    </row>
    <row r="958" spans="1:5" x14ac:dyDescent="0.25">
      <c r="A958" s="71">
        <v>52</v>
      </c>
      <c r="D958" s="71">
        <f t="shared" si="28"/>
        <v>0.4088599270128776</v>
      </c>
      <c r="E958" s="71">
        <f t="shared" si="29"/>
        <v>2.7944618634515816E-2</v>
      </c>
    </row>
    <row r="959" spans="1:5" x14ac:dyDescent="0.25">
      <c r="A959" s="71">
        <v>33.299999999999997</v>
      </c>
      <c r="D959" s="71">
        <f t="shared" si="28"/>
        <v>-1.4727677928741185</v>
      </c>
      <c r="E959" s="71">
        <f t="shared" si="29"/>
        <v>4.7047560893754952</v>
      </c>
    </row>
    <row r="960" spans="1:5" x14ac:dyDescent="0.25">
      <c r="A960" s="71">
        <v>58</v>
      </c>
      <c r="D960" s="71">
        <f t="shared" si="28"/>
        <v>1.0125907462279564</v>
      </c>
      <c r="E960" s="71">
        <f t="shared" si="29"/>
        <v>1.0513221552734597</v>
      </c>
    </row>
    <row r="961" spans="1:5" x14ac:dyDescent="0.25">
      <c r="A961" s="71">
        <v>56.2</v>
      </c>
      <c r="D961" s="71">
        <f t="shared" si="28"/>
        <v>0.8314715004634331</v>
      </c>
      <c r="E961" s="71">
        <f t="shared" si="29"/>
        <v>0.47795771003230347</v>
      </c>
    </row>
    <row r="962" spans="1:5" x14ac:dyDescent="0.25">
      <c r="A962" s="71">
        <v>56.9</v>
      </c>
      <c r="D962" s="71">
        <f t="shared" si="28"/>
        <v>0.90190676270519188</v>
      </c>
      <c r="E962" s="71">
        <f t="shared" si="29"/>
        <v>0.66167781473446974</v>
      </c>
    </row>
    <row r="963" spans="1:5" x14ac:dyDescent="0.25">
      <c r="A963" s="71">
        <v>38.5</v>
      </c>
      <c r="D963" s="71">
        <f t="shared" ref="D963:D1026" si="30">(A963-$B$2)/$C$2</f>
        <v>-0.94953441622104984</v>
      </c>
      <c r="E963" s="71">
        <f t="shared" ref="E963:E1026" si="31">D963^4</f>
        <v>0.81291070384672903</v>
      </c>
    </row>
    <row r="964" spans="1:5" x14ac:dyDescent="0.25">
      <c r="A964" s="71">
        <v>59.1</v>
      </c>
      <c r="D964" s="71">
        <f t="shared" si="30"/>
        <v>1.1232747297507211</v>
      </c>
      <c r="E964" s="71">
        <f t="shared" si="31"/>
        <v>1.5920032675411238</v>
      </c>
    </row>
    <row r="965" spans="1:5" x14ac:dyDescent="0.25">
      <c r="A965" s="71">
        <v>59</v>
      </c>
      <c r="D965" s="71">
        <f t="shared" si="30"/>
        <v>1.1132125494304697</v>
      </c>
      <c r="E965" s="71">
        <f t="shared" si="31"/>
        <v>1.5357211812103602</v>
      </c>
    </row>
    <row r="966" spans="1:5" x14ac:dyDescent="0.25">
      <c r="A966" s="71">
        <v>38.1</v>
      </c>
      <c r="D966" s="71">
        <f t="shared" si="30"/>
        <v>-0.98978313750205493</v>
      </c>
      <c r="E966" s="71">
        <f t="shared" si="31"/>
        <v>0.95975460066079477</v>
      </c>
    </row>
    <row r="967" spans="1:5" x14ac:dyDescent="0.25">
      <c r="A967" s="71">
        <v>53.9</v>
      </c>
      <c r="D967" s="71">
        <f t="shared" si="30"/>
        <v>0.6000413530976525</v>
      </c>
      <c r="E967" s="71">
        <f t="shared" si="31"/>
        <v>0.12963573277031143</v>
      </c>
    </row>
    <row r="968" spans="1:5" x14ac:dyDescent="0.25">
      <c r="A968" s="71">
        <v>44.9</v>
      </c>
      <c r="D968" s="71">
        <f t="shared" si="30"/>
        <v>-0.30555487572496587</v>
      </c>
      <c r="E968" s="71">
        <f t="shared" si="31"/>
        <v>8.7167958041508963E-3</v>
      </c>
    </row>
    <row r="969" spans="1:5" x14ac:dyDescent="0.25">
      <c r="A969" s="71">
        <v>43.6</v>
      </c>
      <c r="D969" s="71">
        <f t="shared" si="30"/>
        <v>-0.43636321988823268</v>
      </c>
      <c r="E969" s="71">
        <f t="shared" si="31"/>
        <v>3.6257057128174043E-2</v>
      </c>
    </row>
    <row r="970" spans="1:5" x14ac:dyDescent="0.25">
      <c r="A970" s="71">
        <v>52.7</v>
      </c>
      <c r="D970" s="71">
        <f t="shared" si="30"/>
        <v>0.4792951892546371</v>
      </c>
      <c r="E970" s="71">
        <f t="shared" si="31"/>
        <v>5.27730603267281E-2</v>
      </c>
    </row>
    <row r="971" spans="1:5" x14ac:dyDescent="0.25">
      <c r="A971" s="71">
        <v>58.6</v>
      </c>
      <c r="D971" s="71">
        <f t="shared" si="30"/>
        <v>1.0729638281494644</v>
      </c>
      <c r="E971" s="71">
        <f t="shared" si="31"/>
        <v>1.3253797319326406</v>
      </c>
    </row>
    <row r="972" spans="1:5" x14ac:dyDescent="0.25">
      <c r="A972" s="71">
        <v>60.5</v>
      </c>
      <c r="D972" s="71">
        <f t="shared" si="30"/>
        <v>1.2641452542342393</v>
      </c>
      <c r="E972" s="71">
        <f t="shared" si="31"/>
        <v>2.5538060672714757</v>
      </c>
    </row>
    <row r="973" spans="1:5" x14ac:dyDescent="0.25">
      <c r="A973" s="71">
        <v>44.1</v>
      </c>
      <c r="D973" s="71">
        <f t="shared" si="30"/>
        <v>-0.38605231828697606</v>
      </c>
      <c r="E973" s="71">
        <f t="shared" si="31"/>
        <v>2.2211846275925866E-2</v>
      </c>
    </row>
    <row r="974" spans="1:5" x14ac:dyDescent="0.25">
      <c r="A974" s="71">
        <v>54.7</v>
      </c>
      <c r="D974" s="71">
        <f t="shared" si="30"/>
        <v>0.68053879565966335</v>
      </c>
      <c r="E974" s="71">
        <f t="shared" si="31"/>
        <v>0.21449222422340064</v>
      </c>
    </row>
    <row r="975" spans="1:5" x14ac:dyDescent="0.25">
      <c r="A975" s="71">
        <v>41.2</v>
      </c>
      <c r="D975" s="71">
        <f t="shared" si="30"/>
        <v>-0.67785554757426403</v>
      </c>
      <c r="E975" s="71">
        <f t="shared" si="31"/>
        <v>0.21112935390423121</v>
      </c>
    </row>
    <row r="976" spans="1:5" x14ac:dyDescent="0.25">
      <c r="A976" s="71">
        <v>57.7</v>
      </c>
      <c r="D976" s="71">
        <f t="shared" si="30"/>
        <v>0.98240420526720285</v>
      </c>
      <c r="E976" s="71">
        <f t="shared" si="31"/>
        <v>0.93145279740581777</v>
      </c>
    </row>
    <row r="977" spans="1:5" x14ac:dyDescent="0.25">
      <c r="A977" s="71">
        <v>58.3</v>
      </c>
      <c r="D977" s="71">
        <f t="shared" si="30"/>
        <v>1.0427772871887102</v>
      </c>
      <c r="E977" s="71">
        <f t="shared" si="31"/>
        <v>1.1824049870687292</v>
      </c>
    </row>
    <row r="978" spans="1:5" x14ac:dyDescent="0.25">
      <c r="A978" s="71">
        <v>40.1</v>
      </c>
      <c r="D978" s="71">
        <f t="shared" si="30"/>
        <v>-0.78853953109702868</v>
      </c>
      <c r="E978" s="71">
        <f t="shared" si="31"/>
        <v>0.38662851476819021</v>
      </c>
    </row>
    <row r="979" spans="1:5" x14ac:dyDescent="0.25">
      <c r="A979" s="71">
        <v>38.200000000000003</v>
      </c>
      <c r="D979" s="71">
        <f t="shared" si="30"/>
        <v>-0.97972095718180352</v>
      </c>
      <c r="E979" s="71">
        <f t="shared" si="31"/>
        <v>0.92131807713092517</v>
      </c>
    </row>
    <row r="980" spans="1:5" x14ac:dyDescent="0.25">
      <c r="A980" s="71">
        <v>54.5</v>
      </c>
      <c r="D980" s="71">
        <f t="shared" si="30"/>
        <v>0.66041443501916053</v>
      </c>
      <c r="E980" s="71">
        <f t="shared" si="31"/>
        <v>0.190224402731512</v>
      </c>
    </row>
    <row r="981" spans="1:5" x14ac:dyDescent="0.25">
      <c r="A981" s="71">
        <v>56</v>
      </c>
      <c r="D981" s="71">
        <f t="shared" si="30"/>
        <v>0.81134713982293016</v>
      </c>
      <c r="E981" s="71">
        <f t="shared" si="31"/>
        <v>0.43333806334829639</v>
      </c>
    </row>
    <row r="982" spans="1:5" x14ac:dyDescent="0.25">
      <c r="A982" s="71">
        <v>59.4</v>
      </c>
      <c r="D982" s="71">
        <f t="shared" si="30"/>
        <v>1.1534612707114749</v>
      </c>
      <c r="E982" s="71">
        <f t="shared" si="31"/>
        <v>1.7701581457006155</v>
      </c>
    </row>
    <row r="983" spans="1:5" x14ac:dyDescent="0.25">
      <c r="A983" s="71">
        <v>50.9</v>
      </c>
      <c r="D983" s="71">
        <f t="shared" si="30"/>
        <v>0.298175943490113</v>
      </c>
      <c r="E983" s="71">
        <f t="shared" si="31"/>
        <v>7.9047913036021118E-3</v>
      </c>
    </row>
    <row r="984" spans="1:5" x14ac:dyDescent="0.25">
      <c r="A984" s="71">
        <v>47.8</v>
      </c>
      <c r="D984" s="71">
        <f t="shared" si="30"/>
        <v>-1.3751646437677874E-2</v>
      </c>
      <c r="E984" s="71">
        <f t="shared" si="31"/>
        <v>3.5761752360801506E-8</v>
      </c>
    </row>
    <row r="985" spans="1:5" x14ac:dyDescent="0.25">
      <c r="A985" s="71">
        <v>34.1</v>
      </c>
      <c r="D985" s="71">
        <f t="shared" si="30"/>
        <v>-1.3922703503121074</v>
      </c>
      <c r="E985" s="71">
        <f t="shared" si="31"/>
        <v>3.7574594127789012</v>
      </c>
    </row>
    <row r="986" spans="1:5" x14ac:dyDescent="0.25">
      <c r="A986" s="71">
        <v>46.3</v>
      </c>
      <c r="D986" s="71">
        <f t="shared" si="30"/>
        <v>-0.16468435124144759</v>
      </c>
      <c r="E986" s="71">
        <f t="shared" si="31"/>
        <v>7.3554514477184815E-4</v>
      </c>
    </row>
    <row r="987" spans="1:5" x14ac:dyDescent="0.25">
      <c r="A987" s="71">
        <v>52.2</v>
      </c>
      <c r="D987" s="71">
        <f t="shared" si="30"/>
        <v>0.42898428765338054</v>
      </c>
      <c r="E987" s="71">
        <f t="shared" si="31"/>
        <v>3.3866127768978328E-2</v>
      </c>
    </row>
    <row r="988" spans="1:5" x14ac:dyDescent="0.25">
      <c r="A988" s="71">
        <v>55.3</v>
      </c>
      <c r="D988" s="71">
        <f t="shared" si="30"/>
        <v>0.74091187758117072</v>
      </c>
      <c r="E988" s="71">
        <f t="shared" si="31"/>
        <v>0.3013465530133938</v>
      </c>
    </row>
    <row r="989" spans="1:5" x14ac:dyDescent="0.25">
      <c r="A989" s="71">
        <v>50.7</v>
      </c>
      <c r="D989" s="71">
        <f t="shared" si="30"/>
        <v>0.27805158284961085</v>
      </c>
      <c r="E989" s="71">
        <f t="shared" si="31"/>
        <v>5.9772509101634176E-3</v>
      </c>
    </row>
    <row r="990" spans="1:5" x14ac:dyDescent="0.25">
      <c r="A990" s="71">
        <v>52.5</v>
      </c>
      <c r="D990" s="71">
        <f t="shared" si="30"/>
        <v>0.45917082861413422</v>
      </c>
      <c r="E990" s="71">
        <f t="shared" si="31"/>
        <v>4.4452598929451519E-2</v>
      </c>
    </row>
    <row r="991" spans="1:5" x14ac:dyDescent="0.25">
      <c r="A991" s="71">
        <v>49</v>
      </c>
      <c r="D991" s="71">
        <f t="shared" si="30"/>
        <v>0.10699451740533819</v>
      </c>
      <c r="E991" s="71">
        <f t="shared" si="31"/>
        <v>1.3105273740794259E-4</v>
      </c>
    </row>
    <row r="992" spans="1:5" x14ac:dyDescent="0.25">
      <c r="A992" s="71">
        <v>37.200000000000003</v>
      </c>
      <c r="D992" s="71">
        <f t="shared" si="30"/>
        <v>-1.0803427603843165</v>
      </c>
      <c r="E992" s="71">
        <f t="shared" si="31"/>
        <v>1.3622168998557609</v>
      </c>
    </row>
    <row r="993" spans="1:5" x14ac:dyDescent="0.25">
      <c r="A993" s="71">
        <v>51.3</v>
      </c>
      <c r="D993" s="71">
        <f t="shared" si="30"/>
        <v>0.33842466477111816</v>
      </c>
      <c r="E993" s="71">
        <f t="shared" si="31"/>
        <v>1.3117408079921962E-2</v>
      </c>
    </row>
    <row r="994" spans="1:5" x14ac:dyDescent="0.25">
      <c r="A994" s="71">
        <v>46.8</v>
      </c>
      <c r="D994" s="71">
        <f t="shared" si="30"/>
        <v>-0.11437344964019101</v>
      </c>
      <c r="E994" s="71">
        <f t="shared" si="31"/>
        <v>1.711200429584969E-4</v>
      </c>
    </row>
    <row r="995" spans="1:5" x14ac:dyDescent="0.25">
      <c r="A995" s="71">
        <v>51.1</v>
      </c>
      <c r="D995" s="71">
        <f t="shared" si="30"/>
        <v>0.31830030413061594</v>
      </c>
      <c r="E995" s="71">
        <f t="shared" si="31"/>
        <v>1.026474616682887E-2</v>
      </c>
    </row>
    <row r="996" spans="1:5" x14ac:dyDescent="0.25">
      <c r="A996" s="71">
        <v>43.3</v>
      </c>
      <c r="D996" s="71">
        <f t="shared" si="30"/>
        <v>-0.46654976084898703</v>
      </c>
      <c r="E996" s="71">
        <f t="shared" si="31"/>
        <v>4.7379653969209963E-2</v>
      </c>
    </row>
    <row r="997" spans="1:5" x14ac:dyDescent="0.25">
      <c r="A997" s="71">
        <v>36.299999999999997</v>
      </c>
      <c r="D997" s="71">
        <f t="shared" si="30"/>
        <v>-1.170902383266579</v>
      </c>
      <c r="E997" s="71">
        <f t="shared" si="31"/>
        <v>1.8796749766576513</v>
      </c>
    </row>
    <row r="998" spans="1:5" x14ac:dyDescent="0.25">
      <c r="A998" s="71">
        <v>37.299999999999997</v>
      </c>
      <c r="D998" s="71">
        <f t="shared" si="30"/>
        <v>-1.070280580064066</v>
      </c>
      <c r="E998" s="71">
        <f t="shared" si="31"/>
        <v>1.3121714414629395</v>
      </c>
    </row>
    <row r="999" spans="1:5" x14ac:dyDescent="0.25">
      <c r="A999" s="71">
        <v>38.799999999999997</v>
      </c>
      <c r="D999" s="71">
        <f t="shared" si="30"/>
        <v>-0.91934787526029615</v>
      </c>
      <c r="E999" s="71">
        <f t="shared" si="31"/>
        <v>0.71436391181666381</v>
      </c>
    </row>
    <row r="1000" spans="1:5" x14ac:dyDescent="0.25">
      <c r="A1000" s="71">
        <v>46.2</v>
      </c>
      <c r="D1000" s="71">
        <f t="shared" si="30"/>
        <v>-0.17474653156169834</v>
      </c>
      <c r="E1000" s="71">
        <f t="shared" si="31"/>
        <v>9.3246868920725137E-4</v>
      </c>
    </row>
    <row r="1001" spans="1:5" x14ac:dyDescent="0.25">
      <c r="A1001" s="71">
        <v>36.299999999999997</v>
      </c>
      <c r="D1001" s="71">
        <f t="shared" si="30"/>
        <v>-1.170902383266579</v>
      </c>
      <c r="E1001" s="71">
        <f t="shared" si="31"/>
        <v>1.8796749766576513</v>
      </c>
    </row>
    <row r="1002" spans="1:5" x14ac:dyDescent="0.25">
      <c r="A1002" s="71">
        <v>47</v>
      </c>
      <c r="D1002" s="71">
        <f t="shared" si="30"/>
        <v>-9.4249088999688105E-2</v>
      </c>
      <c r="E1002" s="71">
        <f t="shared" si="31"/>
        <v>7.8905748560928471E-5</v>
      </c>
    </row>
    <row r="1003" spans="1:5" x14ac:dyDescent="0.25">
      <c r="A1003" s="71">
        <v>41.1</v>
      </c>
      <c r="D1003" s="71">
        <f t="shared" si="30"/>
        <v>-0.68791772789451555</v>
      </c>
      <c r="E1003" s="71">
        <f t="shared" si="31"/>
        <v>0.22394739040137115</v>
      </c>
    </row>
    <row r="1004" spans="1:5" x14ac:dyDescent="0.25">
      <c r="A1004" s="71">
        <v>46.9</v>
      </c>
      <c r="D1004" s="71">
        <f t="shared" si="30"/>
        <v>-0.10431126931993956</v>
      </c>
      <c r="E1004" s="71">
        <f t="shared" si="31"/>
        <v>1.1839269884642515E-4</v>
      </c>
    </row>
    <row r="1005" spans="1:5" x14ac:dyDescent="0.25">
      <c r="A1005" s="71">
        <v>47.5</v>
      </c>
      <c r="D1005" s="71">
        <f t="shared" si="30"/>
        <v>-4.3938187398431534E-2</v>
      </c>
      <c r="E1005" s="71">
        <f t="shared" si="31"/>
        <v>3.7270785622262694E-6</v>
      </c>
    </row>
    <row r="1006" spans="1:5" x14ac:dyDescent="0.25">
      <c r="A1006" s="71">
        <v>25.5</v>
      </c>
      <c r="D1006" s="71">
        <f t="shared" si="30"/>
        <v>-2.2576178578537207</v>
      </c>
      <c r="E1006" s="71">
        <f t="shared" si="31"/>
        <v>25.977761595184745</v>
      </c>
    </row>
    <row r="1007" spans="1:5" x14ac:dyDescent="0.25">
      <c r="A1007" s="71">
        <v>48.1</v>
      </c>
      <c r="D1007" s="71">
        <f t="shared" si="30"/>
        <v>1.6434894523076497E-2</v>
      </c>
      <c r="E1007" s="71">
        <f t="shared" si="31"/>
        <v>7.2957120496462231E-8</v>
      </c>
    </row>
    <row r="1008" spans="1:5" x14ac:dyDescent="0.25">
      <c r="A1008" s="71">
        <v>49.6</v>
      </c>
      <c r="D1008" s="71">
        <f t="shared" si="30"/>
        <v>0.16736759932684622</v>
      </c>
      <c r="E1008" s="71">
        <f t="shared" si="31"/>
        <v>7.8466728697499971E-4</v>
      </c>
    </row>
    <row r="1009" spans="1:5" x14ac:dyDescent="0.25">
      <c r="A1009" s="71">
        <v>47</v>
      </c>
      <c r="D1009" s="71">
        <f t="shared" si="30"/>
        <v>-9.4249088999688105E-2</v>
      </c>
      <c r="E1009" s="71">
        <f t="shared" si="31"/>
        <v>7.8905748560928471E-5</v>
      </c>
    </row>
    <row r="1010" spans="1:5" x14ac:dyDescent="0.25">
      <c r="A1010" s="71">
        <v>54.3</v>
      </c>
      <c r="D1010" s="71">
        <f t="shared" si="30"/>
        <v>0.64029007437865759</v>
      </c>
      <c r="E1010" s="71">
        <f t="shared" si="31"/>
        <v>0.16807653188435975</v>
      </c>
    </row>
    <row r="1011" spans="1:5" x14ac:dyDescent="0.25">
      <c r="A1011" s="71">
        <v>44.8</v>
      </c>
      <c r="D1011" s="71">
        <f t="shared" si="30"/>
        <v>-0.31561705604521734</v>
      </c>
      <c r="E1011" s="71">
        <f t="shared" si="31"/>
        <v>9.9229741120224115E-3</v>
      </c>
    </row>
    <row r="1012" spans="1:5" x14ac:dyDescent="0.25">
      <c r="A1012" s="71">
        <v>23.7</v>
      </c>
      <c r="D1012" s="71">
        <f t="shared" si="30"/>
        <v>-2.4387371036182444</v>
      </c>
      <c r="E1012" s="71">
        <f t="shared" si="31"/>
        <v>35.372026621174918</v>
      </c>
    </row>
    <row r="1013" spans="1:5" x14ac:dyDescent="0.25">
      <c r="A1013" s="71">
        <v>46.7</v>
      </c>
      <c r="D1013" s="71">
        <f t="shared" si="30"/>
        <v>-0.12443562996044176</v>
      </c>
      <c r="E1013" s="71">
        <f t="shared" si="31"/>
        <v>2.397612549321725E-4</v>
      </c>
    </row>
    <row r="1014" spans="1:5" x14ac:dyDescent="0.25">
      <c r="A1014" s="71">
        <v>49.7</v>
      </c>
      <c r="D1014" s="71">
        <f t="shared" si="30"/>
        <v>0.17742977964709766</v>
      </c>
      <c r="E1014" s="71">
        <f t="shared" si="31"/>
        <v>9.9107393114583392E-4</v>
      </c>
    </row>
    <row r="1015" spans="1:5" x14ac:dyDescent="0.25">
      <c r="A1015" s="71">
        <v>48.9</v>
      </c>
      <c r="D1015" s="71">
        <f t="shared" si="30"/>
        <v>9.6932337085086723E-2</v>
      </c>
      <c r="E1015" s="71">
        <f t="shared" si="31"/>
        <v>8.8282522879313746E-5</v>
      </c>
    </row>
    <row r="1016" spans="1:5" x14ac:dyDescent="0.25">
      <c r="A1016" s="71">
        <v>49.6</v>
      </c>
      <c r="D1016" s="71">
        <f t="shared" si="30"/>
        <v>0.16736759932684622</v>
      </c>
      <c r="E1016" s="71">
        <f t="shared" si="31"/>
        <v>7.8466728697499971E-4</v>
      </c>
    </row>
    <row r="1017" spans="1:5" x14ac:dyDescent="0.25">
      <c r="A1017" s="71">
        <v>42.3</v>
      </c>
      <c r="D1017" s="71">
        <f t="shared" si="30"/>
        <v>-0.56717156405150015</v>
      </c>
      <c r="E1017" s="71">
        <f t="shared" si="31"/>
        <v>0.10348032761586892</v>
      </c>
    </row>
    <row r="1018" spans="1:5" x14ac:dyDescent="0.25">
      <c r="A1018" s="71">
        <v>25.7</v>
      </c>
      <c r="D1018" s="71">
        <f t="shared" si="30"/>
        <v>-2.2374934972132183</v>
      </c>
      <c r="E1018" s="71">
        <f t="shared" si="31"/>
        <v>25.063812168757419</v>
      </c>
    </row>
    <row r="1019" spans="1:5" x14ac:dyDescent="0.25">
      <c r="A1019" s="71">
        <v>46.2</v>
      </c>
      <c r="D1019" s="71">
        <f t="shared" si="30"/>
        <v>-0.17474653156169834</v>
      </c>
      <c r="E1019" s="71">
        <f t="shared" si="31"/>
        <v>9.3246868920725137E-4</v>
      </c>
    </row>
    <row r="1020" spans="1:5" x14ac:dyDescent="0.25">
      <c r="A1020" s="71">
        <v>39.5</v>
      </c>
      <c r="D1020" s="71">
        <f t="shared" si="30"/>
        <v>-0.84891261301853671</v>
      </c>
      <c r="E1020" s="71">
        <f t="shared" si="31"/>
        <v>0.51934020525921498</v>
      </c>
    </row>
    <row r="1021" spans="1:5" x14ac:dyDescent="0.25">
      <c r="A1021" s="71">
        <v>49.6</v>
      </c>
      <c r="D1021" s="71">
        <f t="shared" si="30"/>
        <v>0.16736759932684622</v>
      </c>
      <c r="E1021" s="71">
        <f t="shared" si="31"/>
        <v>7.8466728697499971E-4</v>
      </c>
    </row>
    <row r="1022" spans="1:5" x14ac:dyDescent="0.25">
      <c r="A1022" s="71">
        <v>47.9</v>
      </c>
      <c r="D1022" s="71">
        <f t="shared" si="30"/>
        <v>-3.6894661174264164E-3</v>
      </c>
      <c r="E1022" s="71">
        <f t="shared" si="31"/>
        <v>1.8529090617177497E-10</v>
      </c>
    </row>
    <row r="1023" spans="1:5" x14ac:dyDescent="0.25">
      <c r="A1023" s="71">
        <v>52.7</v>
      </c>
      <c r="D1023" s="71">
        <f t="shared" si="30"/>
        <v>0.4792951892546371</v>
      </c>
      <c r="E1023" s="71">
        <f t="shared" si="31"/>
        <v>5.27730603267281E-2</v>
      </c>
    </row>
    <row r="1024" spans="1:5" x14ac:dyDescent="0.25">
      <c r="A1024" s="71">
        <v>50.7</v>
      </c>
      <c r="D1024" s="71">
        <f t="shared" si="30"/>
        <v>0.27805158284961085</v>
      </c>
      <c r="E1024" s="71">
        <f t="shared" si="31"/>
        <v>5.9772509101634176E-3</v>
      </c>
    </row>
    <row r="1025" spans="1:5" x14ac:dyDescent="0.25">
      <c r="A1025" s="71">
        <v>46.1</v>
      </c>
      <c r="D1025" s="71">
        <f t="shared" si="30"/>
        <v>-0.18480871188194981</v>
      </c>
      <c r="E1025" s="71">
        <f t="shared" si="31"/>
        <v>1.166513475291389E-3</v>
      </c>
    </row>
    <row r="1026" spans="1:5" x14ac:dyDescent="0.25">
      <c r="A1026" s="71">
        <v>48.7</v>
      </c>
      <c r="D1026" s="71">
        <f t="shared" si="30"/>
        <v>7.6807976444584536E-2</v>
      </c>
      <c r="E1026" s="71">
        <f t="shared" si="31"/>
        <v>3.4803690183002227E-5</v>
      </c>
    </row>
    <row r="1027" spans="1:5" x14ac:dyDescent="0.25">
      <c r="A1027" s="71">
        <v>50.2</v>
      </c>
      <c r="D1027" s="71">
        <f t="shared" ref="D1027:D1090" si="32">(A1027-$B$2)/$C$2</f>
        <v>0.22774068124835425</v>
      </c>
      <c r="E1027" s="71">
        <f t="shared" ref="E1027:E1090" si="33">D1027^4</f>
        <v>2.6900630659654852E-3</v>
      </c>
    </row>
    <row r="1028" spans="1:5" x14ac:dyDescent="0.25">
      <c r="A1028" s="71">
        <v>41.3</v>
      </c>
      <c r="D1028" s="71">
        <f t="shared" si="32"/>
        <v>-0.66779336725401328</v>
      </c>
      <c r="E1028" s="71">
        <f t="shared" si="33"/>
        <v>0.19886960206876061</v>
      </c>
    </row>
    <row r="1029" spans="1:5" x14ac:dyDescent="0.25">
      <c r="A1029" s="71">
        <v>50.3</v>
      </c>
      <c r="D1029" s="71">
        <f t="shared" si="32"/>
        <v>0.237802861568605</v>
      </c>
      <c r="E1029" s="71">
        <f t="shared" si="33"/>
        <v>3.197925229771944E-3</v>
      </c>
    </row>
    <row r="1030" spans="1:5" x14ac:dyDescent="0.25">
      <c r="A1030" s="71">
        <v>48.5</v>
      </c>
      <c r="D1030" s="71">
        <f t="shared" si="32"/>
        <v>5.6683615804081613E-2</v>
      </c>
      <c r="E1030" s="71">
        <f t="shared" si="33"/>
        <v>1.0323576564857853E-5</v>
      </c>
    </row>
    <row r="1031" spans="1:5" x14ac:dyDescent="0.25">
      <c r="A1031" s="71">
        <v>45.7</v>
      </c>
      <c r="D1031" s="71">
        <f t="shared" si="32"/>
        <v>-0.2250574331629549</v>
      </c>
      <c r="E1031" s="71">
        <f t="shared" si="33"/>
        <v>2.5655084255977391E-3</v>
      </c>
    </row>
    <row r="1032" spans="1:5" x14ac:dyDescent="0.25">
      <c r="A1032" s="71">
        <v>52.3</v>
      </c>
      <c r="D1032" s="71">
        <f t="shared" si="32"/>
        <v>0.43904646797363128</v>
      </c>
      <c r="E1032" s="71">
        <f t="shared" si="33"/>
        <v>3.7157111940231129E-2</v>
      </c>
    </row>
    <row r="1033" spans="1:5" x14ac:dyDescent="0.25">
      <c r="A1033" s="71">
        <v>38.799999999999997</v>
      </c>
      <c r="D1033" s="71">
        <f t="shared" si="32"/>
        <v>-0.91934787526029615</v>
      </c>
      <c r="E1033" s="71">
        <f t="shared" si="33"/>
        <v>0.71436391181666381</v>
      </c>
    </row>
    <row r="1034" spans="1:5" x14ac:dyDescent="0.25">
      <c r="A1034" s="71">
        <v>49.7</v>
      </c>
      <c r="D1034" s="71">
        <f t="shared" si="32"/>
        <v>0.17742977964709766</v>
      </c>
      <c r="E1034" s="71">
        <f t="shared" si="33"/>
        <v>9.9107393114583392E-4</v>
      </c>
    </row>
    <row r="1035" spans="1:5" x14ac:dyDescent="0.25">
      <c r="A1035" s="71">
        <v>49.5</v>
      </c>
      <c r="D1035" s="71">
        <f t="shared" si="32"/>
        <v>0.15730541900659475</v>
      </c>
      <c r="E1035" s="71">
        <f t="shared" si="33"/>
        <v>6.1231477006913507E-4</v>
      </c>
    </row>
    <row r="1036" spans="1:5" x14ac:dyDescent="0.25">
      <c r="A1036" s="71">
        <v>42.1</v>
      </c>
      <c r="D1036" s="71">
        <f t="shared" si="32"/>
        <v>-0.58729592469200242</v>
      </c>
      <c r="E1036" s="71">
        <f t="shared" si="33"/>
        <v>0.11896739415200791</v>
      </c>
    </row>
    <row r="1037" spans="1:5" x14ac:dyDescent="0.25">
      <c r="A1037" s="71">
        <v>43.5</v>
      </c>
      <c r="D1037" s="71">
        <f t="shared" si="32"/>
        <v>-0.44642540020848409</v>
      </c>
      <c r="E1037" s="71">
        <f t="shared" si="33"/>
        <v>3.9718751306417721E-2</v>
      </c>
    </row>
    <row r="1038" spans="1:5" x14ac:dyDescent="0.25">
      <c r="A1038" s="71">
        <v>44.6</v>
      </c>
      <c r="D1038" s="71">
        <f t="shared" si="32"/>
        <v>-0.3357414166857195</v>
      </c>
      <c r="E1038" s="71">
        <f t="shared" si="33"/>
        <v>1.2706316664371354E-2</v>
      </c>
    </row>
    <row r="1039" spans="1:5" x14ac:dyDescent="0.25">
      <c r="A1039" s="71">
        <v>46.2</v>
      </c>
      <c r="D1039" s="71">
        <f t="shared" si="32"/>
        <v>-0.17474653156169834</v>
      </c>
      <c r="E1039" s="71">
        <f t="shared" si="33"/>
        <v>9.3246868920725137E-4</v>
      </c>
    </row>
    <row r="1040" spans="1:5" x14ac:dyDescent="0.25">
      <c r="A1040" s="71">
        <v>49.1</v>
      </c>
      <c r="D1040" s="71">
        <f t="shared" si="32"/>
        <v>0.11705669772558965</v>
      </c>
      <c r="E1040" s="71">
        <f t="shared" si="33"/>
        <v>1.877522163734002E-4</v>
      </c>
    </row>
    <row r="1041" spans="1:5" x14ac:dyDescent="0.25">
      <c r="A1041" s="71">
        <v>43.6</v>
      </c>
      <c r="D1041" s="71">
        <f t="shared" si="32"/>
        <v>-0.43636321988823268</v>
      </c>
      <c r="E1041" s="71">
        <f t="shared" si="33"/>
        <v>3.6257057128174043E-2</v>
      </c>
    </row>
    <row r="1042" spans="1:5" x14ac:dyDescent="0.25">
      <c r="A1042" s="71">
        <v>45.8</v>
      </c>
      <c r="D1042" s="71">
        <f t="shared" si="32"/>
        <v>-0.21499525284270415</v>
      </c>
      <c r="E1042" s="71">
        <f t="shared" si="33"/>
        <v>2.1365619151325695E-3</v>
      </c>
    </row>
    <row r="1043" spans="1:5" x14ac:dyDescent="0.25">
      <c r="A1043" s="71">
        <v>19.3</v>
      </c>
      <c r="D1043" s="71">
        <f t="shared" si="32"/>
        <v>-2.8814730377093021</v>
      </c>
      <c r="E1043" s="71">
        <f t="shared" si="33"/>
        <v>68.937930326959517</v>
      </c>
    </row>
    <row r="1044" spans="1:5" x14ac:dyDescent="0.25">
      <c r="A1044" s="71">
        <v>47</v>
      </c>
      <c r="D1044" s="71">
        <f t="shared" si="32"/>
        <v>-9.4249088999688105E-2</v>
      </c>
      <c r="E1044" s="71">
        <f t="shared" si="33"/>
        <v>7.8905748560928471E-5</v>
      </c>
    </row>
    <row r="1045" spans="1:5" x14ac:dyDescent="0.25">
      <c r="A1045" s="71">
        <v>46.9</v>
      </c>
      <c r="D1045" s="71">
        <f t="shared" si="32"/>
        <v>-0.10431126931993956</v>
      </c>
      <c r="E1045" s="71">
        <f t="shared" si="33"/>
        <v>1.1839269884642515E-4</v>
      </c>
    </row>
    <row r="1046" spans="1:5" x14ac:dyDescent="0.25">
      <c r="A1046" s="71">
        <v>36.299999999999997</v>
      </c>
      <c r="D1046" s="71">
        <f t="shared" si="32"/>
        <v>-1.170902383266579</v>
      </c>
      <c r="E1046" s="71">
        <f t="shared" si="33"/>
        <v>1.8796749766576513</v>
      </c>
    </row>
    <row r="1047" spans="1:5" x14ac:dyDescent="0.25">
      <c r="A1047" s="71">
        <v>30.7</v>
      </c>
      <c r="D1047" s="71">
        <f t="shared" si="32"/>
        <v>-1.7343844812006524</v>
      </c>
      <c r="E1047" s="71">
        <f t="shared" si="33"/>
        <v>9.0486026122513863</v>
      </c>
    </row>
    <row r="1048" spans="1:5" x14ac:dyDescent="0.25">
      <c r="A1048" s="71">
        <v>41.7</v>
      </c>
      <c r="D1048" s="71">
        <f t="shared" si="32"/>
        <v>-0.62754464597300752</v>
      </c>
      <c r="E1048" s="71">
        <f t="shared" si="33"/>
        <v>0.15508811399702593</v>
      </c>
    </row>
    <row r="1049" spans="1:5" x14ac:dyDescent="0.25">
      <c r="A1049" s="71">
        <v>50</v>
      </c>
      <c r="D1049" s="71">
        <f t="shared" si="32"/>
        <v>0.20761632060785135</v>
      </c>
      <c r="E1049" s="71">
        <f t="shared" si="33"/>
        <v>1.8580010740129535E-3</v>
      </c>
    </row>
    <row r="1050" spans="1:5" x14ac:dyDescent="0.25">
      <c r="A1050" s="71">
        <v>48.5</v>
      </c>
      <c r="D1050" s="71">
        <f t="shared" si="32"/>
        <v>5.6683615804081613E-2</v>
      </c>
      <c r="E1050" s="71">
        <f t="shared" si="33"/>
        <v>1.0323576564857853E-5</v>
      </c>
    </row>
    <row r="1051" spans="1:5" x14ac:dyDescent="0.25">
      <c r="A1051" s="71">
        <v>35.9</v>
      </c>
      <c r="D1051" s="71">
        <f t="shared" si="32"/>
        <v>-1.2111511045475842</v>
      </c>
      <c r="E1051" s="71">
        <f t="shared" si="33"/>
        <v>2.1517574650388505</v>
      </c>
    </row>
    <row r="1052" spans="1:5" x14ac:dyDescent="0.25">
      <c r="A1052" s="71">
        <v>40</v>
      </c>
      <c r="D1052" s="71">
        <f t="shared" si="32"/>
        <v>-0.79860171141728009</v>
      </c>
      <c r="E1052" s="71">
        <f t="shared" si="33"/>
        <v>0.40674380424786377</v>
      </c>
    </row>
    <row r="1053" spans="1:5" x14ac:dyDescent="0.25">
      <c r="A1053" s="71">
        <v>45.3</v>
      </c>
      <c r="D1053" s="71">
        <f t="shared" si="32"/>
        <v>-0.26530615444396072</v>
      </c>
      <c r="E1053" s="71">
        <f t="shared" si="33"/>
        <v>4.9543798263678666E-3</v>
      </c>
    </row>
    <row r="1054" spans="1:5" x14ac:dyDescent="0.25">
      <c r="A1054" s="71">
        <v>45.4</v>
      </c>
      <c r="D1054" s="71">
        <f t="shared" si="32"/>
        <v>-0.25524397412370931</v>
      </c>
      <c r="E1054" s="71">
        <f t="shared" si="33"/>
        <v>4.2444555686022229E-3</v>
      </c>
    </row>
    <row r="1055" spans="1:5" x14ac:dyDescent="0.25">
      <c r="A1055" s="71">
        <v>47.2</v>
      </c>
      <c r="D1055" s="71">
        <f t="shared" si="32"/>
        <v>-7.4124728359185182E-2</v>
      </c>
      <c r="E1055" s="71">
        <f t="shared" si="33"/>
        <v>3.0189259419262773E-5</v>
      </c>
    </row>
    <row r="1056" spans="1:5" x14ac:dyDescent="0.25">
      <c r="A1056" s="71">
        <v>49.8</v>
      </c>
      <c r="D1056" s="71">
        <f t="shared" si="32"/>
        <v>0.18749195996734841</v>
      </c>
      <c r="E1056" s="71">
        <f t="shared" si="33"/>
        <v>1.2357499346491278E-3</v>
      </c>
    </row>
    <row r="1057" spans="1:5" x14ac:dyDescent="0.25">
      <c r="A1057" s="71">
        <v>33.5</v>
      </c>
      <c r="D1057" s="71">
        <f t="shared" si="32"/>
        <v>-1.4526434322336155</v>
      </c>
      <c r="E1057" s="71">
        <f t="shared" si="33"/>
        <v>4.4528298418210177</v>
      </c>
    </row>
    <row r="1058" spans="1:5" x14ac:dyDescent="0.25">
      <c r="A1058" s="71">
        <v>48.1</v>
      </c>
      <c r="D1058" s="71">
        <f t="shared" si="32"/>
        <v>1.6434894523076497E-2</v>
      </c>
      <c r="E1058" s="71">
        <f t="shared" si="33"/>
        <v>7.2957120496462231E-8</v>
      </c>
    </row>
    <row r="1059" spans="1:5" x14ac:dyDescent="0.25">
      <c r="A1059" s="71">
        <v>46.5</v>
      </c>
      <c r="D1059" s="71">
        <f t="shared" si="32"/>
        <v>-0.14455999060094468</v>
      </c>
      <c r="E1059" s="71">
        <f t="shared" si="33"/>
        <v>4.3670930469423688E-4</v>
      </c>
    </row>
    <row r="1060" spans="1:5" x14ac:dyDescent="0.25">
      <c r="A1060" s="71">
        <v>43.9</v>
      </c>
      <c r="D1060" s="71">
        <f t="shared" si="32"/>
        <v>-0.406176678927479</v>
      </c>
      <c r="E1060" s="71">
        <f t="shared" si="33"/>
        <v>2.7218233606978948E-2</v>
      </c>
    </row>
    <row r="1061" spans="1:5" x14ac:dyDescent="0.25">
      <c r="A1061" s="71">
        <v>50</v>
      </c>
      <c r="D1061" s="71">
        <f t="shared" si="32"/>
        <v>0.20761632060785135</v>
      </c>
      <c r="E1061" s="71">
        <f t="shared" si="33"/>
        <v>1.8580010740129535E-3</v>
      </c>
    </row>
    <row r="1062" spans="1:5" x14ac:dyDescent="0.25">
      <c r="A1062" s="71">
        <v>47.8</v>
      </c>
      <c r="D1062" s="71">
        <f t="shared" si="32"/>
        <v>-1.3751646437677874E-2</v>
      </c>
      <c r="E1062" s="71">
        <f t="shared" si="33"/>
        <v>3.5761752360801506E-8</v>
      </c>
    </row>
    <row r="1063" spans="1:5" x14ac:dyDescent="0.25">
      <c r="A1063" s="71">
        <v>35.4</v>
      </c>
      <c r="D1063" s="71">
        <f t="shared" si="32"/>
        <v>-1.2614620061488406</v>
      </c>
      <c r="E1063" s="71">
        <f t="shared" si="33"/>
        <v>2.5321923844102829</v>
      </c>
    </row>
    <row r="1064" spans="1:5" x14ac:dyDescent="0.25">
      <c r="A1064" s="71">
        <v>47.1</v>
      </c>
      <c r="D1064" s="71">
        <f t="shared" si="32"/>
        <v>-8.4186908679436651E-2</v>
      </c>
      <c r="E1064" s="71">
        <f t="shared" si="33"/>
        <v>5.0231743284920511E-5</v>
      </c>
    </row>
    <row r="1065" spans="1:5" x14ac:dyDescent="0.25">
      <c r="A1065" s="71">
        <v>51.2</v>
      </c>
      <c r="D1065" s="71">
        <f t="shared" si="32"/>
        <v>0.32836248445086741</v>
      </c>
      <c r="E1065" s="71">
        <f t="shared" si="33"/>
        <v>1.1625566690126047E-2</v>
      </c>
    </row>
    <row r="1066" spans="1:5" x14ac:dyDescent="0.25">
      <c r="A1066" s="71">
        <v>20.2</v>
      </c>
      <c r="D1066" s="71">
        <f t="shared" si="32"/>
        <v>-2.7909134148270405</v>
      </c>
      <c r="E1066" s="71">
        <f t="shared" si="33"/>
        <v>60.671600639281507</v>
      </c>
    </row>
    <row r="1067" spans="1:5" x14ac:dyDescent="0.25">
      <c r="A1067" s="71">
        <v>48.7</v>
      </c>
      <c r="D1067" s="71">
        <f t="shared" si="32"/>
        <v>7.6807976444584536E-2</v>
      </c>
      <c r="E1067" s="71">
        <f t="shared" si="33"/>
        <v>3.4803690183002227E-5</v>
      </c>
    </row>
    <row r="1068" spans="1:5" x14ac:dyDescent="0.25">
      <c r="A1068" s="71">
        <v>48.3</v>
      </c>
      <c r="D1068" s="71">
        <f t="shared" si="32"/>
        <v>3.6559255163578698E-2</v>
      </c>
      <c r="E1068" s="71">
        <f t="shared" si="33"/>
        <v>1.7864437924459891E-6</v>
      </c>
    </row>
    <row r="1069" spans="1:5" x14ac:dyDescent="0.25">
      <c r="A1069" s="71">
        <v>22.4</v>
      </c>
      <c r="D1069" s="71">
        <f t="shared" si="32"/>
        <v>-2.5695454477815116</v>
      </c>
      <c r="E1069" s="71">
        <f t="shared" si="33"/>
        <v>43.593848841546453</v>
      </c>
    </row>
    <row r="1070" spans="1:5" x14ac:dyDescent="0.25">
      <c r="A1070" s="71">
        <v>49.5</v>
      </c>
      <c r="D1070" s="71">
        <f t="shared" si="32"/>
        <v>0.15730541900659475</v>
      </c>
      <c r="E1070" s="71">
        <f t="shared" si="33"/>
        <v>6.1231477006913507E-4</v>
      </c>
    </row>
    <row r="1071" spans="1:5" x14ac:dyDescent="0.25">
      <c r="A1071" s="71">
        <v>35.4</v>
      </c>
      <c r="D1071" s="71">
        <f t="shared" si="32"/>
        <v>-1.2614620061488406</v>
      </c>
      <c r="E1071" s="71">
        <f t="shared" si="33"/>
        <v>2.5321923844102829</v>
      </c>
    </row>
    <row r="1072" spans="1:5" x14ac:dyDescent="0.25">
      <c r="A1072" s="71">
        <v>48.8</v>
      </c>
      <c r="D1072" s="71">
        <f t="shared" si="32"/>
        <v>8.6870156764835268E-2</v>
      </c>
      <c r="E1072" s="71">
        <f t="shared" si="33"/>
        <v>5.694851724564139E-5</v>
      </c>
    </row>
    <row r="1073" spans="1:5" x14ac:dyDescent="0.25">
      <c r="A1073" s="71">
        <v>31.8</v>
      </c>
      <c r="D1073" s="71">
        <f t="shared" si="32"/>
        <v>-1.6237004976778879</v>
      </c>
      <c r="E1073" s="71">
        <f t="shared" si="33"/>
        <v>6.9506223927283255</v>
      </c>
    </row>
    <row r="1074" spans="1:5" x14ac:dyDescent="0.25">
      <c r="A1074" s="71">
        <v>35.5</v>
      </c>
      <c r="D1074" s="71">
        <f t="shared" si="32"/>
        <v>-1.2513998258285892</v>
      </c>
      <c r="E1074" s="71">
        <f t="shared" si="33"/>
        <v>2.4523607734328579</v>
      </c>
    </row>
    <row r="1075" spans="1:5" x14ac:dyDescent="0.25">
      <c r="A1075" s="71">
        <v>49.2</v>
      </c>
      <c r="D1075" s="71">
        <f t="shared" si="32"/>
        <v>0.1271188780458411</v>
      </c>
      <c r="E1075" s="71">
        <f t="shared" si="33"/>
        <v>2.6112004053550707E-4</v>
      </c>
    </row>
    <row r="1076" spans="1:5" x14ac:dyDescent="0.25">
      <c r="A1076" s="71">
        <v>48.7</v>
      </c>
      <c r="D1076" s="71">
        <f t="shared" si="32"/>
        <v>7.6807976444584536E-2</v>
      </c>
      <c r="E1076" s="71">
        <f t="shared" si="33"/>
        <v>3.4803690183002227E-5</v>
      </c>
    </row>
    <row r="1077" spans="1:5" x14ac:dyDescent="0.25">
      <c r="A1077" s="71">
        <v>50.8</v>
      </c>
      <c r="D1077" s="71">
        <f t="shared" si="32"/>
        <v>0.28811376316986154</v>
      </c>
      <c r="E1077" s="71">
        <f t="shared" si="33"/>
        <v>6.8905838186529176E-3</v>
      </c>
    </row>
    <row r="1078" spans="1:5" x14ac:dyDescent="0.25">
      <c r="A1078" s="71">
        <v>52.1</v>
      </c>
      <c r="D1078" s="71">
        <f t="shared" si="32"/>
        <v>0.41892210733312907</v>
      </c>
      <c r="E1078" s="71">
        <f t="shared" si="33"/>
        <v>3.0798751954578547E-2</v>
      </c>
    </row>
    <row r="1079" spans="1:5" x14ac:dyDescent="0.25">
      <c r="A1079" s="71">
        <v>50</v>
      </c>
      <c r="D1079" s="71">
        <f t="shared" si="32"/>
        <v>0.20761632060785135</v>
      </c>
      <c r="E1079" s="71">
        <f t="shared" si="33"/>
        <v>1.8580010740129535E-3</v>
      </c>
    </row>
    <row r="1080" spans="1:5" x14ac:dyDescent="0.25">
      <c r="A1080" s="71">
        <v>45.4</v>
      </c>
      <c r="D1080" s="71">
        <f t="shared" si="32"/>
        <v>-0.25524397412370931</v>
      </c>
      <c r="E1080" s="71">
        <f t="shared" si="33"/>
        <v>4.2444555686022229E-3</v>
      </c>
    </row>
    <row r="1081" spans="1:5" x14ac:dyDescent="0.25">
      <c r="A1081" s="71">
        <v>27.3</v>
      </c>
      <c r="D1081" s="71">
        <f t="shared" si="32"/>
        <v>-2.0764986120891971</v>
      </c>
      <c r="E1081" s="71">
        <f t="shared" si="33"/>
        <v>18.592020118902656</v>
      </c>
    </row>
    <row r="1082" spans="1:5" x14ac:dyDescent="0.25">
      <c r="A1082" s="71">
        <v>50.2</v>
      </c>
      <c r="D1082" s="71">
        <f t="shared" si="32"/>
        <v>0.22774068124835425</v>
      </c>
      <c r="E1082" s="71">
        <f t="shared" si="33"/>
        <v>2.6900630659654852E-3</v>
      </c>
    </row>
    <row r="1083" spans="1:5" x14ac:dyDescent="0.25">
      <c r="A1083" s="71">
        <v>45.2</v>
      </c>
      <c r="D1083" s="71">
        <f t="shared" si="32"/>
        <v>-0.27536833476421146</v>
      </c>
      <c r="E1083" s="71">
        <f t="shared" si="33"/>
        <v>5.749843088674331E-3</v>
      </c>
    </row>
    <row r="1084" spans="1:5" x14ac:dyDescent="0.25">
      <c r="A1084" s="71">
        <v>39.1</v>
      </c>
      <c r="D1084" s="71">
        <f t="shared" si="32"/>
        <v>-0.88916133429954181</v>
      </c>
      <c r="E1084" s="71">
        <f t="shared" si="33"/>
        <v>0.62506081740924513</v>
      </c>
    </row>
    <row r="1085" spans="1:5" x14ac:dyDescent="0.25">
      <c r="A1085" s="71">
        <v>51.4</v>
      </c>
      <c r="D1085" s="71">
        <f t="shared" si="32"/>
        <v>0.34848684509136957</v>
      </c>
      <c r="E1085" s="71">
        <f t="shared" si="33"/>
        <v>1.4748421971771494E-2</v>
      </c>
    </row>
    <row r="1086" spans="1:5" x14ac:dyDescent="0.25">
      <c r="A1086" s="71">
        <v>38.5</v>
      </c>
      <c r="D1086" s="71">
        <f t="shared" si="32"/>
        <v>-0.94953441622104984</v>
      </c>
      <c r="E1086" s="71">
        <f t="shared" si="33"/>
        <v>0.81291070384672903</v>
      </c>
    </row>
    <row r="1087" spans="1:5" x14ac:dyDescent="0.25">
      <c r="A1087" s="71">
        <v>49.2</v>
      </c>
      <c r="D1087" s="71">
        <f t="shared" si="32"/>
        <v>0.1271188780458411</v>
      </c>
      <c r="E1087" s="71">
        <f t="shared" si="33"/>
        <v>2.6112004053550707E-4</v>
      </c>
    </row>
    <row r="1088" spans="1:5" x14ac:dyDescent="0.25">
      <c r="A1088" s="71">
        <v>49</v>
      </c>
      <c r="D1088" s="71">
        <f t="shared" si="32"/>
        <v>0.10699451740533819</v>
      </c>
      <c r="E1088" s="71">
        <f t="shared" si="33"/>
        <v>1.3105273740794259E-4</v>
      </c>
    </row>
    <row r="1089" spans="1:5" x14ac:dyDescent="0.25">
      <c r="A1089" s="71">
        <v>47.6</v>
      </c>
      <c r="D1089" s="71">
        <f t="shared" si="32"/>
        <v>-3.3876007078180073E-2</v>
      </c>
      <c r="E1089" s="71">
        <f t="shared" si="33"/>
        <v>1.3169487055440353E-6</v>
      </c>
    </row>
    <row r="1090" spans="1:5" x14ac:dyDescent="0.25">
      <c r="A1090" s="71">
        <v>50.2</v>
      </c>
      <c r="D1090" s="71">
        <f t="shared" si="32"/>
        <v>0.22774068124835425</v>
      </c>
      <c r="E1090" s="71">
        <f t="shared" si="33"/>
        <v>2.6900630659654852E-3</v>
      </c>
    </row>
    <row r="1091" spans="1:5" x14ac:dyDescent="0.25">
      <c r="A1091" s="71">
        <v>43.2</v>
      </c>
      <c r="D1091" s="71">
        <f t="shared" ref="D1091:D1154" si="34">(A1091-$B$2)/$C$2</f>
        <v>-0.47661194116923777</v>
      </c>
      <c r="E1091" s="71">
        <f t="shared" ref="E1091:E1154" si="35">D1091^4</f>
        <v>5.1601185141866693E-2</v>
      </c>
    </row>
    <row r="1092" spans="1:5" x14ac:dyDescent="0.25">
      <c r="A1092" s="71">
        <v>51.4</v>
      </c>
      <c r="D1092" s="71">
        <f t="shared" si="34"/>
        <v>0.34848684509136957</v>
      </c>
      <c r="E1092" s="71">
        <f t="shared" si="35"/>
        <v>1.4748421971771494E-2</v>
      </c>
    </row>
    <row r="1093" spans="1:5" x14ac:dyDescent="0.25">
      <c r="A1093" s="71">
        <v>44.1</v>
      </c>
      <c r="D1093" s="71">
        <f t="shared" si="34"/>
        <v>-0.38605231828697606</v>
      </c>
      <c r="E1093" s="71">
        <f t="shared" si="35"/>
        <v>2.2211846275925866E-2</v>
      </c>
    </row>
    <row r="1094" spans="1:5" x14ac:dyDescent="0.25">
      <c r="A1094" s="71">
        <v>54.4</v>
      </c>
      <c r="D1094" s="71">
        <f t="shared" si="34"/>
        <v>0.650352254698909</v>
      </c>
      <c r="E1094" s="71">
        <f t="shared" si="35"/>
        <v>0.17889351645176052</v>
      </c>
    </row>
    <row r="1095" spans="1:5" x14ac:dyDescent="0.25">
      <c r="A1095" s="71">
        <v>34.5</v>
      </c>
      <c r="D1095" s="71">
        <f t="shared" si="34"/>
        <v>-1.3520216290311025</v>
      </c>
      <c r="E1095" s="71">
        <f t="shared" si="35"/>
        <v>3.3414468479124482</v>
      </c>
    </row>
    <row r="1096" spans="1:5" x14ac:dyDescent="0.25">
      <c r="A1096" s="71">
        <v>55.8</v>
      </c>
      <c r="D1096" s="71">
        <f t="shared" si="34"/>
        <v>0.79122277918242734</v>
      </c>
      <c r="E1096" s="71">
        <f t="shared" si="35"/>
        <v>0.39191792596538161</v>
      </c>
    </row>
    <row r="1097" spans="1:5" x14ac:dyDescent="0.25">
      <c r="A1097" s="71">
        <v>48.5</v>
      </c>
      <c r="D1097" s="71">
        <f t="shared" si="34"/>
        <v>5.6683615804081613E-2</v>
      </c>
      <c r="E1097" s="71">
        <f t="shared" si="35"/>
        <v>1.0323576564857853E-5</v>
      </c>
    </row>
    <row r="1098" spans="1:5" x14ac:dyDescent="0.25">
      <c r="A1098" s="71">
        <v>54.3</v>
      </c>
      <c r="D1098" s="71">
        <f t="shared" si="34"/>
        <v>0.64029007437865759</v>
      </c>
      <c r="E1098" s="71">
        <f t="shared" si="35"/>
        <v>0.16807653188435975</v>
      </c>
    </row>
    <row r="1099" spans="1:5" x14ac:dyDescent="0.25">
      <c r="A1099" s="71">
        <v>37.700000000000003</v>
      </c>
      <c r="D1099" s="71">
        <f t="shared" si="34"/>
        <v>-1.0300318587830601</v>
      </c>
      <c r="E1099" s="71">
        <f t="shared" si="35"/>
        <v>1.1256480682706478</v>
      </c>
    </row>
    <row r="1100" spans="1:5" x14ac:dyDescent="0.25">
      <c r="A1100" s="71">
        <v>54.4</v>
      </c>
      <c r="D1100" s="71">
        <f t="shared" si="34"/>
        <v>0.650352254698909</v>
      </c>
      <c r="E1100" s="71">
        <f t="shared" si="35"/>
        <v>0.17889351645176052</v>
      </c>
    </row>
    <row r="1101" spans="1:5" x14ac:dyDescent="0.25">
      <c r="A1101" s="71">
        <v>53.6</v>
      </c>
      <c r="D1101" s="71">
        <f t="shared" si="34"/>
        <v>0.56985481213689881</v>
      </c>
      <c r="E1101" s="71">
        <f t="shared" si="35"/>
        <v>0.10545249998170504</v>
      </c>
    </row>
    <row r="1102" spans="1:5" x14ac:dyDescent="0.25">
      <c r="A1102" s="71">
        <v>48.7</v>
      </c>
      <c r="D1102" s="71">
        <f t="shared" si="34"/>
        <v>7.6807976444584536E-2</v>
      </c>
      <c r="E1102" s="71">
        <f t="shared" si="35"/>
        <v>3.4803690183002227E-5</v>
      </c>
    </row>
    <row r="1103" spans="1:5" x14ac:dyDescent="0.25">
      <c r="A1103" s="71">
        <v>48.7</v>
      </c>
      <c r="D1103" s="71">
        <f t="shared" si="34"/>
        <v>7.6807976444584536E-2</v>
      </c>
      <c r="E1103" s="71">
        <f t="shared" si="35"/>
        <v>3.4803690183002227E-5</v>
      </c>
    </row>
    <row r="1104" spans="1:5" x14ac:dyDescent="0.25">
      <c r="A1104" s="71">
        <v>46</v>
      </c>
      <c r="D1104" s="71">
        <f t="shared" si="34"/>
        <v>-0.19487089220220125</v>
      </c>
      <c r="E1104" s="71">
        <f t="shared" si="35"/>
        <v>1.4420751535849179E-3</v>
      </c>
    </row>
    <row r="1105" spans="1:5" x14ac:dyDescent="0.25">
      <c r="A1105" s="71">
        <v>58.7</v>
      </c>
      <c r="D1105" s="71">
        <f t="shared" si="34"/>
        <v>1.0830260084697161</v>
      </c>
      <c r="E1105" s="71">
        <f t="shared" si="35"/>
        <v>1.3758007589495094</v>
      </c>
    </row>
    <row r="1106" spans="1:5" x14ac:dyDescent="0.25">
      <c r="A1106" s="71">
        <v>53.6</v>
      </c>
      <c r="D1106" s="71">
        <f t="shared" si="34"/>
        <v>0.56985481213689881</v>
      </c>
      <c r="E1106" s="71">
        <f t="shared" si="35"/>
        <v>0.10545249998170504</v>
      </c>
    </row>
    <row r="1107" spans="1:5" x14ac:dyDescent="0.25">
      <c r="A1107" s="71">
        <v>54.9</v>
      </c>
      <c r="D1107" s="71">
        <f t="shared" si="34"/>
        <v>0.70066315630016562</v>
      </c>
      <c r="E1107" s="71">
        <f t="shared" si="35"/>
        <v>0.24101114420287242</v>
      </c>
    </row>
    <row r="1108" spans="1:5" x14ac:dyDescent="0.25">
      <c r="A1108" s="71">
        <v>51.5</v>
      </c>
      <c r="D1108" s="71">
        <f t="shared" si="34"/>
        <v>0.35854902541162104</v>
      </c>
      <c r="E1108" s="71">
        <f t="shared" si="35"/>
        <v>1.6527006026447189E-2</v>
      </c>
    </row>
    <row r="1109" spans="1:5" x14ac:dyDescent="0.25">
      <c r="A1109" s="71">
        <v>41.5</v>
      </c>
      <c r="D1109" s="71">
        <f t="shared" si="34"/>
        <v>-0.64766900661351046</v>
      </c>
      <c r="E1109" s="71">
        <f t="shared" si="35"/>
        <v>0.17595939486308051</v>
      </c>
    </row>
    <row r="1110" spans="1:5" x14ac:dyDescent="0.25">
      <c r="A1110" s="71">
        <v>48.3</v>
      </c>
      <c r="D1110" s="71">
        <f t="shared" si="34"/>
        <v>3.6559255163578698E-2</v>
      </c>
      <c r="E1110" s="71">
        <f t="shared" si="35"/>
        <v>1.7864437924459891E-6</v>
      </c>
    </row>
    <row r="1111" spans="1:5" x14ac:dyDescent="0.25">
      <c r="A1111" s="71">
        <v>53.9</v>
      </c>
      <c r="D1111" s="71">
        <f t="shared" si="34"/>
        <v>0.6000413530976525</v>
      </c>
      <c r="E1111" s="71">
        <f t="shared" si="35"/>
        <v>0.12963573277031143</v>
      </c>
    </row>
    <row r="1112" spans="1:5" x14ac:dyDescent="0.25">
      <c r="A1112" s="71">
        <v>53.4</v>
      </c>
      <c r="D1112" s="71">
        <f t="shared" si="34"/>
        <v>0.54973045149639588</v>
      </c>
      <c r="E1112" s="71">
        <f t="shared" si="35"/>
        <v>9.1326997299129367E-2</v>
      </c>
    </row>
    <row r="1113" spans="1:5" x14ac:dyDescent="0.25">
      <c r="A1113" s="71">
        <v>50.6</v>
      </c>
      <c r="D1113" s="71">
        <f t="shared" si="34"/>
        <v>0.26798940252935938</v>
      </c>
      <c r="E1113" s="71">
        <f t="shared" si="35"/>
        <v>5.1578710686685401E-3</v>
      </c>
    </row>
    <row r="1114" spans="1:5" x14ac:dyDescent="0.25">
      <c r="A1114" s="71">
        <v>53.8</v>
      </c>
      <c r="D1114" s="71">
        <f t="shared" si="34"/>
        <v>0.58997917277740097</v>
      </c>
      <c r="E1114" s="71">
        <f t="shared" si="35"/>
        <v>0.12115650100935671</v>
      </c>
    </row>
    <row r="1115" spans="1:5" x14ac:dyDescent="0.25">
      <c r="A1115" s="71">
        <v>51.1</v>
      </c>
      <c r="D1115" s="71">
        <f t="shared" si="34"/>
        <v>0.31830030413061594</v>
      </c>
      <c r="E1115" s="71">
        <f t="shared" si="35"/>
        <v>1.026474616682887E-2</v>
      </c>
    </row>
    <row r="1116" spans="1:5" x14ac:dyDescent="0.25">
      <c r="A1116" s="71">
        <v>49.9</v>
      </c>
      <c r="D1116" s="71">
        <f t="shared" si="34"/>
        <v>0.19755414028759988</v>
      </c>
      <c r="E1116" s="71">
        <f t="shared" si="35"/>
        <v>1.5231565547703719E-3</v>
      </c>
    </row>
    <row r="1117" spans="1:5" x14ac:dyDescent="0.25">
      <c r="A1117" s="71">
        <v>47.5</v>
      </c>
      <c r="D1117" s="71">
        <f t="shared" si="34"/>
        <v>-4.3938187398431534E-2</v>
      </c>
      <c r="E1117" s="71">
        <f t="shared" si="35"/>
        <v>3.7270785622262694E-6</v>
      </c>
    </row>
    <row r="1118" spans="1:5" x14ac:dyDescent="0.25">
      <c r="A1118" s="71">
        <v>50.3</v>
      </c>
      <c r="D1118" s="71">
        <f t="shared" si="34"/>
        <v>0.237802861568605</v>
      </c>
      <c r="E1118" s="71">
        <f t="shared" si="35"/>
        <v>3.197925229771944E-3</v>
      </c>
    </row>
    <row r="1119" spans="1:5" x14ac:dyDescent="0.25">
      <c r="A1119" s="71">
        <v>58.9</v>
      </c>
      <c r="D1119" s="71">
        <f t="shared" si="34"/>
        <v>1.1031503691102182</v>
      </c>
      <c r="E1119" s="71">
        <f t="shared" si="35"/>
        <v>1.480944757048857</v>
      </c>
    </row>
    <row r="1120" spans="1:5" x14ac:dyDescent="0.25">
      <c r="A1120" s="71">
        <v>46.2</v>
      </c>
      <c r="D1120" s="71">
        <f t="shared" si="34"/>
        <v>-0.17474653156169834</v>
      </c>
      <c r="E1120" s="71">
        <f t="shared" si="35"/>
        <v>9.3246868920725137E-4</v>
      </c>
    </row>
    <row r="1121" spans="1:5" x14ac:dyDescent="0.25">
      <c r="A1121" s="71">
        <v>33.6</v>
      </c>
      <c r="D1121" s="71">
        <f t="shared" si="34"/>
        <v>-1.4425812519133641</v>
      </c>
      <c r="E1121" s="71">
        <f t="shared" si="35"/>
        <v>4.3307302634178839</v>
      </c>
    </row>
    <row r="1122" spans="1:5" x14ac:dyDescent="0.25">
      <c r="A1122" s="71">
        <v>52.5</v>
      </c>
      <c r="D1122" s="71">
        <f t="shared" si="34"/>
        <v>0.45917082861413422</v>
      </c>
      <c r="E1122" s="71">
        <f t="shared" si="35"/>
        <v>4.4452598929451519E-2</v>
      </c>
    </row>
    <row r="1123" spans="1:5" x14ac:dyDescent="0.25">
      <c r="A1123" s="71">
        <v>52.6</v>
      </c>
      <c r="D1123" s="71">
        <f t="shared" si="34"/>
        <v>0.46923300893438563</v>
      </c>
      <c r="E1123" s="71">
        <f t="shared" si="35"/>
        <v>4.8479063598541018E-2</v>
      </c>
    </row>
    <row r="1124" spans="1:5" x14ac:dyDescent="0.25">
      <c r="A1124" s="71">
        <v>55.3</v>
      </c>
      <c r="D1124" s="71">
        <f t="shared" si="34"/>
        <v>0.74091187758117072</v>
      </c>
      <c r="E1124" s="71">
        <f t="shared" si="35"/>
        <v>0.3013465530133938</v>
      </c>
    </row>
    <row r="1125" spans="1:5" x14ac:dyDescent="0.25">
      <c r="A1125" s="71">
        <v>56</v>
      </c>
      <c r="D1125" s="71">
        <f t="shared" si="34"/>
        <v>0.81134713982293016</v>
      </c>
      <c r="E1125" s="71">
        <f t="shared" si="35"/>
        <v>0.43333806334829639</v>
      </c>
    </row>
    <row r="1126" spans="1:5" x14ac:dyDescent="0.25">
      <c r="A1126" s="71">
        <v>51.8</v>
      </c>
      <c r="D1126" s="71">
        <f t="shared" si="34"/>
        <v>0.38873556637237472</v>
      </c>
      <c r="E1126" s="71">
        <f t="shared" si="35"/>
        <v>2.2835846153426424E-2</v>
      </c>
    </row>
    <row r="1127" spans="1:5" x14ac:dyDescent="0.25">
      <c r="A1127" s="71">
        <v>57.1</v>
      </c>
      <c r="D1127" s="71">
        <f t="shared" si="34"/>
        <v>0.92203112334569481</v>
      </c>
      <c r="E1127" s="71">
        <f t="shared" si="35"/>
        <v>0.72274038710262656</v>
      </c>
    </row>
    <row r="1128" spans="1:5" x14ac:dyDescent="0.25">
      <c r="A1128" s="71">
        <v>44.3</v>
      </c>
      <c r="D1128" s="71">
        <f t="shared" si="34"/>
        <v>-0.3659279576464739</v>
      </c>
      <c r="E1128" s="71">
        <f t="shared" si="35"/>
        <v>1.7930085766858311E-2</v>
      </c>
    </row>
    <row r="1129" spans="1:5" x14ac:dyDescent="0.25">
      <c r="A1129" s="71">
        <v>53</v>
      </c>
      <c r="D1129" s="71">
        <f t="shared" si="34"/>
        <v>0.50948173021539078</v>
      </c>
      <c r="E1129" s="71">
        <f t="shared" si="35"/>
        <v>6.737743287802353E-2</v>
      </c>
    </row>
    <row r="1130" spans="1:5" x14ac:dyDescent="0.25">
      <c r="A1130" s="71">
        <v>55.4</v>
      </c>
      <c r="D1130" s="71">
        <f t="shared" si="34"/>
        <v>0.75097405790142213</v>
      </c>
      <c r="E1130" s="71">
        <f t="shared" si="35"/>
        <v>0.31805317764425989</v>
      </c>
    </row>
    <row r="1131" spans="1:5" x14ac:dyDescent="0.25">
      <c r="A1131" s="71">
        <v>46.2</v>
      </c>
      <c r="D1131" s="71">
        <f t="shared" si="34"/>
        <v>-0.17474653156169834</v>
      </c>
      <c r="E1131" s="71">
        <f t="shared" si="35"/>
        <v>9.3246868920725137E-4</v>
      </c>
    </row>
    <row r="1132" spans="1:5" x14ac:dyDescent="0.25">
      <c r="A1132" s="71">
        <v>56.7</v>
      </c>
      <c r="D1132" s="71">
        <f t="shared" si="34"/>
        <v>0.88178240206468972</v>
      </c>
      <c r="E1132" s="71">
        <f t="shared" si="35"/>
        <v>0.60456876975537377</v>
      </c>
    </row>
    <row r="1133" spans="1:5" x14ac:dyDescent="0.25">
      <c r="A1133" s="71">
        <v>58.7</v>
      </c>
      <c r="D1133" s="71">
        <f t="shared" si="34"/>
        <v>1.0830260084697161</v>
      </c>
      <c r="E1133" s="71">
        <f t="shared" si="35"/>
        <v>1.3758007589495094</v>
      </c>
    </row>
    <row r="1134" spans="1:5" x14ac:dyDescent="0.25">
      <c r="A1134" s="71">
        <v>47.3</v>
      </c>
      <c r="D1134" s="71">
        <f t="shared" si="34"/>
        <v>-6.406254803893445E-2</v>
      </c>
      <c r="E1134" s="71">
        <f t="shared" si="35"/>
        <v>1.6842898582765585E-5</v>
      </c>
    </row>
    <row r="1135" spans="1:5" x14ac:dyDescent="0.25">
      <c r="A1135" s="71">
        <v>55.8</v>
      </c>
      <c r="D1135" s="71">
        <f t="shared" si="34"/>
        <v>0.79122277918242734</v>
      </c>
      <c r="E1135" s="71">
        <f t="shared" si="35"/>
        <v>0.39191792596538161</v>
      </c>
    </row>
    <row r="1136" spans="1:5" x14ac:dyDescent="0.25">
      <c r="A1136" s="71">
        <v>52</v>
      </c>
      <c r="D1136" s="71">
        <f t="shared" si="34"/>
        <v>0.4088599270128776</v>
      </c>
      <c r="E1136" s="71">
        <f t="shared" si="35"/>
        <v>2.7944618634515816E-2</v>
      </c>
    </row>
    <row r="1137" spans="1:5" x14ac:dyDescent="0.25">
      <c r="A1137" s="71">
        <v>53.8</v>
      </c>
      <c r="D1137" s="71">
        <f t="shared" si="34"/>
        <v>0.58997917277740097</v>
      </c>
      <c r="E1137" s="71">
        <f t="shared" si="35"/>
        <v>0.12115650100935671</v>
      </c>
    </row>
    <row r="1138" spans="1:5" x14ac:dyDescent="0.25">
      <c r="A1138" s="71">
        <v>25.8</v>
      </c>
      <c r="D1138" s="71">
        <f t="shared" si="34"/>
        <v>-2.2274313168929667</v>
      </c>
      <c r="E1138" s="71">
        <f t="shared" si="35"/>
        <v>24.615988796324665</v>
      </c>
    </row>
    <row r="1139" spans="1:5" x14ac:dyDescent="0.25">
      <c r="A1139" s="71">
        <v>41.4</v>
      </c>
      <c r="D1139" s="71">
        <f t="shared" si="34"/>
        <v>-0.65773118693376187</v>
      </c>
      <c r="E1139" s="71">
        <f t="shared" si="35"/>
        <v>0.18715168400871751</v>
      </c>
    </row>
    <row r="1140" spans="1:5" x14ac:dyDescent="0.25">
      <c r="A1140" s="71">
        <v>44.3</v>
      </c>
      <c r="D1140" s="71">
        <f t="shared" si="34"/>
        <v>-0.3659279576464739</v>
      </c>
      <c r="E1140" s="71">
        <f t="shared" si="35"/>
        <v>1.7930085766858311E-2</v>
      </c>
    </row>
    <row r="1141" spans="1:5" x14ac:dyDescent="0.25">
      <c r="A1141" s="71">
        <v>35.4</v>
      </c>
      <c r="D1141" s="71">
        <f t="shared" si="34"/>
        <v>-1.2614620061488406</v>
      </c>
      <c r="E1141" s="71">
        <f t="shared" si="35"/>
        <v>2.5321923844102829</v>
      </c>
    </row>
    <row r="1142" spans="1:5" x14ac:dyDescent="0.25">
      <c r="A1142" s="71">
        <v>42.2</v>
      </c>
      <c r="D1142" s="71">
        <f t="shared" si="34"/>
        <v>-0.5772337443717509</v>
      </c>
      <c r="E1142" s="71">
        <f t="shared" si="35"/>
        <v>0.11102143741690067</v>
      </c>
    </row>
    <row r="1143" spans="1:5" x14ac:dyDescent="0.25">
      <c r="A1143" s="71">
        <v>43.8</v>
      </c>
      <c r="D1143" s="71">
        <f t="shared" si="34"/>
        <v>-0.41623885924773046</v>
      </c>
      <c r="E1143" s="71">
        <f t="shared" si="35"/>
        <v>3.0017221546855159E-2</v>
      </c>
    </row>
    <row r="1144" spans="1:5" x14ac:dyDescent="0.25">
      <c r="A1144" s="71">
        <v>33.4</v>
      </c>
      <c r="D1144" s="71">
        <f t="shared" si="34"/>
        <v>-1.4627056125538671</v>
      </c>
      <c r="E1144" s="71">
        <f t="shared" si="35"/>
        <v>4.5774932368558101</v>
      </c>
    </row>
    <row r="1145" spans="1:5" x14ac:dyDescent="0.25">
      <c r="A1145" s="71">
        <v>33.799999999999997</v>
      </c>
      <c r="D1145" s="71">
        <f t="shared" si="34"/>
        <v>-1.4224568912728619</v>
      </c>
      <c r="E1145" s="71">
        <f t="shared" si="35"/>
        <v>4.0940812232197192</v>
      </c>
    </row>
    <row r="1146" spans="1:5" x14ac:dyDescent="0.25">
      <c r="A1146" s="71">
        <v>42.7</v>
      </c>
      <c r="D1146" s="71">
        <f t="shared" si="34"/>
        <v>-0.52692284277049439</v>
      </c>
      <c r="E1146" s="71">
        <f t="shared" si="35"/>
        <v>7.7088235449545267E-2</v>
      </c>
    </row>
    <row r="1147" spans="1:5" x14ac:dyDescent="0.25">
      <c r="A1147" s="71">
        <v>37.1</v>
      </c>
      <c r="D1147" s="71">
        <f t="shared" si="34"/>
        <v>-1.0904049407045682</v>
      </c>
      <c r="E1147" s="71">
        <f t="shared" si="35"/>
        <v>1.4136804190385783</v>
      </c>
    </row>
    <row r="1148" spans="1:5" x14ac:dyDescent="0.25">
      <c r="A1148" s="71">
        <v>40.700000000000003</v>
      </c>
      <c r="D1148" s="71">
        <f t="shared" si="34"/>
        <v>-0.72816644917552065</v>
      </c>
      <c r="E1148" s="71">
        <f t="shared" si="35"/>
        <v>0.28114001161404456</v>
      </c>
    </row>
    <row r="1149" spans="1:5" x14ac:dyDescent="0.25">
      <c r="A1149" s="71">
        <v>40.4</v>
      </c>
      <c r="D1149" s="71">
        <f t="shared" si="34"/>
        <v>-0.758352990136275</v>
      </c>
      <c r="E1149" s="71">
        <f t="shared" si="35"/>
        <v>0.33073915614800442</v>
      </c>
    </row>
    <row r="1150" spans="1:5" x14ac:dyDescent="0.25">
      <c r="A1150" s="71">
        <v>43.8</v>
      </c>
      <c r="D1150" s="71">
        <f t="shared" si="34"/>
        <v>-0.41623885924773046</v>
      </c>
      <c r="E1150" s="71">
        <f t="shared" si="35"/>
        <v>3.0017221546855159E-2</v>
      </c>
    </row>
    <row r="1151" spans="1:5" x14ac:dyDescent="0.25">
      <c r="A1151" s="71">
        <v>36.700000000000003</v>
      </c>
      <c r="D1151" s="71">
        <f t="shared" si="34"/>
        <v>-1.1306536619855732</v>
      </c>
      <c r="E1151" s="71">
        <f t="shared" si="35"/>
        <v>1.6342495524515339</v>
      </c>
    </row>
    <row r="1152" spans="1:5" x14ac:dyDescent="0.25">
      <c r="A1152" s="71">
        <v>45.1</v>
      </c>
      <c r="D1152" s="71">
        <f t="shared" si="34"/>
        <v>-0.28543051508446293</v>
      </c>
      <c r="E1152" s="71">
        <f t="shared" si="35"/>
        <v>6.6374552330439275E-3</v>
      </c>
    </row>
    <row r="1153" spans="1:5" x14ac:dyDescent="0.25">
      <c r="A1153" s="71">
        <v>42.3</v>
      </c>
      <c r="D1153" s="71">
        <f t="shared" si="34"/>
        <v>-0.56717156405150015</v>
      </c>
      <c r="E1153" s="71">
        <f t="shared" si="35"/>
        <v>0.10348032761586892</v>
      </c>
    </row>
    <row r="1154" spans="1:5" x14ac:dyDescent="0.25">
      <c r="A1154" s="71">
        <v>34.799999999999997</v>
      </c>
      <c r="D1154" s="71">
        <f t="shared" si="34"/>
        <v>-1.3218350880703487</v>
      </c>
      <c r="E1154" s="71">
        <f t="shared" si="35"/>
        <v>3.0528755736925151</v>
      </c>
    </row>
    <row r="1155" spans="1:5" x14ac:dyDescent="0.25">
      <c r="A1155" s="71">
        <v>45.6</v>
      </c>
      <c r="D1155" s="71">
        <f t="shared" ref="D1155:D1171" si="36">(A1155-$B$2)/$C$2</f>
        <v>-0.23511961348320637</v>
      </c>
      <c r="E1155" s="71">
        <f t="shared" ref="E1155:E1171" si="37">D1155^4</f>
        <v>3.056014682694487E-3</v>
      </c>
    </row>
    <row r="1156" spans="1:5" x14ac:dyDescent="0.25">
      <c r="A1156" s="71">
        <v>42</v>
      </c>
      <c r="D1156" s="71">
        <f t="shared" si="36"/>
        <v>-0.59735810501225384</v>
      </c>
      <c r="E1156" s="71">
        <f t="shared" si="37"/>
        <v>0.12733243448046855</v>
      </c>
    </row>
    <row r="1157" spans="1:5" x14ac:dyDescent="0.25">
      <c r="A1157" s="71">
        <v>40.200000000000003</v>
      </c>
      <c r="D1157" s="71">
        <f t="shared" si="36"/>
        <v>-0.77847735077677715</v>
      </c>
      <c r="E1157" s="71">
        <f t="shared" si="37"/>
        <v>0.36726870736321082</v>
      </c>
    </row>
    <row r="1158" spans="1:5" x14ac:dyDescent="0.25">
      <c r="A1158" s="71">
        <v>46</v>
      </c>
      <c r="D1158" s="71">
        <f t="shared" si="36"/>
        <v>-0.19487089220220125</v>
      </c>
      <c r="E1158" s="71">
        <f t="shared" si="37"/>
        <v>1.4420751535849179E-3</v>
      </c>
    </row>
    <row r="1159" spans="1:5" x14ac:dyDescent="0.25">
      <c r="A1159" s="71">
        <v>30.9</v>
      </c>
      <c r="D1159" s="71">
        <f t="shared" si="36"/>
        <v>-1.71426012056015</v>
      </c>
      <c r="E1159" s="71">
        <f t="shared" si="37"/>
        <v>8.6358857563155951</v>
      </c>
    </row>
    <row r="1160" spans="1:5" x14ac:dyDescent="0.25">
      <c r="A1160" s="71">
        <v>48.1</v>
      </c>
      <c r="D1160" s="71">
        <f t="shared" si="36"/>
        <v>1.6434894523076497E-2</v>
      </c>
      <c r="E1160" s="71">
        <f t="shared" si="37"/>
        <v>7.2957120496462231E-8</v>
      </c>
    </row>
    <row r="1161" spans="1:5" x14ac:dyDescent="0.25">
      <c r="A1161" s="71">
        <v>29.5</v>
      </c>
      <c r="D1161" s="71">
        <f t="shared" si="36"/>
        <v>-1.8551306450436682</v>
      </c>
      <c r="E1161" s="71">
        <f t="shared" si="37"/>
        <v>11.843989085264166</v>
      </c>
    </row>
    <row r="1162" spans="1:5" x14ac:dyDescent="0.25">
      <c r="A1162" s="71">
        <v>39.1</v>
      </c>
      <c r="D1162" s="71">
        <f t="shared" si="36"/>
        <v>-0.88916133429954181</v>
      </c>
      <c r="E1162" s="71">
        <f t="shared" si="37"/>
        <v>0.62506081740924513</v>
      </c>
    </row>
    <row r="1163" spans="1:5" x14ac:dyDescent="0.25">
      <c r="A1163" s="71">
        <v>45.6</v>
      </c>
      <c r="D1163" s="71">
        <f t="shared" si="36"/>
        <v>-0.23511961348320637</v>
      </c>
      <c r="E1163" s="71">
        <f t="shared" si="37"/>
        <v>3.056014682694487E-3</v>
      </c>
    </row>
    <row r="1164" spans="1:5" x14ac:dyDescent="0.25">
      <c r="A1164" s="71">
        <v>41.9</v>
      </c>
      <c r="D1164" s="71">
        <f t="shared" si="36"/>
        <v>-0.60742028533250525</v>
      </c>
      <c r="E1164" s="71">
        <f t="shared" si="37"/>
        <v>0.13613104108677923</v>
      </c>
    </row>
    <row r="1165" spans="1:5" x14ac:dyDescent="0.25">
      <c r="A1165" s="71">
        <v>28.1</v>
      </c>
      <c r="D1165" s="71">
        <f t="shared" si="36"/>
        <v>-1.9960011695271864</v>
      </c>
      <c r="E1165" s="71">
        <f t="shared" si="37"/>
        <v>15.87242068905824</v>
      </c>
    </row>
    <row r="1166" spans="1:5" x14ac:dyDescent="0.25">
      <c r="A1166" s="71">
        <v>39.6</v>
      </c>
      <c r="D1166" s="71">
        <f t="shared" si="36"/>
        <v>-0.83885043269828519</v>
      </c>
      <c r="E1166" s="71">
        <f t="shared" si="37"/>
        <v>0.49515153706887843</v>
      </c>
    </row>
    <row r="1167" spans="1:5" x14ac:dyDescent="0.25">
      <c r="A1167" s="71">
        <v>35.700000000000003</v>
      </c>
      <c r="D1167" s="71">
        <f t="shared" si="36"/>
        <v>-1.2312754651880864</v>
      </c>
      <c r="E1167" s="71">
        <f t="shared" si="37"/>
        <v>2.2983750717422136</v>
      </c>
    </row>
    <row r="1168" spans="1:5" x14ac:dyDescent="0.25">
      <c r="A1168" s="71">
        <v>48.3</v>
      </c>
      <c r="D1168" s="71">
        <f t="shared" si="36"/>
        <v>3.6559255163578698E-2</v>
      </c>
      <c r="E1168" s="71">
        <f t="shared" si="37"/>
        <v>1.7864437924459891E-6</v>
      </c>
    </row>
    <row r="1169" spans="1:5" x14ac:dyDescent="0.25">
      <c r="A1169" s="71">
        <v>45.7</v>
      </c>
      <c r="D1169" s="71">
        <f t="shared" si="36"/>
        <v>-0.2250574331629549</v>
      </c>
      <c r="E1169" s="71">
        <f t="shared" si="37"/>
        <v>2.5655084255977391E-3</v>
      </c>
    </row>
    <row r="1170" spans="1:5" x14ac:dyDescent="0.25">
      <c r="A1170" s="71">
        <v>43.8</v>
      </c>
      <c r="D1170" s="71">
        <f t="shared" si="36"/>
        <v>-0.41623885924773046</v>
      </c>
      <c r="E1170" s="71">
        <f t="shared" si="37"/>
        <v>3.0017221546855159E-2</v>
      </c>
    </row>
    <row r="1171" spans="1:5" x14ac:dyDescent="0.25">
      <c r="A1171" s="71">
        <v>43.5</v>
      </c>
      <c r="D1171" s="71">
        <f t="shared" si="36"/>
        <v>-0.44642540020848409</v>
      </c>
      <c r="E1171" s="71">
        <f t="shared" si="37"/>
        <v>3.9718751306417721E-2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3.5703125" style="71" bestFit="1" customWidth="1"/>
    <col min="2" max="2" width="9.85546875" style="71" bestFit="1" customWidth="1"/>
    <col min="3" max="16384" width="9.140625" style="71"/>
  </cols>
  <sheetData>
    <row r="1" spans="1:6" x14ac:dyDescent="0.25">
      <c r="A1" s="71" t="s">
        <v>119</v>
      </c>
      <c r="B1" s="71" t="s">
        <v>120</v>
      </c>
    </row>
    <row r="3" spans="1:6" x14ac:dyDescent="0.25">
      <c r="A3" s="71" t="s">
        <v>63</v>
      </c>
      <c r="B3" s="71" t="s">
        <v>64</v>
      </c>
      <c r="C3" s="71" t="s">
        <v>65</v>
      </c>
      <c r="D3" s="71" t="s">
        <v>66</v>
      </c>
      <c r="E3" s="71" t="s">
        <v>121</v>
      </c>
      <c r="F3" s="71" t="s">
        <v>122</v>
      </c>
    </row>
    <row r="4" spans="1:6" x14ac:dyDescent="0.25">
      <c r="A4" s="121">
        <v>1209</v>
      </c>
      <c r="B4" s="121">
        <v>1204</v>
      </c>
      <c r="C4" s="71">
        <v>5</v>
      </c>
      <c r="D4" s="71">
        <v>7</v>
      </c>
      <c r="E4" s="71">
        <v>7</v>
      </c>
      <c r="F4" s="28" t="s">
        <v>123</v>
      </c>
    </row>
    <row r="6" spans="1:6" x14ac:dyDescent="0.25">
      <c r="B6" s="71" t="s">
        <v>124</v>
      </c>
      <c r="C6" s="71" t="s">
        <v>125</v>
      </c>
      <c r="D6" s="71" t="s">
        <v>126</v>
      </c>
      <c r="E6" s="71" t="s">
        <v>127</v>
      </c>
      <c r="F6" s="71" t="s">
        <v>128</v>
      </c>
    </row>
    <row r="7" spans="1:6" x14ac:dyDescent="0.25">
      <c r="A7" s="71">
        <v>1</v>
      </c>
      <c r="B7" s="71" t="s">
        <v>43</v>
      </c>
      <c r="C7" s="71">
        <v>272</v>
      </c>
      <c r="D7" s="122">
        <v>0.22600000000000001</v>
      </c>
      <c r="E7" s="71">
        <v>272</v>
      </c>
      <c r="F7" s="122">
        <v>0.22600000000000001</v>
      </c>
    </row>
    <row r="8" spans="1:6" x14ac:dyDescent="0.25">
      <c r="A8" s="71">
        <v>2</v>
      </c>
      <c r="B8" s="71" t="s">
        <v>37</v>
      </c>
      <c r="C8" s="71">
        <v>234</v>
      </c>
      <c r="D8" s="122">
        <v>0.19400000000000001</v>
      </c>
      <c r="E8" s="71">
        <v>506</v>
      </c>
      <c r="F8" s="122">
        <v>0.42</v>
      </c>
    </row>
    <row r="9" spans="1:6" x14ac:dyDescent="0.25">
      <c r="A9" s="71">
        <v>3</v>
      </c>
      <c r="B9" s="71" t="s">
        <v>31</v>
      </c>
      <c r="C9" s="71">
        <v>204</v>
      </c>
      <c r="D9" s="122">
        <v>0.16900000000000001</v>
      </c>
      <c r="E9" s="71">
        <v>710</v>
      </c>
      <c r="F9" s="122">
        <v>0.59</v>
      </c>
    </row>
    <row r="10" spans="1:6" x14ac:dyDescent="0.25">
      <c r="A10" s="71">
        <v>4</v>
      </c>
      <c r="B10" s="71" t="s">
        <v>41</v>
      </c>
      <c r="C10" s="71">
        <v>156</v>
      </c>
      <c r="D10" s="122">
        <v>0.13</v>
      </c>
      <c r="E10" s="71">
        <v>866</v>
      </c>
      <c r="F10" s="122">
        <v>0.71899999999999997</v>
      </c>
    </row>
    <row r="11" spans="1:6" x14ac:dyDescent="0.25">
      <c r="A11" s="71">
        <v>5</v>
      </c>
      <c r="B11" s="71" t="s">
        <v>39</v>
      </c>
      <c r="C11" s="71">
        <v>125</v>
      </c>
      <c r="D11" s="122">
        <v>0.104</v>
      </c>
      <c r="E11" s="71">
        <v>991</v>
      </c>
      <c r="F11" s="122">
        <v>0.82299999999999995</v>
      </c>
    </row>
    <row r="12" spans="1:6" x14ac:dyDescent="0.25">
      <c r="A12" s="71">
        <v>6</v>
      </c>
      <c r="B12" s="71" t="s">
        <v>40</v>
      </c>
      <c r="C12" s="71">
        <v>117</v>
      </c>
      <c r="D12" s="122">
        <v>9.7000000000000003E-2</v>
      </c>
      <c r="E12" s="121">
        <v>1108</v>
      </c>
      <c r="F12" s="122">
        <v>0.92</v>
      </c>
    </row>
    <row r="13" spans="1:6" x14ac:dyDescent="0.25">
      <c r="A13" s="71">
        <v>7</v>
      </c>
      <c r="B13" s="71" t="s">
        <v>34</v>
      </c>
      <c r="C13" s="71">
        <v>96</v>
      </c>
      <c r="D13" s="122">
        <v>0.08</v>
      </c>
      <c r="E13" s="121">
        <v>1204</v>
      </c>
      <c r="F13" s="12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" sqref="I3"/>
    </sheetView>
  </sheetViews>
  <sheetFormatPr defaultRowHeight="15" x14ac:dyDescent="0.25"/>
  <cols>
    <col min="1" max="16384" width="9.140625" style="14"/>
  </cols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11" sqref="B11"/>
    </sheetView>
  </sheetViews>
  <sheetFormatPr defaultRowHeight="15" x14ac:dyDescent="0.25"/>
  <cols>
    <col min="1" max="1" width="15.28515625" style="123" customWidth="1"/>
    <col min="2" max="16384" width="9.140625" style="123"/>
  </cols>
  <sheetData>
    <row r="1" spans="1:9" x14ac:dyDescent="0.25">
      <c r="A1" s="93" t="s">
        <v>129</v>
      </c>
      <c r="B1" s="94"/>
      <c r="C1" s="94"/>
      <c r="D1" s="94"/>
      <c r="E1" s="94"/>
      <c r="F1" s="94"/>
      <c r="G1" s="95"/>
    </row>
    <row r="2" spans="1:9" x14ac:dyDescent="0.25">
      <c r="A2" s="99" t="s">
        <v>130</v>
      </c>
      <c r="B2" s="97"/>
      <c r="C2" s="97"/>
      <c r="D2" s="97"/>
      <c r="E2" s="97"/>
      <c r="F2" s="97"/>
      <c r="G2" s="98"/>
    </row>
    <row r="3" spans="1:9" x14ac:dyDescent="0.25">
      <c r="A3" s="99" t="s">
        <v>131</v>
      </c>
      <c r="B3" s="97"/>
      <c r="C3" s="97"/>
      <c r="D3" s="97"/>
      <c r="E3" s="97"/>
      <c r="F3" s="97"/>
      <c r="G3" s="98"/>
    </row>
    <row r="4" spans="1:9" x14ac:dyDescent="0.25">
      <c r="A4" s="99"/>
      <c r="B4" s="97"/>
      <c r="C4" s="97"/>
      <c r="D4" s="97"/>
      <c r="E4" s="97"/>
      <c r="F4" s="97"/>
      <c r="G4" s="98"/>
    </row>
    <row r="5" spans="1:9" x14ac:dyDescent="0.25">
      <c r="A5" s="99" t="s">
        <v>132</v>
      </c>
      <c r="B5" s="97"/>
      <c r="C5" s="97"/>
      <c r="D5" s="97"/>
      <c r="E5" s="97"/>
      <c r="F5" s="97"/>
      <c r="G5" s="98"/>
    </row>
    <row r="6" spans="1:9" x14ac:dyDescent="0.25">
      <c r="A6" s="99" t="s">
        <v>133</v>
      </c>
      <c r="B6" s="97"/>
      <c r="C6" s="97"/>
      <c r="D6" s="97"/>
      <c r="E6" s="125"/>
      <c r="F6" s="97"/>
      <c r="G6" s="98"/>
      <c r="I6" s="124"/>
    </row>
    <row r="7" spans="1:9" x14ac:dyDescent="0.25">
      <c r="A7" s="99"/>
      <c r="B7" s="97"/>
      <c r="C7" s="97"/>
      <c r="D7" s="97"/>
      <c r="E7" s="97"/>
      <c r="F7" s="97"/>
      <c r="G7" s="98"/>
    </row>
    <row r="8" spans="1:9" x14ac:dyDescent="0.25">
      <c r="A8" s="99"/>
      <c r="B8" s="97"/>
      <c r="C8" s="97"/>
      <c r="D8" s="97"/>
      <c r="E8" s="97"/>
      <c r="F8" s="97"/>
      <c r="G8" s="98"/>
    </row>
    <row r="9" spans="1:9" x14ac:dyDescent="0.25">
      <c r="A9" s="99" t="s">
        <v>134</v>
      </c>
      <c r="B9" s="97">
        <v>-0.57530000000000003</v>
      </c>
      <c r="C9" s="97"/>
      <c r="D9" s="97"/>
      <c r="E9" s="97"/>
      <c r="F9" s="97"/>
      <c r="G9" s="98"/>
    </row>
    <row r="10" spans="1:9" x14ac:dyDescent="0.25">
      <c r="A10" s="99" t="s">
        <v>135</v>
      </c>
      <c r="B10" s="97">
        <v>-0.57343999999999995</v>
      </c>
      <c r="C10" s="97"/>
      <c r="D10" s="97"/>
      <c r="E10" s="97"/>
      <c r="F10" s="97"/>
      <c r="G10" s="98"/>
    </row>
    <row r="11" spans="1:9" x14ac:dyDescent="0.25">
      <c r="A11" s="111" t="s">
        <v>136</v>
      </c>
      <c r="B11" s="112">
        <v>-0.42186000000000001</v>
      </c>
      <c r="C11" s="112"/>
      <c r="D11" s="112"/>
      <c r="E11" s="112"/>
      <c r="F11" s="112"/>
      <c r="G11" s="10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K2" sqref="K2:O14"/>
    </sheetView>
  </sheetViews>
  <sheetFormatPr defaultRowHeight="15" x14ac:dyDescent="0.25"/>
  <cols>
    <col min="1" max="1" width="10.140625" bestFit="1" customWidth="1"/>
    <col min="2" max="2" width="10" bestFit="1" customWidth="1"/>
    <col min="3" max="3" width="2.42578125" customWidth="1"/>
    <col min="5" max="5" width="5.42578125" customWidth="1"/>
    <col min="6" max="6" width="11.140625" customWidth="1"/>
    <col min="7" max="7" width="12" customWidth="1"/>
    <col min="8" max="8" width="10.7109375" customWidth="1"/>
    <col min="9" max="9" width="9.85546875" customWidth="1"/>
  </cols>
  <sheetData>
    <row r="1" spans="1:9" ht="47.25" customHeight="1" x14ac:dyDescent="0.25">
      <c r="A1" s="28" t="s">
        <v>178</v>
      </c>
      <c r="B1" s="28" t="s">
        <v>179</v>
      </c>
      <c r="C1" s="28"/>
      <c r="D1" s="37" t="s">
        <v>177</v>
      </c>
      <c r="F1" s="35" t="s">
        <v>180</v>
      </c>
      <c r="G1" s="36" t="s">
        <v>182</v>
      </c>
      <c r="H1" s="35" t="s">
        <v>181</v>
      </c>
      <c r="I1" s="36" t="s">
        <v>183</v>
      </c>
    </row>
    <row r="2" spans="1:9" x14ac:dyDescent="0.25">
      <c r="A2">
        <v>1.5</v>
      </c>
      <c r="B2">
        <v>2.5</v>
      </c>
      <c r="D2" s="10">
        <f t="array" ref="D2">SUM(SIGN(A2-A3:A$13)*SIGN(B2-B3:B$13))</f>
        <v>8</v>
      </c>
      <c r="F2" s="5">
        <v>1.5</v>
      </c>
      <c r="G2" s="6">
        <f t="array" ref="G2">SUM(IF(F2=A$2:A$13,1,0))</f>
        <v>2</v>
      </c>
      <c r="H2" s="5">
        <v>2.5</v>
      </c>
      <c r="I2" s="6">
        <f t="array" ref="I2">SUM(IF(H2=B$2:B$13,1,0))</f>
        <v>2</v>
      </c>
    </row>
    <row r="3" spans="1:9" x14ac:dyDescent="0.25">
      <c r="A3">
        <v>1.5</v>
      </c>
      <c r="B3">
        <v>2.5</v>
      </c>
      <c r="D3" s="10">
        <f t="array" ref="D3">SUM(SIGN(A3-A4:A$13)*SIGN(B3-B4:B$13))</f>
        <v>8</v>
      </c>
      <c r="F3" s="5">
        <v>3</v>
      </c>
      <c r="G3" s="6">
        <f t="array" ref="G3">SUM(IF(F3=A$2:A$13,1,0))</f>
        <v>1</v>
      </c>
      <c r="H3" s="5">
        <v>7</v>
      </c>
      <c r="I3" s="6">
        <f t="array" ref="I3">SUM(IF(H3=B$2:B$13,1,0))</f>
        <v>1</v>
      </c>
    </row>
    <row r="4" spans="1:9" x14ac:dyDescent="0.25">
      <c r="A4" s="32">
        <v>3</v>
      </c>
      <c r="B4" s="32">
        <v>7</v>
      </c>
      <c r="D4" s="10">
        <f t="array" ref="D4">SUM(SIGN(A4-A5:A$13)*SIGN(B4-B5:B$13))</f>
        <v>1</v>
      </c>
      <c r="F4" s="5">
        <v>4</v>
      </c>
      <c r="G4" s="6">
        <f t="array" ref="G4">SUM(IF(F4=A$2:A$13,1,0))</f>
        <v>1</v>
      </c>
      <c r="H4" s="5">
        <v>4.5</v>
      </c>
      <c r="I4" s="6">
        <f t="array" ref="I4">SUM(IF(H4=B$2:B$13,1,0))</f>
        <v>2</v>
      </c>
    </row>
    <row r="5" spans="1:9" x14ac:dyDescent="0.25">
      <c r="A5" s="32">
        <v>4</v>
      </c>
      <c r="B5" s="32">
        <v>4.5</v>
      </c>
      <c r="D5" s="10">
        <f t="array" ref="D5">SUM(SIGN(A5-A6:A$13)*SIGN(B5-B6:B$13))</f>
        <v>5</v>
      </c>
      <c r="F5" s="5">
        <v>6</v>
      </c>
      <c r="G5" s="6">
        <f t="array" ref="G5">SUM(IF(F5=A$2:A$13,1,0))</f>
        <v>3</v>
      </c>
      <c r="H5" s="5">
        <v>1</v>
      </c>
      <c r="I5" s="6">
        <f t="array" ref="I5">SUM(IF(H5=B$2:B$13,1,0))</f>
        <v>1</v>
      </c>
    </row>
    <row r="6" spans="1:9" x14ac:dyDescent="0.25">
      <c r="A6" s="32">
        <v>6</v>
      </c>
      <c r="B6" s="32">
        <v>1</v>
      </c>
      <c r="D6" s="10">
        <f t="array" ref="D6">SUM(SIGN(A6-A7:A$13)*SIGN(B6-B7:B$13))</f>
        <v>5</v>
      </c>
      <c r="F6" s="5">
        <v>8</v>
      </c>
      <c r="G6" s="6">
        <f t="array" ref="G6">SUM(IF(F6=A$2:A$13,1,0))</f>
        <v>1</v>
      </c>
      <c r="H6" s="5">
        <v>6</v>
      </c>
      <c r="I6" s="6">
        <f t="array" ref="I6">SUM(IF(H6=B$2:B$13,1,0))</f>
        <v>1</v>
      </c>
    </row>
    <row r="7" spans="1:9" x14ac:dyDescent="0.25">
      <c r="A7" s="32">
        <v>6</v>
      </c>
      <c r="B7" s="32">
        <v>4.5</v>
      </c>
      <c r="D7" s="10">
        <f t="array" ref="D7">SUM(SIGN(A7-A8:A$13)*SIGN(B7-B8:B$13))</f>
        <v>5</v>
      </c>
      <c r="F7" s="5">
        <v>9.5</v>
      </c>
      <c r="G7" s="6">
        <f t="array" ref="G7">SUM(IF(F7=A$2:A$13,1,0))</f>
        <v>2</v>
      </c>
      <c r="H7" s="5">
        <v>11.5</v>
      </c>
      <c r="I7" s="6">
        <f t="array" ref="I7">SUM(IF(H7=B$2:B$13,1,0))</f>
        <v>2</v>
      </c>
    </row>
    <row r="8" spans="1:9" x14ac:dyDescent="0.25">
      <c r="A8" s="32">
        <v>6</v>
      </c>
      <c r="B8" s="32">
        <v>6</v>
      </c>
      <c r="D8" s="10">
        <f t="array" ref="D8">SUM(SIGN(A8-A9:A$13)*SIGN(B8-B9:B$13))</f>
        <v>5</v>
      </c>
      <c r="F8" s="5">
        <v>11</v>
      </c>
      <c r="G8" s="6">
        <f t="array" ref="G8">SUM(IF(F8=A$2:A$13,1,0))</f>
        <v>1</v>
      </c>
      <c r="H8" s="5">
        <v>8.5</v>
      </c>
      <c r="I8" s="6">
        <f t="array" ref="I8">SUM(IF(H8=B$2:B$13,1,0))</f>
        <v>2</v>
      </c>
    </row>
    <row r="9" spans="1:9" ht="15.75" thickBot="1" x14ac:dyDescent="0.3">
      <c r="A9" s="32">
        <v>8</v>
      </c>
      <c r="B9" s="32">
        <v>11.5</v>
      </c>
      <c r="D9" s="10">
        <f t="array" ref="D9">SUM(SIGN(A9-A10:A$13)*SIGN(B9-B10:B$13))</f>
        <v>-3</v>
      </c>
      <c r="F9" s="7">
        <v>12</v>
      </c>
      <c r="G9" s="8">
        <f t="array" ref="G9">SUM(IF(F9=A$2:A$13,1,0))</f>
        <v>1</v>
      </c>
      <c r="H9" s="7">
        <v>10</v>
      </c>
      <c r="I9" s="8">
        <f t="array" ref="I9">SUM(IF(H9=B$2:B$13,1,0))</f>
        <v>1</v>
      </c>
    </row>
    <row r="10" spans="1:9" ht="15.75" thickBot="1" x14ac:dyDescent="0.3">
      <c r="A10" s="32">
        <v>9.5</v>
      </c>
      <c r="B10" s="32">
        <v>11.5</v>
      </c>
      <c r="D10" s="10">
        <f t="array" ref="D10">SUM(SIGN(A10-A11:A$13)*SIGN(B10-B11:B$13))</f>
        <v>-2</v>
      </c>
    </row>
    <row r="11" spans="1:9" x14ac:dyDescent="0.25">
      <c r="A11" s="32">
        <v>9.5</v>
      </c>
      <c r="B11" s="32">
        <v>8.5</v>
      </c>
      <c r="D11" s="10">
        <f t="array" ref="D11">SUM(SIGN(A11-A12:A$13)*SIGN(B11-B12:B$13))</f>
        <v>1</v>
      </c>
      <c r="F11" s="33" t="s">
        <v>174</v>
      </c>
      <c r="G11" s="4">
        <f t="array" ref="G11">0.5*SUM(G2:G9*(G2:G9-1))</f>
        <v>5</v>
      </c>
    </row>
    <row r="12" spans="1:9" ht="15.75" thickBot="1" x14ac:dyDescent="0.3">
      <c r="A12" s="32">
        <v>11</v>
      </c>
      <c r="B12" s="32">
        <v>8.5</v>
      </c>
      <c r="D12" s="10">
        <f t="array" ref="D12">SUM(SIGN(A12-A13:A$13)*SIGN(B12-B13:B$13))</f>
        <v>1</v>
      </c>
      <c r="F12" s="34" t="s">
        <v>175</v>
      </c>
      <c r="G12" s="8">
        <f t="array" ref="G12">0.5*SUM(I2:I9*(I2:I9-1))</f>
        <v>4</v>
      </c>
    </row>
    <row r="13" spans="1:9" ht="15.75" thickBot="1" x14ac:dyDescent="0.3">
      <c r="A13" s="32">
        <v>12</v>
      </c>
      <c r="B13" s="32">
        <v>10</v>
      </c>
      <c r="D13" s="10"/>
    </row>
    <row r="14" spans="1:9" ht="15.75" thickBot="1" x14ac:dyDescent="0.3">
      <c r="D14" s="11">
        <f>SUM(D2:D12)</f>
        <v>34</v>
      </c>
      <c r="F14" s="30" t="s">
        <v>176</v>
      </c>
      <c r="G14" s="31">
        <f>12*11/2</f>
        <v>66</v>
      </c>
    </row>
    <row r="15" spans="1:9" ht="15.75" thickBot="1" x14ac:dyDescent="0.3"/>
    <row r="16" spans="1:9" ht="15.75" thickBot="1" x14ac:dyDescent="0.3">
      <c r="F16" s="30" t="s">
        <v>184</v>
      </c>
      <c r="G16" s="31">
        <f>D14/(SQRT(G14-G11)*SQRT(G14-G12))</f>
        <v>0.5528638004143217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1"/>
  <sheetViews>
    <sheetView workbookViewId="0">
      <selection activeCell="M12" sqref="M12"/>
    </sheetView>
  </sheetViews>
  <sheetFormatPr defaultRowHeight="15" x14ac:dyDescent="0.25"/>
  <cols>
    <col min="1" max="1" width="9.28515625" bestFit="1" customWidth="1"/>
    <col min="2" max="3" width="8.28515625" bestFit="1" customWidth="1"/>
    <col min="4" max="4" width="12.5703125" customWidth="1"/>
    <col min="5" max="5" width="5.7109375" bestFit="1" customWidth="1"/>
    <col min="6" max="6" width="2.7109375" customWidth="1"/>
    <col min="7" max="7" width="12.42578125" customWidth="1"/>
    <col min="8" max="8" width="13.5703125" customWidth="1"/>
    <col min="9" max="10" width="12.140625" customWidth="1"/>
    <col min="11" max="11" width="3.140625" customWidth="1"/>
    <col min="12" max="12" width="12.42578125" bestFit="1" customWidth="1"/>
  </cols>
  <sheetData>
    <row r="1" spans="1:13" ht="46.5" customHeight="1" thickBot="1" x14ac:dyDescent="0.3">
      <c r="A1" s="29" t="s">
        <v>190</v>
      </c>
      <c r="B1" s="29" t="s">
        <v>189</v>
      </c>
      <c r="C1" s="29" t="s">
        <v>171</v>
      </c>
      <c r="D1" s="29" t="s">
        <v>170</v>
      </c>
      <c r="E1" s="29" t="s">
        <v>177</v>
      </c>
      <c r="G1" s="29" t="s">
        <v>185</v>
      </c>
      <c r="H1" s="29" t="s">
        <v>187</v>
      </c>
      <c r="I1" s="29" t="s">
        <v>186</v>
      </c>
      <c r="J1" s="29" t="s">
        <v>188</v>
      </c>
    </row>
    <row r="2" spans="1:13" x14ac:dyDescent="0.25">
      <c r="A2">
        <v>8.8000000000000007</v>
      </c>
      <c r="B2">
        <v>60.1</v>
      </c>
      <c r="C2">
        <f t="shared" ref="C2:C65" si="0">_xlfn.RANK.AVG(A2,A$2:A$1171,1)</f>
        <v>2</v>
      </c>
      <c r="D2">
        <f t="shared" ref="D2:D65" si="1">_xlfn.RANK.AVG(B2,B$2:B$1171,1)</f>
        <v>1099</v>
      </c>
      <c r="E2">
        <f t="array" ref="E2">SUM(SIGN($C2-C3:C$1171)*SIGN($D2-$D3:$D$1171))</f>
        <v>-1025</v>
      </c>
      <c r="G2">
        <v>8.8000000000000007</v>
      </c>
      <c r="H2">
        <f t="array" ref="H2">SUM(IF(G2=$A$2:$A$1171,1,0))</f>
        <v>3</v>
      </c>
      <c r="I2">
        <v>60.1</v>
      </c>
      <c r="J2">
        <f t="array" ref="J2">SUM(IF(I2=$B$2:$B$1171,1,0))</f>
        <v>3</v>
      </c>
      <c r="L2" s="38" t="s">
        <v>172</v>
      </c>
      <c r="M2" s="39">
        <f>CORREL(A2:A1171,B2:B1171)</f>
        <v>-0.57529840640766139</v>
      </c>
    </row>
    <row r="3" spans="1:13" x14ac:dyDescent="0.25">
      <c r="A3">
        <v>8.8000000000000007</v>
      </c>
      <c r="B3">
        <v>58.8</v>
      </c>
      <c r="C3">
        <f t="shared" si="0"/>
        <v>2</v>
      </c>
      <c r="D3">
        <f t="shared" si="1"/>
        <v>1052.5</v>
      </c>
      <c r="E3">
        <f t="array" ref="E3">SUM(SIGN($C3-C4:C$1171)*SIGN($D3-$D4:$D$1171))</f>
        <v>-934</v>
      </c>
      <c r="G3">
        <v>8.9</v>
      </c>
      <c r="H3">
        <f t="array" ref="H3">SUM(IF(G3=$A$2:$A$1171,1,0))</f>
        <v>1</v>
      </c>
      <c r="I3">
        <v>58.8</v>
      </c>
      <c r="J3">
        <f t="array" ref="J3">SUM(IF(I3=$B$2:$B$1171,1,0))</f>
        <v>4</v>
      </c>
      <c r="L3" s="40" t="s">
        <v>173</v>
      </c>
      <c r="M3" s="6">
        <f>PEARSON(C2:C1171,D2:D1171)</f>
        <v>-0.57344251849054007</v>
      </c>
    </row>
    <row r="4" spans="1:13" x14ac:dyDescent="0.25">
      <c r="A4">
        <v>8.8000000000000007</v>
      </c>
      <c r="B4">
        <v>57</v>
      </c>
      <c r="C4">
        <f t="shared" si="0"/>
        <v>2</v>
      </c>
      <c r="D4">
        <f t="shared" si="1"/>
        <v>963.5</v>
      </c>
      <c r="E4">
        <f t="array" ref="E4">SUM(SIGN($C4-C5:C$1171)*SIGN($D4-$D5:$D$1171))</f>
        <v>-758</v>
      </c>
      <c r="G4">
        <v>9</v>
      </c>
      <c r="H4">
        <f t="array" ref="H4">SUM(IF(G4=$A$2:$A$1171,1,0))</f>
        <v>3</v>
      </c>
      <c r="I4">
        <v>57</v>
      </c>
      <c r="J4">
        <f t="array" ref="J4">SUM(IF(I4=$B$2:$B$1171,1,0))</f>
        <v>6</v>
      </c>
      <c r="L4" s="5"/>
      <c r="M4" s="6"/>
    </row>
    <row r="5" spans="1:13" x14ac:dyDescent="0.25">
      <c r="A5">
        <v>8.9</v>
      </c>
      <c r="B5">
        <v>57.6</v>
      </c>
      <c r="C5">
        <f t="shared" si="0"/>
        <v>4</v>
      </c>
      <c r="D5">
        <f t="shared" si="1"/>
        <v>993.5</v>
      </c>
      <c r="E5">
        <f t="array" ref="E5">SUM(SIGN($C5-C6:C$1171)*SIGN($D5-$D6:$D$1171))</f>
        <v>-817</v>
      </c>
      <c r="G5">
        <v>9.1</v>
      </c>
      <c r="H5">
        <f t="array" ref="H5">SUM(IF(G5=$A$2:$A$1171,1,0))</f>
        <v>5</v>
      </c>
      <c r="I5">
        <v>57.6</v>
      </c>
      <c r="J5">
        <f t="array" ref="J5">SUM(IF(I5=$B$2:$B$1171,1,0))</f>
        <v>4</v>
      </c>
      <c r="L5" s="5" t="s">
        <v>177</v>
      </c>
      <c r="M5" s="6">
        <f>SUM(E2:E1171)</f>
        <v>-287584</v>
      </c>
    </row>
    <row r="6" spans="1:13" x14ac:dyDescent="0.25">
      <c r="A6">
        <v>9</v>
      </c>
      <c r="B6">
        <v>59.9</v>
      </c>
      <c r="C6">
        <f t="shared" si="0"/>
        <v>6</v>
      </c>
      <c r="D6">
        <f t="shared" si="1"/>
        <v>1096</v>
      </c>
      <c r="E6">
        <f t="array" ref="E6">SUM(SIGN($C6-C7:C$1171)*SIGN($D6-$D7:$D$1171))</f>
        <v>-1017</v>
      </c>
      <c r="G6">
        <v>9.1999999999999993</v>
      </c>
      <c r="H6">
        <f t="array" ref="H6">SUM(IF(G6=$A$2:$A$1171,1,0))</f>
        <v>3</v>
      </c>
      <c r="I6">
        <v>59.9</v>
      </c>
      <c r="J6">
        <f t="array" ref="J6">SUM(IF(I6=$B$2:$B$1171,1,0))</f>
        <v>3</v>
      </c>
      <c r="L6" s="5"/>
      <c r="M6" s="6"/>
    </row>
    <row r="7" spans="1:13" x14ac:dyDescent="0.25">
      <c r="A7">
        <v>9</v>
      </c>
      <c r="B7">
        <v>58.2</v>
      </c>
      <c r="C7">
        <f t="shared" si="0"/>
        <v>6</v>
      </c>
      <c r="D7">
        <f t="shared" si="1"/>
        <v>1025</v>
      </c>
      <c r="E7">
        <f t="array" ref="E7">SUM(SIGN($C7-C8:C$1171)*SIGN($D7-$D8:$D$1171))</f>
        <v>-879</v>
      </c>
      <c r="G7">
        <v>9.3000000000000007</v>
      </c>
      <c r="H7">
        <f t="array" ref="H7">SUM(IF(G7=$A$2:$A$1171,1,0))</f>
        <v>2</v>
      </c>
      <c r="I7">
        <v>58.2</v>
      </c>
      <c r="J7">
        <f t="array" ref="J7">SUM(IF(I7=$B$2:$B$1171,1,0))</f>
        <v>7</v>
      </c>
      <c r="L7" s="5" t="s">
        <v>174</v>
      </c>
      <c r="M7" s="6">
        <f t="array" ref="M7">0.5*SUM(H2:H377*(H2:H377-1))</f>
        <v>2016</v>
      </c>
    </row>
    <row r="8" spans="1:13" x14ac:dyDescent="0.25">
      <c r="A8">
        <v>9</v>
      </c>
      <c r="B8">
        <v>53.1</v>
      </c>
      <c r="C8">
        <f t="shared" si="0"/>
        <v>6</v>
      </c>
      <c r="D8">
        <f t="shared" si="1"/>
        <v>735.5</v>
      </c>
      <c r="E8">
        <f t="array" ref="E8">SUM(SIGN($C8-C9:C$1171)*SIGN($D8-$D9:$D$1171))</f>
        <v>-306</v>
      </c>
      <c r="G8">
        <v>9.4</v>
      </c>
      <c r="H8">
        <f t="array" ref="H8">SUM(IF(G8=$A$2:$A$1171,1,0))</f>
        <v>6</v>
      </c>
      <c r="I8">
        <v>53.1</v>
      </c>
      <c r="J8">
        <f t="array" ref="J8">SUM(IF(I8=$B$2:$B$1171,1,0))</f>
        <v>8</v>
      </c>
      <c r="L8" s="5" t="s">
        <v>175</v>
      </c>
      <c r="M8" s="6">
        <f t="array" ref="M8">0.5*SUM(J2:J376*(J2:J376-1))</f>
        <v>2308</v>
      </c>
    </row>
    <row r="9" spans="1:13" x14ac:dyDescent="0.25">
      <c r="A9">
        <v>9.1</v>
      </c>
      <c r="B9">
        <v>63.3</v>
      </c>
      <c r="C9">
        <f t="shared" si="0"/>
        <v>10</v>
      </c>
      <c r="D9">
        <f t="shared" si="1"/>
        <v>1162</v>
      </c>
      <c r="E9">
        <f t="array" ref="E9">SUM(SIGN($C9-C10:C$1171)*SIGN($D9-$D10:$D$1171))</f>
        <v>-1142</v>
      </c>
      <c r="G9">
        <v>9.5</v>
      </c>
      <c r="H9">
        <f t="array" ref="H9">SUM(IF(G9=$A$2:$A$1171,1,0))</f>
        <v>6</v>
      </c>
      <c r="I9">
        <v>63.3</v>
      </c>
      <c r="J9">
        <f t="array" ref="J9">SUM(IF(I9=$B$2:$B$1171,1,0))</f>
        <v>1</v>
      </c>
      <c r="L9" s="5"/>
      <c r="M9" s="6"/>
    </row>
    <row r="10" spans="1:13" x14ac:dyDescent="0.25">
      <c r="A10">
        <v>9.1</v>
      </c>
      <c r="B10">
        <v>60.5</v>
      </c>
      <c r="C10">
        <f t="shared" si="0"/>
        <v>10</v>
      </c>
      <c r="D10">
        <f t="shared" si="1"/>
        <v>1112</v>
      </c>
      <c r="E10">
        <f t="array" ref="E10">SUM(SIGN($C10-C11:C$1171)*SIGN($D10-$D11:$D$1171))</f>
        <v>-1044</v>
      </c>
      <c r="G10">
        <v>9.6</v>
      </c>
      <c r="H10">
        <f t="array" ref="H10">SUM(IF(G10=$A$2:$A$1171,1,0))</f>
        <v>3</v>
      </c>
      <c r="I10">
        <v>60.5</v>
      </c>
      <c r="J10">
        <f t="array" ref="J10">SUM(IF(I10=$B$2:$B$1171,1,0))</f>
        <v>7</v>
      </c>
      <c r="L10" s="5" t="s">
        <v>176</v>
      </c>
      <c r="M10" s="6">
        <f>1170*(1169)/2</f>
        <v>683865</v>
      </c>
    </row>
    <row r="11" spans="1:13" x14ac:dyDescent="0.25">
      <c r="A11">
        <v>9.1</v>
      </c>
      <c r="B11">
        <v>56.2</v>
      </c>
      <c r="C11">
        <f t="shared" si="0"/>
        <v>10</v>
      </c>
      <c r="D11">
        <f t="shared" si="1"/>
        <v>915</v>
      </c>
      <c r="E11">
        <f t="array" ref="E11">SUM(SIGN($C11-C12:C$1171)*SIGN($D11-$D12:$D$1171))</f>
        <v>-664</v>
      </c>
      <c r="G11">
        <v>9.6999999999999993</v>
      </c>
      <c r="H11">
        <f t="array" ref="H11">SUM(IF(G11=$A$2:$A$1171,1,0))</f>
        <v>3</v>
      </c>
      <c r="I11">
        <v>56.2</v>
      </c>
      <c r="J11">
        <f t="array" ref="J11">SUM(IF(I11=$B$2:$B$1171,1,0))</f>
        <v>9</v>
      </c>
      <c r="L11" s="5"/>
      <c r="M11" s="6"/>
    </row>
    <row r="12" spans="1:13" ht="15.75" thickBot="1" x14ac:dyDescent="0.3">
      <c r="A12">
        <v>9.1</v>
      </c>
      <c r="B12">
        <v>52.8</v>
      </c>
      <c r="C12">
        <f t="shared" si="0"/>
        <v>10</v>
      </c>
      <c r="D12">
        <f t="shared" si="1"/>
        <v>720</v>
      </c>
      <c r="E12">
        <f t="array" ref="E12">SUM(SIGN($C12-C13:C$1171)*SIGN($D12-$D13:$D$1171))</f>
        <v>-278</v>
      </c>
      <c r="G12">
        <v>9.8000000000000007</v>
      </c>
      <c r="H12">
        <f t="array" ref="H12">SUM(IF(G12=$A$2:$A$1171,1,0))</f>
        <v>4</v>
      </c>
      <c r="I12">
        <v>52.8</v>
      </c>
      <c r="J12">
        <f t="array" ref="J12">SUM(IF(I12=$B$2:$B$1171,1,0))</f>
        <v>7</v>
      </c>
      <c r="L12" s="41" t="s">
        <v>191</v>
      </c>
      <c r="M12" s="8">
        <f>M5/(SQRT(M10-M7)*SQRT(M10-M8))</f>
        <v>-0.4218611427491667</v>
      </c>
    </row>
    <row r="13" spans="1:13" x14ac:dyDescent="0.25">
      <c r="A13">
        <v>9.1</v>
      </c>
      <c r="B13">
        <v>45.7</v>
      </c>
      <c r="C13">
        <f t="shared" si="0"/>
        <v>10</v>
      </c>
      <c r="D13">
        <f t="shared" si="1"/>
        <v>391.5</v>
      </c>
      <c r="E13">
        <f t="array" ref="E13">SUM(SIGN($C13-C14:C$1171)*SIGN($D13-$D14:$D$1171))</f>
        <v>377</v>
      </c>
      <c r="G13">
        <v>9.9</v>
      </c>
      <c r="H13">
        <f t="array" ref="H13">SUM(IF(G13=$A$2:$A$1171,1,0))</f>
        <v>5</v>
      </c>
      <c r="I13">
        <v>45.7</v>
      </c>
      <c r="J13">
        <f t="array" ref="J13">SUM(IF(I13=$B$2:$B$1171,1,0))</f>
        <v>6</v>
      </c>
    </row>
    <row r="14" spans="1:13" x14ac:dyDescent="0.25">
      <c r="A14">
        <v>9.1999999999999993</v>
      </c>
      <c r="B14">
        <v>56.8</v>
      </c>
      <c r="C14">
        <f t="shared" si="0"/>
        <v>14</v>
      </c>
      <c r="D14">
        <f t="shared" si="1"/>
        <v>951</v>
      </c>
      <c r="E14">
        <f t="array" ref="E14">SUM(SIGN($C14-C15:C$1171)*SIGN($D14-$D15:$D$1171))</f>
        <v>-733</v>
      </c>
      <c r="G14">
        <v>10</v>
      </c>
      <c r="H14">
        <f t="array" ref="H14">SUM(IF(G14=$A$2:$A$1171,1,0))</f>
        <v>6</v>
      </c>
      <c r="I14">
        <v>56.8</v>
      </c>
      <c r="J14">
        <f t="array" ref="J14">SUM(IF(I14=$B$2:$B$1171,1,0))</f>
        <v>7</v>
      </c>
    </row>
    <row r="15" spans="1:13" x14ac:dyDescent="0.25">
      <c r="A15">
        <v>9.1999999999999993</v>
      </c>
      <c r="B15">
        <v>53.9</v>
      </c>
      <c r="C15">
        <f t="shared" si="0"/>
        <v>14</v>
      </c>
      <c r="D15">
        <f t="shared" si="1"/>
        <v>787.5</v>
      </c>
      <c r="E15">
        <f t="array" ref="E15">SUM(SIGN($C15-C16:C$1171)*SIGN($D15-$D16:$D$1171))</f>
        <v>-410</v>
      </c>
      <c r="G15">
        <v>10.1</v>
      </c>
      <c r="H15">
        <f t="array" ref="H15">SUM(IF(G15=$A$2:$A$1171,1,0))</f>
        <v>3</v>
      </c>
      <c r="I15">
        <v>53.9</v>
      </c>
      <c r="J15">
        <f t="array" ref="J15">SUM(IF(I15=$B$2:$B$1171,1,0))</f>
        <v>10</v>
      </c>
    </row>
    <row r="16" spans="1:13" x14ac:dyDescent="0.25">
      <c r="A16">
        <v>9.1999999999999993</v>
      </c>
      <c r="B16">
        <v>22.2</v>
      </c>
      <c r="C16">
        <f t="shared" si="0"/>
        <v>14</v>
      </c>
      <c r="D16">
        <f t="shared" si="1"/>
        <v>16.5</v>
      </c>
      <c r="E16">
        <f t="array" ref="E16">SUM(SIGN($C16-C17:C$1171)*SIGN($D16-$D17:$D$1171))</f>
        <v>1124</v>
      </c>
      <c r="G16">
        <v>10.199999999999999</v>
      </c>
      <c r="H16">
        <f t="array" ref="H16">SUM(IF(G16=$A$2:$A$1171,1,0))</f>
        <v>3</v>
      </c>
      <c r="I16">
        <v>22.2</v>
      </c>
      <c r="J16">
        <f t="array" ref="J16">SUM(IF(I16=$B$2:$B$1171,1,0))</f>
        <v>2</v>
      </c>
    </row>
    <row r="17" spans="1:10" x14ac:dyDescent="0.25">
      <c r="A17">
        <v>9.3000000000000007</v>
      </c>
      <c r="B17">
        <v>59.3</v>
      </c>
      <c r="C17">
        <f t="shared" si="0"/>
        <v>16.5</v>
      </c>
      <c r="D17">
        <f t="shared" si="1"/>
        <v>1072</v>
      </c>
      <c r="E17">
        <f t="array" ref="E17">SUM(SIGN($C17-C18:C$1171)*SIGN($D17-$D18:$D$1171))</f>
        <v>-965</v>
      </c>
      <c r="G17">
        <v>10.3</v>
      </c>
      <c r="H17">
        <f t="array" ref="H17">SUM(IF(G17=$A$2:$A$1171,1,0))</f>
        <v>2</v>
      </c>
      <c r="I17">
        <v>59.3</v>
      </c>
      <c r="J17">
        <f t="array" ref="J17">SUM(IF(I17=$B$2:$B$1171,1,0))</f>
        <v>5</v>
      </c>
    </row>
    <row r="18" spans="1:10" x14ac:dyDescent="0.25">
      <c r="A18">
        <v>9.3000000000000007</v>
      </c>
      <c r="B18">
        <v>52.8</v>
      </c>
      <c r="C18">
        <f t="shared" si="0"/>
        <v>16.5</v>
      </c>
      <c r="D18">
        <f t="shared" si="1"/>
        <v>720</v>
      </c>
      <c r="E18">
        <f t="array" ref="E18">SUM(SIGN($C18-C19:C$1171)*SIGN($D18-$D19:$D$1171))</f>
        <v>-280</v>
      </c>
      <c r="G18">
        <v>10.4</v>
      </c>
      <c r="H18">
        <f t="array" ref="H18">SUM(IF(G18=$A$2:$A$1171,1,0))</f>
        <v>4</v>
      </c>
      <c r="I18">
        <v>61.9</v>
      </c>
      <c r="J18">
        <f t="array" ref="J18">SUM(IF(I18=$B$2:$B$1171,1,0))</f>
        <v>3</v>
      </c>
    </row>
    <row r="19" spans="1:10" x14ac:dyDescent="0.25">
      <c r="A19">
        <v>9.4</v>
      </c>
      <c r="B19">
        <v>61.9</v>
      </c>
      <c r="C19">
        <f t="shared" si="0"/>
        <v>20.5</v>
      </c>
      <c r="D19">
        <f t="shared" si="1"/>
        <v>1148</v>
      </c>
      <c r="E19">
        <f t="array" ref="E19">SUM(SIGN($C19-C20:C$1171)*SIGN($D19-$D20:$D$1171))</f>
        <v>-1105</v>
      </c>
      <c r="G19">
        <v>10.5</v>
      </c>
      <c r="H19">
        <f t="array" ref="H19">SUM(IF(G19=$A$2:$A$1171,1,0))</f>
        <v>5</v>
      </c>
      <c r="I19">
        <v>56.5</v>
      </c>
      <c r="J19">
        <f t="array" ref="J19">SUM(IF(I19=$B$2:$B$1171,1,0))</f>
        <v>6</v>
      </c>
    </row>
    <row r="20" spans="1:10" x14ac:dyDescent="0.25">
      <c r="A20">
        <v>9.4</v>
      </c>
      <c r="B20">
        <v>57.6</v>
      </c>
      <c r="C20">
        <f t="shared" si="0"/>
        <v>20.5</v>
      </c>
      <c r="D20">
        <f t="shared" si="1"/>
        <v>993.5</v>
      </c>
      <c r="E20">
        <f t="array" ref="E20">SUM(SIGN($C20-C21:C$1171)*SIGN($D20-$D21:$D$1171))</f>
        <v>-811</v>
      </c>
      <c r="G20">
        <v>10.6</v>
      </c>
      <c r="H20">
        <f t="array" ref="H20">SUM(IF(G20=$A$2:$A$1171,1,0))</f>
        <v>3</v>
      </c>
      <c r="I20">
        <v>56.3</v>
      </c>
      <c r="J20">
        <f t="array" ref="J20">SUM(IF(I20=$B$2:$B$1171,1,0))</f>
        <v>3</v>
      </c>
    </row>
    <row r="21" spans="1:10" x14ac:dyDescent="0.25">
      <c r="A21">
        <v>9.4</v>
      </c>
      <c r="B21">
        <v>56.5</v>
      </c>
      <c r="C21">
        <f t="shared" si="0"/>
        <v>20.5</v>
      </c>
      <c r="D21">
        <f t="shared" si="1"/>
        <v>932.5</v>
      </c>
      <c r="E21">
        <f t="array" ref="E21">SUM(SIGN($C21-C22:C$1171)*SIGN($D21-$D22:$D$1171))</f>
        <v>-696</v>
      </c>
      <c r="G21">
        <v>10.7</v>
      </c>
      <c r="H21">
        <f t="array" ref="H21">SUM(IF(G21=$A$2:$A$1171,1,0))</f>
        <v>3</v>
      </c>
      <c r="I21">
        <v>52.7</v>
      </c>
      <c r="J21">
        <f t="array" ref="J21">SUM(IF(I21=$B$2:$B$1171,1,0))</f>
        <v>5</v>
      </c>
    </row>
    <row r="22" spans="1:10" x14ac:dyDescent="0.25">
      <c r="A22">
        <v>9.4</v>
      </c>
      <c r="B22">
        <v>56.3</v>
      </c>
      <c r="C22">
        <f t="shared" si="0"/>
        <v>20.5</v>
      </c>
      <c r="D22">
        <f t="shared" si="1"/>
        <v>921</v>
      </c>
      <c r="E22">
        <f t="array" ref="E22">SUM(SIGN($C22-C23:C$1171)*SIGN($D22-$D23:$D$1171))</f>
        <v>-675</v>
      </c>
      <c r="G22">
        <v>10.8</v>
      </c>
      <c r="H22">
        <f t="array" ref="H22">SUM(IF(G22=$A$2:$A$1171,1,0))</f>
        <v>8</v>
      </c>
      <c r="I22">
        <v>41</v>
      </c>
      <c r="J22">
        <f t="array" ref="J22">SUM(IF(I22=$B$2:$B$1171,1,0))</f>
        <v>1</v>
      </c>
    </row>
    <row r="23" spans="1:10" x14ac:dyDescent="0.25">
      <c r="A23">
        <v>9.4</v>
      </c>
      <c r="B23">
        <v>52.7</v>
      </c>
      <c r="C23">
        <f t="shared" si="0"/>
        <v>20.5</v>
      </c>
      <c r="D23">
        <f t="shared" si="1"/>
        <v>714</v>
      </c>
      <c r="E23">
        <f t="array" ref="E23">SUM(SIGN($C23-C24:C$1171)*SIGN($D23-$D24:$D$1171))</f>
        <v>-273</v>
      </c>
      <c r="G23">
        <v>10.9</v>
      </c>
      <c r="H23">
        <f t="array" ref="H23">SUM(IF(G23=$A$2:$A$1171,1,0))</f>
        <v>4</v>
      </c>
      <c r="I23">
        <v>58.5</v>
      </c>
      <c r="J23">
        <f t="array" ref="J23">SUM(IF(I23=$B$2:$B$1171,1,0))</f>
        <v>3</v>
      </c>
    </row>
    <row r="24" spans="1:10" x14ac:dyDescent="0.25">
      <c r="A24">
        <v>9.4</v>
      </c>
      <c r="B24">
        <v>41</v>
      </c>
      <c r="C24">
        <f t="shared" si="0"/>
        <v>20.5</v>
      </c>
      <c r="D24">
        <f t="shared" si="1"/>
        <v>257</v>
      </c>
      <c r="E24">
        <f t="array" ref="E24">SUM(SIGN($C24-C25:C$1171)*SIGN($D24-$D25:$D$1171))</f>
        <v>637</v>
      </c>
      <c r="G24">
        <v>11</v>
      </c>
      <c r="H24">
        <f t="array" ref="H24">SUM(IF(G24=$A$2:$A$1171,1,0))</f>
        <v>5</v>
      </c>
      <c r="I24">
        <v>55.9</v>
      </c>
      <c r="J24">
        <f t="array" ref="J24">SUM(IF(I24=$B$2:$B$1171,1,0))</f>
        <v>4</v>
      </c>
    </row>
    <row r="25" spans="1:10" x14ac:dyDescent="0.25">
      <c r="A25">
        <v>9.5</v>
      </c>
      <c r="B25">
        <v>58.5</v>
      </c>
      <c r="C25">
        <f t="shared" si="0"/>
        <v>26.5</v>
      </c>
      <c r="D25">
        <f t="shared" si="1"/>
        <v>1040</v>
      </c>
      <c r="E25">
        <f t="array" ref="E25">SUM(SIGN($C25-C26:C$1171)*SIGN($D25-$D26:$D$1171))</f>
        <v>-895</v>
      </c>
      <c r="G25">
        <v>11.1</v>
      </c>
      <c r="H25">
        <f t="array" ref="H25">SUM(IF(G25=$A$2:$A$1171,1,0))</f>
        <v>5</v>
      </c>
      <c r="I25">
        <v>54.2</v>
      </c>
      <c r="J25">
        <f t="array" ref="J25">SUM(IF(I25=$B$2:$B$1171,1,0))</f>
        <v>4</v>
      </c>
    </row>
    <row r="26" spans="1:10" x14ac:dyDescent="0.25">
      <c r="A26">
        <v>9.5</v>
      </c>
      <c r="B26">
        <v>55.9</v>
      </c>
      <c r="C26">
        <f t="shared" si="0"/>
        <v>26.5</v>
      </c>
      <c r="D26">
        <f t="shared" si="1"/>
        <v>904.5</v>
      </c>
      <c r="E26">
        <f t="array" ref="E26">SUM(SIGN($C26-C27:C$1171)*SIGN($D26-$D27:$D$1171))</f>
        <v>-642</v>
      </c>
      <c r="G26">
        <v>11.2</v>
      </c>
      <c r="H26">
        <f t="array" ref="H26">SUM(IF(G26=$A$2:$A$1171,1,0))</f>
        <v>4</v>
      </c>
      <c r="I26">
        <v>48.1</v>
      </c>
      <c r="J26">
        <f t="array" ref="J26">SUM(IF(I26=$B$2:$B$1171,1,0))</f>
        <v>6</v>
      </c>
    </row>
    <row r="27" spans="1:10" x14ac:dyDescent="0.25">
      <c r="A27">
        <v>9.5</v>
      </c>
      <c r="B27">
        <v>54.2</v>
      </c>
      <c r="C27">
        <f t="shared" si="0"/>
        <v>26.5</v>
      </c>
      <c r="D27">
        <f t="shared" si="1"/>
        <v>805.5</v>
      </c>
      <c r="E27">
        <f t="array" ref="E27">SUM(SIGN($C27-C28:C$1171)*SIGN($D27-$D28:$D$1171))</f>
        <v>-446</v>
      </c>
      <c r="G27">
        <v>11.3</v>
      </c>
      <c r="H27">
        <f t="array" ref="H27">SUM(IF(G27=$A$2:$A$1171,1,0))</f>
        <v>4</v>
      </c>
      <c r="I27">
        <v>38.6</v>
      </c>
      <c r="J27">
        <f t="array" ref="J27">SUM(IF(I27=$B$2:$B$1171,1,0))</f>
        <v>4</v>
      </c>
    </row>
    <row r="28" spans="1:10" x14ac:dyDescent="0.25">
      <c r="A28">
        <v>9.5</v>
      </c>
      <c r="B28">
        <v>52.7</v>
      </c>
      <c r="C28">
        <f t="shared" si="0"/>
        <v>26.5</v>
      </c>
      <c r="D28">
        <f t="shared" si="1"/>
        <v>714</v>
      </c>
      <c r="E28">
        <f t="array" ref="E28">SUM(SIGN($C28-C29:C$1171)*SIGN($D28-$D29:$D$1171))</f>
        <v>-274</v>
      </c>
      <c r="G28">
        <v>11.4</v>
      </c>
      <c r="H28">
        <f t="array" ref="H28">SUM(IF(G28=$A$2:$A$1171,1,0))</f>
        <v>4</v>
      </c>
      <c r="I28">
        <v>59.1</v>
      </c>
      <c r="J28">
        <f t="array" ref="J28">SUM(IF(I28=$B$2:$B$1171,1,0))</f>
        <v>4</v>
      </c>
    </row>
    <row r="29" spans="1:10" x14ac:dyDescent="0.25">
      <c r="A29">
        <v>9.5</v>
      </c>
      <c r="B29">
        <v>48.1</v>
      </c>
      <c r="C29">
        <f t="shared" si="0"/>
        <v>26.5</v>
      </c>
      <c r="D29">
        <f t="shared" si="1"/>
        <v>484.5</v>
      </c>
      <c r="E29">
        <f t="array" ref="E29">SUM(SIGN($C29-C30:C$1171)*SIGN($D29-$D30:$D$1171))</f>
        <v>182</v>
      </c>
      <c r="G29">
        <v>11.5</v>
      </c>
      <c r="H29">
        <f t="array" ref="H29">SUM(IF(G29=$A$2:$A$1171,1,0))</f>
        <v>8</v>
      </c>
      <c r="I29">
        <v>39.9</v>
      </c>
      <c r="J29">
        <f t="array" ref="J29">SUM(IF(I29=$B$2:$B$1171,1,0))</f>
        <v>1</v>
      </c>
    </row>
    <row r="30" spans="1:10" x14ac:dyDescent="0.25">
      <c r="A30">
        <v>9.5</v>
      </c>
      <c r="B30">
        <v>38.6</v>
      </c>
      <c r="C30">
        <f t="shared" si="0"/>
        <v>26.5</v>
      </c>
      <c r="D30">
        <f t="shared" si="1"/>
        <v>211.5</v>
      </c>
      <c r="E30">
        <f t="array" ref="E30">SUM(SIGN($C30-C31:C$1171)*SIGN($D30-$D31:$D$1171))</f>
        <v>722</v>
      </c>
      <c r="G30">
        <v>11.6</v>
      </c>
      <c r="H30">
        <f t="array" ref="H30">SUM(IF(G30=$A$2:$A$1171,1,0))</f>
        <v>7</v>
      </c>
      <c r="I30">
        <v>62.7</v>
      </c>
      <c r="J30">
        <f t="array" ref="J30">SUM(IF(I30=$B$2:$B$1171,1,0))</f>
        <v>1</v>
      </c>
    </row>
    <row r="31" spans="1:10" x14ac:dyDescent="0.25">
      <c r="A31">
        <v>9.6</v>
      </c>
      <c r="B31">
        <v>59.3</v>
      </c>
      <c r="C31">
        <f t="shared" si="0"/>
        <v>31</v>
      </c>
      <c r="D31">
        <f t="shared" si="1"/>
        <v>1072</v>
      </c>
      <c r="E31">
        <f t="array" ref="E31">SUM(SIGN($C31-C32:C$1171)*SIGN($D31-$D32:$D$1171))</f>
        <v>-953</v>
      </c>
      <c r="G31">
        <v>11.7</v>
      </c>
      <c r="H31">
        <f t="array" ref="H31">SUM(IF(G31=$A$2:$A$1171,1,0))</f>
        <v>10</v>
      </c>
      <c r="I31">
        <v>56.9</v>
      </c>
      <c r="J31">
        <f t="array" ref="J31">SUM(IF(I31=$B$2:$B$1171,1,0))</f>
        <v>6</v>
      </c>
    </row>
    <row r="32" spans="1:10" x14ac:dyDescent="0.25">
      <c r="A32">
        <v>9.6</v>
      </c>
      <c r="B32">
        <v>59.1</v>
      </c>
      <c r="C32">
        <f t="shared" si="0"/>
        <v>31</v>
      </c>
      <c r="D32">
        <f t="shared" si="1"/>
        <v>1066.5</v>
      </c>
      <c r="E32">
        <f t="array" ref="E32">SUM(SIGN($C32-C33:C$1171)*SIGN($D32-$D33:$D$1171))</f>
        <v>-945</v>
      </c>
      <c r="G32">
        <v>11.8</v>
      </c>
      <c r="H32">
        <f t="array" ref="H32">SUM(IF(G32=$A$2:$A$1171,1,0))</f>
        <v>5</v>
      </c>
      <c r="I32">
        <v>55.5</v>
      </c>
      <c r="J32">
        <f t="array" ref="J32">SUM(IF(I32=$B$2:$B$1171,1,0))</f>
        <v>6</v>
      </c>
    </row>
    <row r="33" spans="1:10" x14ac:dyDescent="0.25">
      <c r="A33">
        <v>9.6</v>
      </c>
      <c r="B33">
        <v>39.9</v>
      </c>
      <c r="C33">
        <f t="shared" si="0"/>
        <v>31</v>
      </c>
      <c r="D33">
        <f t="shared" si="1"/>
        <v>238</v>
      </c>
      <c r="E33">
        <f t="array" ref="E33">SUM(SIGN($C33-C34:C$1171)*SIGN($D33-$D34:$D$1171))</f>
        <v>668</v>
      </c>
      <c r="G33">
        <v>11.9</v>
      </c>
      <c r="H33">
        <f t="array" ref="H33">SUM(IF(G33=$A$2:$A$1171,1,0))</f>
        <v>5</v>
      </c>
      <c r="I33">
        <v>62.9</v>
      </c>
      <c r="J33">
        <f t="array" ref="J33">SUM(IF(I33=$B$2:$B$1171,1,0))</f>
        <v>4</v>
      </c>
    </row>
    <row r="34" spans="1:10" x14ac:dyDescent="0.25">
      <c r="A34">
        <v>9.6999999999999993</v>
      </c>
      <c r="B34">
        <v>62.7</v>
      </c>
      <c r="C34">
        <f t="shared" si="0"/>
        <v>34</v>
      </c>
      <c r="D34">
        <f t="shared" si="1"/>
        <v>1155</v>
      </c>
      <c r="E34">
        <f t="array" ref="E34">SUM(SIGN($C34-C35:C$1171)*SIGN($D34-$D35:$D$1171))</f>
        <v>-1107</v>
      </c>
      <c r="G34">
        <v>12</v>
      </c>
      <c r="H34">
        <f t="array" ref="H34">SUM(IF(G34=$A$2:$A$1171,1,0))</f>
        <v>2</v>
      </c>
      <c r="I34">
        <v>61</v>
      </c>
      <c r="J34">
        <f t="array" ref="J34">SUM(IF(I34=$B$2:$B$1171,1,0))</f>
        <v>5</v>
      </c>
    </row>
    <row r="35" spans="1:10" x14ac:dyDescent="0.25">
      <c r="A35">
        <v>9.6999999999999993</v>
      </c>
      <c r="B35">
        <v>56.9</v>
      </c>
      <c r="C35">
        <f t="shared" si="0"/>
        <v>34</v>
      </c>
      <c r="D35">
        <f t="shared" si="1"/>
        <v>957.5</v>
      </c>
      <c r="E35">
        <f t="array" ref="E35">SUM(SIGN($C35-C36:C$1171)*SIGN($D35-$D36:$D$1171))</f>
        <v>-740</v>
      </c>
      <c r="G35">
        <v>12.1</v>
      </c>
      <c r="H35">
        <f t="array" ref="H35">SUM(IF(G35=$A$2:$A$1171,1,0))</f>
        <v>4</v>
      </c>
      <c r="I35">
        <v>57.7</v>
      </c>
      <c r="J35">
        <f t="array" ref="J35">SUM(IF(I35=$B$2:$B$1171,1,0))</f>
        <v>5</v>
      </c>
    </row>
    <row r="36" spans="1:10" x14ac:dyDescent="0.25">
      <c r="A36">
        <v>9.6999999999999993</v>
      </c>
      <c r="B36">
        <v>55.5</v>
      </c>
      <c r="C36">
        <f t="shared" si="0"/>
        <v>34</v>
      </c>
      <c r="D36">
        <f t="shared" si="1"/>
        <v>886.5</v>
      </c>
      <c r="E36">
        <f t="array" ref="E36">SUM(SIGN($C36-C37:C$1171)*SIGN($D36-$D37:$D$1171))</f>
        <v>-610</v>
      </c>
      <c r="G36">
        <v>12.2</v>
      </c>
      <c r="H36">
        <f t="array" ref="H36">SUM(IF(G36=$A$2:$A$1171,1,0))</f>
        <v>3</v>
      </c>
      <c r="I36">
        <v>63.8</v>
      </c>
      <c r="J36">
        <f t="array" ref="J36">SUM(IF(I36=$B$2:$B$1171,1,0))</f>
        <v>1</v>
      </c>
    </row>
    <row r="37" spans="1:10" x14ac:dyDescent="0.25">
      <c r="A37">
        <v>9.8000000000000007</v>
      </c>
      <c r="B37">
        <v>62.9</v>
      </c>
      <c r="C37">
        <f t="shared" si="0"/>
        <v>37.5</v>
      </c>
      <c r="D37">
        <f t="shared" si="1"/>
        <v>1157.5</v>
      </c>
      <c r="E37">
        <f t="array" ref="E37">SUM(SIGN($C37-C38:C$1171)*SIGN($D37-$D38:$D$1171))</f>
        <v>-1108</v>
      </c>
      <c r="G37">
        <v>12.3</v>
      </c>
      <c r="H37">
        <f t="array" ref="H37">SUM(IF(G37=$A$2:$A$1171,1,0))</f>
        <v>1</v>
      </c>
      <c r="I37">
        <v>59.2</v>
      </c>
      <c r="J37">
        <f t="array" ref="J37">SUM(IF(I37=$B$2:$B$1171,1,0))</f>
        <v>1</v>
      </c>
    </row>
    <row r="38" spans="1:10" x14ac:dyDescent="0.25">
      <c r="A38">
        <v>9.8000000000000007</v>
      </c>
      <c r="B38">
        <v>61</v>
      </c>
      <c r="C38">
        <f t="shared" si="0"/>
        <v>37.5</v>
      </c>
      <c r="D38">
        <f t="shared" si="1"/>
        <v>1130</v>
      </c>
      <c r="E38">
        <f t="array" ref="E38">SUM(SIGN($C38-C39:C$1171)*SIGN($D38-$D39:$D$1171))</f>
        <v>-1059</v>
      </c>
      <c r="G38">
        <v>12.4</v>
      </c>
      <c r="H38">
        <f t="array" ref="H38">SUM(IF(G38=$A$2:$A$1171,1,0))</f>
        <v>5</v>
      </c>
      <c r="I38">
        <v>54.3</v>
      </c>
      <c r="J38">
        <f t="array" ref="J38">SUM(IF(I38=$B$2:$B$1171,1,0))</f>
        <v>5</v>
      </c>
    </row>
    <row r="39" spans="1:10" x14ac:dyDescent="0.25">
      <c r="A39">
        <v>9.8000000000000007</v>
      </c>
      <c r="B39">
        <v>58.2</v>
      </c>
      <c r="C39">
        <f t="shared" si="0"/>
        <v>37.5</v>
      </c>
      <c r="D39">
        <f t="shared" si="1"/>
        <v>1025</v>
      </c>
      <c r="E39">
        <f t="array" ref="E39">SUM(SIGN($C39-C40:C$1171)*SIGN($D39-$D40:$D$1171))</f>
        <v>-868</v>
      </c>
      <c r="G39">
        <v>12.5</v>
      </c>
      <c r="H39">
        <f t="array" ref="H39">SUM(IF(G39=$A$2:$A$1171,1,0))</f>
        <v>1</v>
      </c>
      <c r="I39">
        <v>54</v>
      </c>
      <c r="J39">
        <f t="array" ref="J39">SUM(IF(I39=$B$2:$B$1171,1,0))</f>
        <v>4</v>
      </c>
    </row>
    <row r="40" spans="1:10" x14ac:dyDescent="0.25">
      <c r="A40">
        <v>9.8000000000000007</v>
      </c>
      <c r="B40">
        <v>57.7</v>
      </c>
      <c r="C40">
        <f t="shared" si="0"/>
        <v>37.5</v>
      </c>
      <c r="D40">
        <f t="shared" si="1"/>
        <v>998</v>
      </c>
      <c r="E40">
        <f t="array" ref="E40">SUM(SIGN($C40-C41:C$1171)*SIGN($D40-$D41:$D$1171))</f>
        <v>-817</v>
      </c>
      <c r="G40">
        <v>12.6</v>
      </c>
      <c r="H40">
        <f t="array" ref="H40">SUM(IF(G40=$A$2:$A$1171,1,0))</f>
        <v>1</v>
      </c>
      <c r="I40">
        <v>39.4</v>
      </c>
      <c r="J40">
        <f t="array" ref="J40">SUM(IF(I40=$B$2:$B$1171,1,0))</f>
        <v>1</v>
      </c>
    </row>
    <row r="41" spans="1:10" x14ac:dyDescent="0.25">
      <c r="A41">
        <v>9.9</v>
      </c>
      <c r="B41">
        <v>63.8</v>
      </c>
      <c r="C41">
        <f t="shared" si="0"/>
        <v>42</v>
      </c>
      <c r="D41">
        <f t="shared" si="1"/>
        <v>1166</v>
      </c>
      <c r="E41">
        <f t="array" ref="E41">SUM(SIGN($C41-C42:C$1171)*SIGN($D41-$D42:$D$1171))</f>
        <v>-1118</v>
      </c>
      <c r="G41">
        <v>12.7</v>
      </c>
      <c r="H41">
        <f t="array" ref="H41">SUM(IF(G41=$A$2:$A$1171,1,0))</f>
        <v>4</v>
      </c>
      <c r="I41">
        <v>59.5</v>
      </c>
      <c r="J41">
        <f t="array" ref="J41">SUM(IF(I41=$B$2:$B$1171,1,0))</f>
        <v>4</v>
      </c>
    </row>
    <row r="42" spans="1:10" x14ac:dyDescent="0.25">
      <c r="A42">
        <v>9.9</v>
      </c>
      <c r="B42">
        <v>59.2</v>
      </c>
      <c r="C42">
        <f t="shared" si="0"/>
        <v>42</v>
      </c>
      <c r="D42">
        <f t="shared" si="1"/>
        <v>1069</v>
      </c>
      <c r="E42">
        <f t="array" ref="E42">SUM(SIGN($C42-C43:C$1171)*SIGN($D42-$D43:$D$1171))</f>
        <v>-946</v>
      </c>
      <c r="G42">
        <v>12.8</v>
      </c>
      <c r="H42">
        <f t="array" ref="H42">SUM(IF(G42=$A$2:$A$1171,1,0))</f>
        <v>2</v>
      </c>
      <c r="I42">
        <v>58.3</v>
      </c>
      <c r="J42">
        <f t="array" ref="J42">SUM(IF(I42=$B$2:$B$1171,1,0))</f>
        <v>6</v>
      </c>
    </row>
    <row r="43" spans="1:10" x14ac:dyDescent="0.25">
      <c r="A43">
        <v>9.9</v>
      </c>
      <c r="B43">
        <v>54.3</v>
      </c>
      <c r="C43">
        <f t="shared" si="0"/>
        <v>42</v>
      </c>
      <c r="D43">
        <f t="shared" si="1"/>
        <v>810</v>
      </c>
      <c r="E43">
        <f t="array" ref="E43">SUM(SIGN($C43-C44:C$1171)*SIGN($D43-$D44:$D$1171))</f>
        <v>-462</v>
      </c>
      <c r="G43">
        <v>12.9</v>
      </c>
      <c r="H43">
        <f t="array" ref="H43">SUM(IF(G43=$A$2:$A$1171,1,0))</f>
        <v>3</v>
      </c>
      <c r="I43">
        <v>56.6</v>
      </c>
      <c r="J43">
        <f t="array" ref="J43">SUM(IF(I43=$B$2:$B$1171,1,0))</f>
        <v>4</v>
      </c>
    </row>
    <row r="44" spans="1:10" x14ac:dyDescent="0.25">
      <c r="A44">
        <v>9.9</v>
      </c>
      <c r="B44">
        <v>54</v>
      </c>
      <c r="C44">
        <f t="shared" si="0"/>
        <v>42</v>
      </c>
      <c r="D44">
        <f t="shared" si="1"/>
        <v>794.5</v>
      </c>
      <c r="E44">
        <f t="array" ref="E44">SUM(SIGN($C44-C45:C$1171)*SIGN($D44-$D45:$D$1171))</f>
        <v>-435</v>
      </c>
      <c r="G44">
        <v>13</v>
      </c>
      <c r="H44">
        <f t="array" ref="H44">SUM(IF(G44=$A$2:$A$1171,1,0))</f>
        <v>1</v>
      </c>
      <c r="I44">
        <v>55.8</v>
      </c>
      <c r="J44">
        <f t="array" ref="J44">SUM(IF(I44=$B$2:$B$1171,1,0))</f>
        <v>7</v>
      </c>
    </row>
    <row r="45" spans="1:10" x14ac:dyDescent="0.25">
      <c r="A45">
        <v>9.9</v>
      </c>
      <c r="B45">
        <v>39.4</v>
      </c>
      <c r="C45">
        <f t="shared" si="0"/>
        <v>42</v>
      </c>
      <c r="D45">
        <f t="shared" si="1"/>
        <v>229</v>
      </c>
      <c r="E45">
        <f t="array" ref="E45">SUM(SIGN($C45-C46:C$1171)*SIGN($D45-$D46:$D$1171))</f>
        <v>674</v>
      </c>
      <c r="G45">
        <v>13.1</v>
      </c>
      <c r="H45">
        <f t="array" ref="H45">SUM(IF(G45=$A$2:$A$1171,1,0))</f>
        <v>1</v>
      </c>
      <c r="I45">
        <v>37.6</v>
      </c>
      <c r="J45">
        <f t="array" ref="J45">SUM(IF(I45=$B$2:$B$1171,1,0))</f>
        <v>1</v>
      </c>
    </row>
    <row r="46" spans="1:10" x14ac:dyDescent="0.25">
      <c r="A46">
        <v>10</v>
      </c>
      <c r="B46">
        <v>59.5</v>
      </c>
      <c r="C46">
        <f t="shared" si="0"/>
        <v>47.5</v>
      </c>
      <c r="D46">
        <f t="shared" si="1"/>
        <v>1083.5</v>
      </c>
      <c r="E46">
        <f t="array" ref="E46">SUM(SIGN($C46-C47:C$1171)*SIGN($D46-$D47:$D$1171))</f>
        <v>-965</v>
      </c>
      <c r="G46">
        <v>13.2</v>
      </c>
      <c r="H46">
        <f t="array" ref="H46">SUM(IF(G46=$A$2:$A$1171,1,0))</f>
        <v>2</v>
      </c>
      <c r="I46">
        <v>61.8</v>
      </c>
      <c r="J46">
        <f t="array" ref="J46">SUM(IF(I46=$B$2:$B$1171,1,0))</f>
        <v>3</v>
      </c>
    </row>
    <row r="47" spans="1:10" x14ac:dyDescent="0.25">
      <c r="A47">
        <v>10</v>
      </c>
      <c r="B47">
        <v>58.3</v>
      </c>
      <c r="C47">
        <f t="shared" si="0"/>
        <v>47.5</v>
      </c>
      <c r="D47">
        <f t="shared" si="1"/>
        <v>1031.5</v>
      </c>
      <c r="E47">
        <f t="array" ref="E47">SUM(SIGN($C47-C48:C$1171)*SIGN($D47-$D48:$D$1171))</f>
        <v>-875</v>
      </c>
      <c r="G47">
        <v>13.3</v>
      </c>
      <c r="H47">
        <f t="array" ref="H47">SUM(IF(G47=$A$2:$A$1171,1,0))</f>
        <v>4</v>
      </c>
      <c r="I47">
        <v>59.6</v>
      </c>
      <c r="J47">
        <f t="array" ref="J47">SUM(IF(I47=$B$2:$B$1171,1,0))</f>
        <v>3</v>
      </c>
    </row>
    <row r="48" spans="1:10" x14ac:dyDescent="0.25">
      <c r="A48">
        <v>10</v>
      </c>
      <c r="B48">
        <v>56.9</v>
      </c>
      <c r="C48">
        <f t="shared" si="0"/>
        <v>47.5</v>
      </c>
      <c r="D48">
        <f t="shared" si="1"/>
        <v>957.5</v>
      </c>
      <c r="E48">
        <f t="array" ref="E48">SUM(SIGN($C48-C49:C$1171)*SIGN($D48-$D49:$D$1171))</f>
        <v>-742</v>
      </c>
      <c r="G48">
        <v>13.4</v>
      </c>
      <c r="H48">
        <f t="array" ref="H48">SUM(IF(G48=$A$2:$A$1171,1,0))</f>
        <v>3</v>
      </c>
      <c r="I48">
        <v>51.4</v>
      </c>
      <c r="J48">
        <f t="array" ref="J48">SUM(IF(I48=$B$2:$B$1171,1,0))</f>
        <v>4</v>
      </c>
    </row>
    <row r="49" spans="1:10" x14ac:dyDescent="0.25">
      <c r="A49">
        <v>10</v>
      </c>
      <c r="B49">
        <v>56.6</v>
      </c>
      <c r="C49">
        <f t="shared" si="0"/>
        <v>47.5</v>
      </c>
      <c r="D49">
        <f t="shared" si="1"/>
        <v>937.5</v>
      </c>
      <c r="E49">
        <f t="array" ref="E49">SUM(SIGN($C49-C50:C$1171)*SIGN($D49-$D50:$D$1171))</f>
        <v>-707</v>
      </c>
      <c r="G49">
        <v>13.5</v>
      </c>
      <c r="H49">
        <f t="array" ref="H49">SUM(IF(G49=$A$2:$A$1171,1,0))</f>
        <v>2</v>
      </c>
      <c r="I49">
        <v>63.7</v>
      </c>
      <c r="J49">
        <f t="array" ref="J49">SUM(IF(I49=$B$2:$B$1171,1,0))</f>
        <v>1</v>
      </c>
    </row>
    <row r="50" spans="1:10" x14ac:dyDescent="0.25">
      <c r="A50">
        <v>10</v>
      </c>
      <c r="B50">
        <v>55.8</v>
      </c>
      <c r="C50">
        <f t="shared" si="0"/>
        <v>47.5</v>
      </c>
      <c r="D50">
        <f t="shared" si="1"/>
        <v>899</v>
      </c>
      <c r="E50">
        <f t="array" ref="E50">SUM(SIGN($C50-C51:C$1171)*SIGN($D50-$D51:$D$1171))</f>
        <v>-640</v>
      </c>
      <c r="G50">
        <v>13.6</v>
      </c>
      <c r="H50">
        <f t="array" ref="H50">SUM(IF(G50=$A$2:$A$1171,1,0))</f>
        <v>3</v>
      </c>
      <c r="I50">
        <v>61.5</v>
      </c>
      <c r="J50">
        <f t="array" ref="J50">SUM(IF(I50=$B$2:$B$1171,1,0))</f>
        <v>1</v>
      </c>
    </row>
    <row r="51" spans="1:10" x14ac:dyDescent="0.25">
      <c r="A51">
        <v>10</v>
      </c>
      <c r="B51">
        <v>37.6</v>
      </c>
      <c r="C51">
        <f t="shared" si="0"/>
        <v>47.5</v>
      </c>
      <c r="D51">
        <f t="shared" si="1"/>
        <v>189</v>
      </c>
      <c r="E51">
        <f t="array" ref="E51">SUM(SIGN($C51-C52:C$1171)*SIGN($D51-$D52:$D$1171))</f>
        <v>746</v>
      </c>
      <c r="G51">
        <v>13.7</v>
      </c>
      <c r="H51">
        <f t="array" ref="H51">SUM(IF(G51=$A$2:$A$1171,1,0))</f>
        <v>2</v>
      </c>
      <c r="I51">
        <v>40.200000000000003</v>
      </c>
      <c r="J51">
        <f t="array" ref="J51">SUM(IF(I51=$B$2:$B$1171,1,0))</f>
        <v>2</v>
      </c>
    </row>
    <row r="52" spans="1:10" x14ac:dyDescent="0.25">
      <c r="A52">
        <v>10.1</v>
      </c>
      <c r="B52">
        <v>61.8</v>
      </c>
      <c r="C52">
        <f t="shared" si="0"/>
        <v>52</v>
      </c>
      <c r="D52">
        <f t="shared" si="1"/>
        <v>1145</v>
      </c>
      <c r="E52">
        <f t="array" ref="E52">SUM(SIGN($C52-C53:C$1171)*SIGN($D52-$D53:$D$1171))</f>
        <v>-1077</v>
      </c>
      <c r="G52">
        <v>13.8</v>
      </c>
      <c r="H52">
        <f t="array" ref="H52">SUM(IF(G52=$A$2:$A$1171,1,0))</f>
        <v>1</v>
      </c>
      <c r="I52">
        <v>61.1</v>
      </c>
      <c r="J52">
        <f t="array" ref="J52">SUM(IF(I52=$B$2:$B$1171,1,0))</f>
        <v>5</v>
      </c>
    </row>
    <row r="53" spans="1:10" x14ac:dyDescent="0.25">
      <c r="A53">
        <v>10.1</v>
      </c>
      <c r="B53">
        <v>59.6</v>
      </c>
      <c r="C53">
        <f t="shared" si="0"/>
        <v>52</v>
      </c>
      <c r="D53">
        <f t="shared" si="1"/>
        <v>1087</v>
      </c>
      <c r="E53">
        <f t="array" ref="E53">SUM(SIGN($C53-C54:C$1171)*SIGN($D53-$D54:$D$1171))</f>
        <v>-971</v>
      </c>
      <c r="G53">
        <v>13.9</v>
      </c>
      <c r="H53">
        <f t="array" ref="H53">SUM(IF(G53=$A$2:$A$1171,1,0))</f>
        <v>6</v>
      </c>
      <c r="I53">
        <v>50.8</v>
      </c>
      <c r="J53">
        <f t="array" ref="J53">SUM(IF(I53=$B$2:$B$1171,1,0))</f>
        <v>2</v>
      </c>
    </row>
    <row r="54" spans="1:10" x14ac:dyDescent="0.25">
      <c r="A54">
        <v>10.1</v>
      </c>
      <c r="B54">
        <v>51.4</v>
      </c>
      <c r="C54">
        <f t="shared" si="0"/>
        <v>52</v>
      </c>
      <c r="D54">
        <f t="shared" si="1"/>
        <v>665.5</v>
      </c>
      <c r="E54">
        <f t="array" ref="E54">SUM(SIGN($C54-C55:C$1171)*SIGN($D54-$D55:$D$1171))</f>
        <v>-196</v>
      </c>
      <c r="G54">
        <v>14</v>
      </c>
      <c r="H54">
        <f t="array" ref="H54">SUM(IF(G54=$A$2:$A$1171,1,0))</f>
        <v>3</v>
      </c>
      <c r="I54">
        <v>58.1</v>
      </c>
      <c r="J54">
        <f t="array" ref="J54">SUM(IF(I54=$B$2:$B$1171,1,0))</f>
        <v>3</v>
      </c>
    </row>
    <row r="55" spans="1:10" x14ac:dyDescent="0.25">
      <c r="A55">
        <v>10.199999999999999</v>
      </c>
      <c r="B55">
        <v>63.7</v>
      </c>
      <c r="C55">
        <f t="shared" si="0"/>
        <v>55</v>
      </c>
      <c r="D55">
        <f t="shared" si="1"/>
        <v>1165</v>
      </c>
      <c r="E55">
        <f t="array" ref="E55">SUM(SIGN($C55-C56:C$1171)*SIGN($D55-$D56:$D$1171))</f>
        <v>-1106</v>
      </c>
      <c r="G55">
        <v>14.1</v>
      </c>
      <c r="H55">
        <f t="array" ref="H55">SUM(IF(G55=$A$2:$A$1171,1,0))</f>
        <v>7</v>
      </c>
      <c r="I55">
        <v>56.7</v>
      </c>
      <c r="J55">
        <f t="array" ref="J55">SUM(IF(I55=$B$2:$B$1171,1,0))</f>
        <v>8</v>
      </c>
    </row>
    <row r="56" spans="1:10" x14ac:dyDescent="0.25">
      <c r="A56">
        <v>10.199999999999999</v>
      </c>
      <c r="B56">
        <v>61.5</v>
      </c>
      <c r="C56">
        <f t="shared" si="0"/>
        <v>55</v>
      </c>
      <c r="D56">
        <f t="shared" si="1"/>
        <v>1143</v>
      </c>
      <c r="E56">
        <f t="array" ref="E56">SUM(SIGN($C56-C57:C$1171)*SIGN($D56-$D57:$D$1171))</f>
        <v>-1074</v>
      </c>
      <c r="G56">
        <v>14.2</v>
      </c>
      <c r="H56">
        <f t="array" ref="H56">SUM(IF(G56=$A$2:$A$1171,1,0))</f>
        <v>1</v>
      </c>
      <c r="I56">
        <v>51.3</v>
      </c>
      <c r="J56">
        <f t="array" ref="J56">SUM(IF(I56=$B$2:$B$1171,1,0))</f>
        <v>14</v>
      </c>
    </row>
    <row r="57" spans="1:10" x14ac:dyDescent="0.25">
      <c r="A57">
        <v>10.199999999999999</v>
      </c>
      <c r="B57">
        <v>40.200000000000003</v>
      </c>
      <c r="C57">
        <f t="shared" si="0"/>
        <v>55</v>
      </c>
      <c r="D57">
        <f t="shared" si="1"/>
        <v>243.5</v>
      </c>
      <c r="E57">
        <f t="array" ref="E57">SUM(SIGN($C57-C58:C$1171)*SIGN($D57-$D58:$D$1171))</f>
        <v>639</v>
      </c>
      <c r="G57">
        <v>14.3</v>
      </c>
      <c r="H57">
        <f t="array" ref="H57">SUM(IF(G57=$A$2:$A$1171,1,0))</f>
        <v>6</v>
      </c>
      <c r="I57">
        <v>28.8</v>
      </c>
      <c r="J57">
        <f t="array" ref="J57">SUM(IF(I57=$B$2:$B$1171,1,0))</f>
        <v>3</v>
      </c>
    </row>
    <row r="58" spans="1:10" x14ac:dyDescent="0.25">
      <c r="A58">
        <v>10.3</v>
      </c>
      <c r="B58">
        <v>62.9</v>
      </c>
      <c r="C58">
        <f t="shared" si="0"/>
        <v>57.5</v>
      </c>
      <c r="D58">
        <f t="shared" si="1"/>
        <v>1157.5</v>
      </c>
      <c r="E58">
        <f t="array" ref="E58">SUM(SIGN($C58-C59:C$1171)*SIGN($D58-$D59:$D$1171))</f>
        <v>-1094</v>
      </c>
      <c r="G58">
        <v>14.4</v>
      </c>
      <c r="H58">
        <f t="array" ref="H58">SUM(IF(G58=$A$2:$A$1171,1,0))</f>
        <v>3</v>
      </c>
      <c r="I58">
        <v>58.9</v>
      </c>
      <c r="J58">
        <f t="array" ref="J58">SUM(IF(I58=$B$2:$B$1171,1,0))</f>
        <v>6</v>
      </c>
    </row>
    <row r="59" spans="1:10" x14ac:dyDescent="0.25">
      <c r="A59">
        <v>10.3</v>
      </c>
      <c r="B59">
        <v>59.5</v>
      </c>
      <c r="C59">
        <f t="shared" si="0"/>
        <v>57.5</v>
      </c>
      <c r="D59">
        <f t="shared" si="1"/>
        <v>1083.5</v>
      </c>
      <c r="E59">
        <f t="array" ref="E59">SUM(SIGN($C59-C60:C$1171)*SIGN($D59-$D60:$D$1171))</f>
        <v>-968</v>
      </c>
      <c r="G59">
        <v>14.5</v>
      </c>
      <c r="H59">
        <f t="array" ref="H59">SUM(IF(G59=$A$2:$A$1171,1,0))</f>
        <v>3</v>
      </c>
      <c r="I59">
        <v>55.1</v>
      </c>
      <c r="J59">
        <f t="array" ref="J59">SUM(IF(I59=$B$2:$B$1171,1,0))</f>
        <v>5</v>
      </c>
    </row>
    <row r="60" spans="1:10" x14ac:dyDescent="0.25">
      <c r="A60">
        <v>10.4</v>
      </c>
      <c r="B60">
        <v>61.1</v>
      </c>
      <c r="C60">
        <f t="shared" si="0"/>
        <v>60.5</v>
      </c>
      <c r="D60">
        <f t="shared" si="1"/>
        <v>1135</v>
      </c>
      <c r="E60">
        <f t="array" ref="E60">SUM(SIGN($C60-C61:C$1171)*SIGN($D60-$D61:$D$1171))</f>
        <v>-1056</v>
      </c>
      <c r="G60">
        <v>14.6</v>
      </c>
      <c r="H60">
        <f t="array" ref="H60">SUM(IF(G60=$A$2:$A$1171,1,0))</f>
        <v>3</v>
      </c>
      <c r="I60">
        <v>60.4</v>
      </c>
      <c r="J60">
        <f t="array" ref="J60">SUM(IF(I60=$B$2:$B$1171,1,0))</f>
        <v>3</v>
      </c>
    </row>
    <row r="61" spans="1:10" x14ac:dyDescent="0.25">
      <c r="A61">
        <v>10.4</v>
      </c>
      <c r="B61">
        <v>59.9</v>
      </c>
      <c r="C61">
        <f t="shared" si="0"/>
        <v>60.5</v>
      </c>
      <c r="D61">
        <f t="shared" si="1"/>
        <v>1096</v>
      </c>
      <c r="E61">
        <f t="array" ref="E61">SUM(SIGN($C61-C62:C$1171)*SIGN($D61-$D62:$D$1171))</f>
        <v>-987</v>
      </c>
      <c r="G61">
        <v>14.8</v>
      </c>
      <c r="H61">
        <f t="array" ref="H61">SUM(IF(G61=$A$2:$A$1171,1,0))</f>
        <v>1</v>
      </c>
      <c r="I61">
        <v>27.45</v>
      </c>
      <c r="J61">
        <f t="array" ref="J61">SUM(IF(I61=$B$2:$B$1171,1,0))</f>
        <v>1</v>
      </c>
    </row>
    <row r="62" spans="1:10" x14ac:dyDescent="0.25">
      <c r="A62">
        <v>10.4</v>
      </c>
      <c r="B62">
        <v>58.3</v>
      </c>
      <c r="C62">
        <f t="shared" si="0"/>
        <v>60.5</v>
      </c>
      <c r="D62">
        <f t="shared" si="1"/>
        <v>1031.5</v>
      </c>
      <c r="E62">
        <f t="array" ref="E62">SUM(SIGN($C62-C63:C$1171)*SIGN($D62-$D63:$D$1171))</f>
        <v>-880</v>
      </c>
      <c r="G62">
        <v>14.9</v>
      </c>
      <c r="H62">
        <f t="array" ref="H62">SUM(IF(G62=$A$2:$A$1171,1,0))</f>
        <v>2</v>
      </c>
      <c r="I62">
        <v>25.85</v>
      </c>
      <c r="J62">
        <f t="array" ref="J62">SUM(IF(I62=$B$2:$B$1171,1,0))</f>
        <v>2</v>
      </c>
    </row>
    <row r="63" spans="1:10" x14ac:dyDescent="0.25">
      <c r="A63">
        <v>10.4</v>
      </c>
      <c r="B63">
        <v>50.8</v>
      </c>
      <c r="C63">
        <f t="shared" si="0"/>
        <v>60.5</v>
      </c>
      <c r="D63">
        <f t="shared" si="1"/>
        <v>622.5</v>
      </c>
      <c r="E63">
        <f t="array" ref="E63">SUM(SIGN($C63-C64:C$1171)*SIGN($D63-$D64:$D$1171))</f>
        <v>-117</v>
      </c>
      <c r="G63">
        <v>15</v>
      </c>
      <c r="H63">
        <f t="array" ref="H63">SUM(IF(G63=$A$2:$A$1171,1,0))</f>
        <v>6</v>
      </c>
      <c r="I63">
        <v>57.2</v>
      </c>
      <c r="J63">
        <f t="array" ref="J63">SUM(IF(I63=$B$2:$B$1171,1,0))</f>
        <v>6</v>
      </c>
    </row>
    <row r="64" spans="1:10" x14ac:dyDescent="0.25">
      <c r="A64">
        <v>10.5</v>
      </c>
      <c r="B64">
        <v>58.1</v>
      </c>
      <c r="C64">
        <f t="shared" si="0"/>
        <v>65</v>
      </c>
      <c r="D64">
        <f t="shared" si="1"/>
        <v>1020</v>
      </c>
      <c r="E64">
        <f t="array" ref="E64">SUM(SIGN($C64-C65:C$1171)*SIGN($D64-$D65:$D$1171))</f>
        <v>-859</v>
      </c>
      <c r="G64">
        <v>15.1</v>
      </c>
      <c r="H64">
        <f t="array" ref="H64">SUM(IF(G64=$A$2:$A$1171,1,0))</f>
        <v>4</v>
      </c>
      <c r="I64">
        <v>57.1</v>
      </c>
      <c r="J64">
        <f t="array" ref="J64">SUM(IF(I64=$B$2:$B$1171,1,0))</f>
        <v>2</v>
      </c>
    </row>
    <row r="65" spans="1:10" x14ac:dyDescent="0.25">
      <c r="A65">
        <v>10.5</v>
      </c>
      <c r="B65">
        <v>56.7</v>
      </c>
      <c r="C65">
        <f t="shared" si="0"/>
        <v>65</v>
      </c>
      <c r="D65">
        <f t="shared" si="1"/>
        <v>943.5</v>
      </c>
      <c r="E65">
        <f t="array" ref="E65">SUM(SIGN($C65-C66:C$1171)*SIGN($D65-$D66:$D$1171))</f>
        <v>-722</v>
      </c>
      <c r="G65">
        <v>15.2</v>
      </c>
      <c r="H65">
        <f t="array" ref="H65">SUM(IF(G65=$A$2:$A$1171,1,0))</f>
        <v>6</v>
      </c>
      <c r="I65">
        <v>55.3</v>
      </c>
      <c r="J65">
        <f t="array" ref="J65">SUM(IF(I65=$B$2:$B$1171,1,0))</f>
        <v>11</v>
      </c>
    </row>
    <row r="66" spans="1:10" x14ac:dyDescent="0.25">
      <c r="A66">
        <v>10.5</v>
      </c>
      <c r="B66">
        <v>53.1</v>
      </c>
      <c r="C66">
        <f t="shared" ref="C66:C129" si="2">_xlfn.RANK.AVG(A66,A$2:A$1171,1)</f>
        <v>65</v>
      </c>
      <c r="D66">
        <f t="shared" ref="D66:D129" si="3">_xlfn.RANK.AVG(B66,B$2:B$1171,1)</f>
        <v>735.5</v>
      </c>
      <c r="E66">
        <f t="array" ref="E66">SUM(SIGN($C66-C67:C$1171)*SIGN($D66-$D67:$D$1171))</f>
        <v>-331</v>
      </c>
      <c r="G66">
        <v>15.3</v>
      </c>
      <c r="H66">
        <f t="array" ref="H66">SUM(IF(G66=$A$2:$A$1171,1,0))</f>
        <v>2</v>
      </c>
      <c r="I66">
        <v>52.6</v>
      </c>
      <c r="J66">
        <f t="array" ref="J66">SUM(IF(I66=$B$2:$B$1171,1,0))</f>
        <v>3</v>
      </c>
    </row>
    <row r="67" spans="1:10" x14ac:dyDescent="0.25">
      <c r="A67">
        <v>10.5</v>
      </c>
      <c r="B67">
        <v>51.3</v>
      </c>
      <c r="C67">
        <f t="shared" si="2"/>
        <v>65</v>
      </c>
      <c r="D67">
        <f t="shared" si="3"/>
        <v>656.5</v>
      </c>
      <c r="E67">
        <f t="array" ref="E67">SUM(SIGN($C67-C68:C$1171)*SIGN($D67-$D68:$D$1171))</f>
        <v>-186</v>
      </c>
      <c r="G67">
        <v>15.4</v>
      </c>
      <c r="H67">
        <f t="array" ref="H67">SUM(IF(G67=$A$2:$A$1171,1,0))</f>
        <v>4</v>
      </c>
      <c r="I67">
        <v>51.1</v>
      </c>
      <c r="J67">
        <f t="array" ref="J67">SUM(IF(I67=$B$2:$B$1171,1,0))</f>
        <v>10</v>
      </c>
    </row>
    <row r="68" spans="1:10" x14ac:dyDescent="0.25">
      <c r="A68">
        <v>10.5</v>
      </c>
      <c r="B68">
        <v>28.8</v>
      </c>
      <c r="C68">
        <f t="shared" si="2"/>
        <v>65</v>
      </c>
      <c r="D68">
        <f t="shared" si="3"/>
        <v>78</v>
      </c>
      <c r="E68">
        <f t="array" ref="E68">SUM(SIGN($C68-C69:C$1171)*SIGN($D68-$D69:$D$1171))</f>
        <v>951</v>
      </c>
      <c r="G68">
        <v>15.5</v>
      </c>
      <c r="H68">
        <f t="array" ref="H68">SUM(IF(G68=$A$2:$A$1171,1,0))</f>
        <v>2</v>
      </c>
      <c r="I68">
        <v>39.799999999999997</v>
      </c>
      <c r="J68">
        <f t="array" ref="J68">SUM(IF(I68=$B$2:$B$1171,1,0))</f>
        <v>4</v>
      </c>
    </row>
    <row r="69" spans="1:10" x14ac:dyDescent="0.25">
      <c r="A69">
        <v>10.6</v>
      </c>
      <c r="B69">
        <v>61</v>
      </c>
      <c r="C69">
        <f t="shared" si="2"/>
        <v>69</v>
      </c>
      <c r="D69">
        <f t="shared" si="3"/>
        <v>1130</v>
      </c>
      <c r="E69">
        <f t="array" ref="E69">SUM(SIGN($C69-C70:C$1171)*SIGN($D69-$D70:$D$1171))</f>
        <v>-1041</v>
      </c>
      <c r="G69">
        <v>15.6</v>
      </c>
      <c r="H69">
        <f t="array" ref="H69">SUM(IF(G69=$A$2:$A$1171,1,0))</f>
        <v>7</v>
      </c>
      <c r="I69">
        <v>63.5</v>
      </c>
      <c r="J69">
        <f t="array" ref="J69">SUM(IF(I69=$B$2:$B$1171,1,0))</f>
        <v>1</v>
      </c>
    </row>
    <row r="70" spans="1:10" x14ac:dyDescent="0.25">
      <c r="A70">
        <v>10.6</v>
      </c>
      <c r="B70">
        <v>58.9</v>
      </c>
      <c r="C70">
        <f t="shared" si="2"/>
        <v>69</v>
      </c>
      <c r="D70">
        <f t="shared" si="3"/>
        <v>1057.5</v>
      </c>
      <c r="E70">
        <f t="array" ref="E70">SUM(SIGN($C70-C71:C$1171)*SIGN($D70-$D71:$D$1171))</f>
        <v>-921</v>
      </c>
      <c r="G70">
        <v>15.7</v>
      </c>
      <c r="H70">
        <f t="array" ref="H70">SUM(IF(G70=$A$2:$A$1171,1,0))</f>
        <v>2</v>
      </c>
      <c r="I70">
        <v>55.2</v>
      </c>
      <c r="J70">
        <f t="array" ref="J70">SUM(IF(I70=$B$2:$B$1171,1,0))</f>
        <v>6</v>
      </c>
    </row>
    <row r="71" spans="1:10" x14ac:dyDescent="0.25">
      <c r="A71">
        <v>10.6</v>
      </c>
      <c r="B71">
        <v>55.1</v>
      </c>
      <c r="C71">
        <f t="shared" si="2"/>
        <v>69</v>
      </c>
      <c r="D71">
        <f t="shared" si="3"/>
        <v>859</v>
      </c>
      <c r="E71">
        <f t="array" ref="E71">SUM(SIGN($C71-C72:C$1171)*SIGN($D71-$D72:$D$1171))</f>
        <v>-570</v>
      </c>
      <c r="G71">
        <v>15.8</v>
      </c>
      <c r="H71">
        <f t="array" ref="H71">SUM(IF(G71=$A$2:$A$1171,1,0))</f>
        <v>1</v>
      </c>
      <c r="I71">
        <v>47.6</v>
      </c>
      <c r="J71">
        <f t="array" ref="J71">SUM(IF(I71=$B$2:$B$1171,1,0))</f>
        <v>5</v>
      </c>
    </row>
    <row r="72" spans="1:10" x14ac:dyDescent="0.25">
      <c r="A72">
        <v>10.7</v>
      </c>
      <c r="B72">
        <v>60.4</v>
      </c>
      <c r="C72">
        <f t="shared" si="2"/>
        <v>72</v>
      </c>
      <c r="D72">
        <f t="shared" si="3"/>
        <v>1107</v>
      </c>
      <c r="E72">
        <f t="array" ref="E72">SUM(SIGN($C72-C73:C$1171)*SIGN($D72-$D73:$D$1171))</f>
        <v>-997</v>
      </c>
      <c r="G72">
        <v>15.9</v>
      </c>
      <c r="H72">
        <f t="array" ref="H72">SUM(IF(G72=$A$2:$A$1171,1,0))</f>
        <v>3</v>
      </c>
      <c r="I72">
        <v>59.4</v>
      </c>
      <c r="J72">
        <f t="array" ref="J72">SUM(IF(I72=$B$2:$B$1171,1,0))</f>
        <v>7</v>
      </c>
    </row>
    <row r="73" spans="1:10" x14ac:dyDescent="0.25">
      <c r="A73">
        <v>10.7</v>
      </c>
      <c r="B73">
        <v>27.45</v>
      </c>
      <c r="C73">
        <f t="shared" si="2"/>
        <v>72</v>
      </c>
      <c r="D73">
        <f t="shared" si="3"/>
        <v>71</v>
      </c>
      <c r="E73">
        <f t="array" ref="E73">SUM(SIGN($C73-C74:C$1171)*SIGN($D73-$D74:$D$1171))</f>
        <v>961</v>
      </c>
      <c r="G73">
        <v>16</v>
      </c>
      <c r="H73">
        <f t="array" ref="H73">SUM(IF(G73=$A$2:$A$1171,1,0))</f>
        <v>3</v>
      </c>
      <c r="I73">
        <v>58.7</v>
      </c>
      <c r="J73">
        <f t="array" ref="J73">SUM(IF(I73=$B$2:$B$1171,1,0))</f>
        <v>6</v>
      </c>
    </row>
    <row r="74" spans="1:10" x14ac:dyDescent="0.25">
      <c r="A74">
        <v>10.7</v>
      </c>
      <c r="B74">
        <v>25.85</v>
      </c>
      <c r="C74">
        <f t="shared" si="2"/>
        <v>72</v>
      </c>
      <c r="D74">
        <f t="shared" si="3"/>
        <v>44.5</v>
      </c>
      <c r="E74">
        <f t="array" ref="E74">SUM(SIGN($C74-C75:C$1171)*SIGN($D74-$D75:$D$1171))</f>
        <v>1012</v>
      </c>
      <c r="G74">
        <v>16.100000000000001</v>
      </c>
      <c r="H74">
        <f t="array" ref="H74">SUM(IF(G74=$A$2:$A$1171,1,0))</f>
        <v>1</v>
      </c>
      <c r="I74">
        <v>49.2</v>
      </c>
      <c r="J74">
        <f t="array" ref="J74">SUM(IF(I74=$B$2:$B$1171,1,0))</f>
        <v>9</v>
      </c>
    </row>
    <row r="75" spans="1:10" x14ac:dyDescent="0.25">
      <c r="A75">
        <v>10.8</v>
      </c>
      <c r="B75">
        <v>61.1</v>
      </c>
      <c r="C75">
        <f t="shared" si="2"/>
        <v>77.5</v>
      </c>
      <c r="D75">
        <f t="shared" si="3"/>
        <v>1135</v>
      </c>
      <c r="E75">
        <f t="array" ref="E75">SUM(SIGN($C75-C76:C$1171)*SIGN($D75-$D76:$D$1171))</f>
        <v>-1038</v>
      </c>
      <c r="G75">
        <v>16.2</v>
      </c>
      <c r="H75">
        <f t="array" ref="H75">SUM(IF(G75=$A$2:$A$1171,1,0))</f>
        <v>3</v>
      </c>
      <c r="I75">
        <v>43.8</v>
      </c>
      <c r="J75">
        <f t="array" ref="J75">SUM(IF(I75=$B$2:$B$1171,1,0))</f>
        <v>5</v>
      </c>
    </row>
    <row r="76" spans="1:10" x14ac:dyDescent="0.25">
      <c r="A76">
        <v>10.8</v>
      </c>
      <c r="B76">
        <v>57.2</v>
      </c>
      <c r="C76">
        <f t="shared" si="2"/>
        <v>77.5</v>
      </c>
      <c r="D76">
        <f t="shared" si="3"/>
        <v>971.5</v>
      </c>
      <c r="E76">
        <f t="array" ref="E76">SUM(SIGN($C76-C77:C$1171)*SIGN($D76-$D77:$D$1171))</f>
        <v>-764</v>
      </c>
      <c r="G76">
        <v>16.3</v>
      </c>
      <c r="H76">
        <f t="array" ref="H76">SUM(IF(G76=$A$2:$A$1171,1,0))</f>
        <v>3</v>
      </c>
      <c r="I76">
        <v>42.4</v>
      </c>
      <c r="J76">
        <f t="array" ref="J76">SUM(IF(I76=$B$2:$B$1171,1,0))</f>
        <v>4</v>
      </c>
    </row>
    <row r="77" spans="1:10" x14ac:dyDescent="0.25">
      <c r="A77">
        <v>10.8</v>
      </c>
      <c r="B77">
        <v>57.1</v>
      </c>
      <c r="C77">
        <f t="shared" si="2"/>
        <v>77.5</v>
      </c>
      <c r="D77">
        <f t="shared" si="3"/>
        <v>967.5</v>
      </c>
      <c r="E77">
        <f t="array" ref="E77">SUM(SIGN($C77-C78:C$1171)*SIGN($D77-$D78:$D$1171))</f>
        <v>-758</v>
      </c>
      <c r="G77">
        <v>16.399999999999999</v>
      </c>
      <c r="H77">
        <f t="array" ref="H77">SUM(IF(G77=$A$2:$A$1171,1,0))</f>
        <v>6</v>
      </c>
      <c r="I77">
        <v>59</v>
      </c>
      <c r="J77">
        <f t="array" ref="J77">SUM(IF(I77=$B$2:$B$1171,1,0))</f>
        <v>4</v>
      </c>
    </row>
    <row r="78" spans="1:10" x14ac:dyDescent="0.25">
      <c r="A78">
        <v>10.8</v>
      </c>
      <c r="B78">
        <v>55.8</v>
      </c>
      <c r="C78">
        <f t="shared" si="2"/>
        <v>77.5</v>
      </c>
      <c r="D78">
        <f t="shared" si="3"/>
        <v>899</v>
      </c>
      <c r="E78">
        <f t="array" ref="E78">SUM(SIGN($C78-C79:C$1171)*SIGN($D78-$D79:$D$1171))</f>
        <v>-644</v>
      </c>
      <c r="G78">
        <v>16.5</v>
      </c>
      <c r="H78">
        <f t="array" ref="H78">SUM(IF(G78=$A$2:$A$1171,1,0))</f>
        <v>4</v>
      </c>
      <c r="I78">
        <v>58</v>
      </c>
      <c r="J78">
        <f t="array" ref="J78">SUM(IF(I78=$B$2:$B$1171,1,0))</f>
        <v>3</v>
      </c>
    </row>
    <row r="79" spans="1:10" x14ac:dyDescent="0.25">
      <c r="A79">
        <v>10.8</v>
      </c>
      <c r="B79">
        <v>55.3</v>
      </c>
      <c r="C79">
        <f t="shared" si="2"/>
        <v>77.5</v>
      </c>
      <c r="D79">
        <f t="shared" si="3"/>
        <v>873</v>
      </c>
      <c r="E79">
        <f t="array" ref="E79">SUM(SIGN($C79-C80:C$1171)*SIGN($D79-$D80:$D$1171))</f>
        <v>-597</v>
      </c>
      <c r="G79">
        <v>16.600000000000001</v>
      </c>
      <c r="H79">
        <f t="array" ref="H79">SUM(IF(G79=$A$2:$A$1171,1,0))</f>
        <v>2</v>
      </c>
      <c r="I79">
        <v>45.1</v>
      </c>
      <c r="J79">
        <f t="array" ref="J79">SUM(IF(I79=$B$2:$B$1171,1,0))</f>
        <v>2</v>
      </c>
    </row>
    <row r="80" spans="1:10" x14ac:dyDescent="0.25">
      <c r="A80">
        <v>10.8</v>
      </c>
      <c r="B80">
        <v>52.6</v>
      </c>
      <c r="C80">
        <f t="shared" si="2"/>
        <v>77.5</v>
      </c>
      <c r="D80">
        <f t="shared" si="3"/>
        <v>710</v>
      </c>
      <c r="E80">
        <f t="array" ref="E80">SUM(SIGN($C80-C81:C$1171)*SIGN($D80-$D81:$D$1171))</f>
        <v>-295</v>
      </c>
      <c r="G80">
        <v>16.7</v>
      </c>
      <c r="H80">
        <f t="array" ref="H80">SUM(IF(G80=$A$2:$A$1171,1,0))</f>
        <v>3</v>
      </c>
      <c r="I80">
        <v>35.200000000000003</v>
      </c>
      <c r="J80">
        <f t="array" ref="J80">SUM(IF(I80=$B$2:$B$1171,1,0))</f>
        <v>3</v>
      </c>
    </row>
    <row r="81" spans="1:10" x14ac:dyDescent="0.25">
      <c r="A81">
        <v>10.8</v>
      </c>
      <c r="B81">
        <v>51.1</v>
      </c>
      <c r="C81">
        <f t="shared" si="2"/>
        <v>77.5</v>
      </c>
      <c r="D81">
        <f t="shared" si="3"/>
        <v>641.5</v>
      </c>
      <c r="E81">
        <f t="array" ref="E81">SUM(SIGN($C81-C82:C$1171)*SIGN($D81-$D82:$D$1171))</f>
        <v>-164</v>
      </c>
      <c r="G81">
        <v>16.8</v>
      </c>
      <c r="H81">
        <f t="array" ref="H81">SUM(IF(G81=$A$2:$A$1171,1,0))</f>
        <v>3</v>
      </c>
      <c r="I81">
        <v>57.9</v>
      </c>
      <c r="J81">
        <f t="array" ref="J81">SUM(IF(I81=$B$2:$B$1171,1,0))</f>
        <v>10</v>
      </c>
    </row>
    <row r="82" spans="1:10" x14ac:dyDescent="0.25">
      <c r="A82">
        <v>10.8</v>
      </c>
      <c r="B82">
        <v>39.799999999999997</v>
      </c>
      <c r="C82">
        <f t="shared" si="2"/>
        <v>77.5</v>
      </c>
      <c r="D82">
        <f t="shared" si="3"/>
        <v>235.5</v>
      </c>
      <c r="E82">
        <f t="array" ref="E82">SUM(SIGN($C82-C83:C$1171)*SIGN($D82-$D83:$D$1171))</f>
        <v>634</v>
      </c>
      <c r="G82">
        <v>16.899999999999999</v>
      </c>
      <c r="H82">
        <f t="array" ref="H82">SUM(IF(G82=$A$2:$A$1171,1,0))</f>
        <v>4</v>
      </c>
      <c r="I82">
        <v>41.6</v>
      </c>
      <c r="J82">
        <f t="array" ref="J82">SUM(IF(I82=$B$2:$B$1171,1,0))</f>
        <v>3</v>
      </c>
    </row>
    <row r="83" spans="1:10" x14ac:dyDescent="0.25">
      <c r="A83">
        <v>10.9</v>
      </c>
      <c r="B83">
        <v>63.5</v>
      </c>
      <c r="C83">
        <f t="shared" si="2"/>
        <v>83.5</v>
      </c>
      <c r="D83">
        <f t="shared" si="3"/>
        <v>1163</v>
      </c>
      <c r="E83">
        <f t="array" ref="E83">SUM(SIGN($C83-C84:C$1171)*SIGN($D83-$D84:$D$1171))</f>
        <v>-1075</v>
      </c>
      <c r="G83">
        <v>17.100000000000001</v>
      </c>
      <c r="H83">
        <f t="array" ref="H83">SUM(IF(G83=$A$2:$A$1171,1,0))</f>
        <v>2</v>
      </c>
      <c r="I83">
        <v>63.6</v>
      </c>
      <c r="J83">
        <f t="array" ref="J83">SUM(IF(I83=$B$2:$B$1171,1,0))</f>
        <v>1</v>
      </c>
    </row>
    <row r="84" spans="1:10" x14ac:dyDescent="0.25">
      <c r="A84">
        <v>10.9</v>
      </c>
      <c r="B84">
        <v>55.2</v>
      </c>
      <c r="C84">
        <f t="shared" si="2"/>
        <v>83.5</v>
      </c>
      <c r="D84">
        <f t="shared" si="3"/>
        <v>864.5</v>
      </c>
      <c r="E84">
        <f t="array" ref="E84">SUM(SIGN($C84-C85:C$1171)*SIGN($D84-$D85:$D$1171))</f>
        <v>-580</v>
      </c>
      <c r="G84">
        <v>17.2</v>
      </c>
      <c r="H84">
        <f t="array" ref="H84">SUM(IF(G84=$A$2:$A$1171,1,0))</f>
        <v>6</v>
      </c>
      <c r="I84">
        <v>60.2</v>
      </c>
      <c r="J84">
        <f t="array" ref="J84">SUM(IF(I84=$B$2:$B$1171,1,0))</f>
        <v>3</v>
      </c>
    </row>
    <row r="85" spans="1:10" x14ac:dyDescent="0.25">
      <c r="A85">
        <v>10.9</v>
      </c>
      <c r="B85">
        <v>48.1</v>
      </c>
      <c r="C85">
        <f t="shared" si="2"/>
        <v>83.5</v>
      </c>
      <c r="D85">
        <f t="shared" si="3"/>
        <v>484.5</v>
      </c>
      <c r="E85">
        <f t="array" ref="E85">SUM(SIGN($C85-C86:C$1171)*SIGN($D85-$D86:$D$1171))</f>
        <v>145</v>
      </c>
      <c r="G85">
        <v>17.3</v>
      </c>
      <c r="H85">
        <f t="array" ref="H85">SUM(IF(G85=$A$2:$A$1171,1,0))</f>
        <v>2</v>
      </c>
      <c r="I85">
        <v>54.5</v>
      </c>
      <c r="J85">
        <f t="array" ref="J85">SUM(IF(I85=$B$2:$B$1171,1,0))</f>
        <v>8</v>
      </c>
    </row>
    <row r="86" spans="1:10" x14ac:dyDescent="0.25">
      <c r="A86">
        <v>10.9</v>
      </c>
      <c r="B86">
        <v>47.6</v>
      </c>
      <c r="C86">
        <f t="shared" si="2"/>
        <v>83.5</v>
      </c>
      <c r="D86">
        <f t="shared" si="3"/>
        <v>466</v>
      </c>
      <c r="E86">
        <f t="array" ref="E86">SUM(SIGN($C86-C87:C$1171)*SIGN($D86-$D87:$D$1171))</f>
        <v>179</v>
      </c>
      <c r="G86">
        <v>17.399999999999999</v>
      </c>
      <c r="H86">
        <f t="array" ref="H86">SUM(IF(G86=$A$2:$A$1171,1,0))</f>
        <v>5</v>
      </c>
      <c r="I86">
        <v>41.9</v>
      </c>
      <c r="J86">
        <f t="array" ref="J86">SUM(IF(I86=$B$2:$B$1171,1,0))</f>
        <v>3</v>
      </c>
    </row>
    <row r="87" spans="1:10" x14ac:dyDescent="0.25">
      <c r="A87">
        <v>11</v>
      </c>
      <c r="B87">
        <v>59.4</v>
      </c>
      <c r="C87">
        <f t="shared" si="2"/>
        <v>88</v>
      </c>
      <c r="D87">
        <f t="shared" si="3"/>
        <v>1078</v>
      </c>
      <c r="E87">
        <f t="array" ref="E87">SUM(SIGN($C87-C88:C$1171)*SIGN($D87-$D88:$D$1171))</f>
        <v>-940</v>
      </c>
      <c r="G87">
        <v>17.5</v>
      </c>
      <c r="H87">
        <f t="array" ref="H87">SUM(IF(G87=$A$2:$A$1171,1,0))</f>
        <v>2</v>
      </c>
      <c r="I87">
        <v>63.1</v>
      </c>
      <c r="J87">
        <f t="array" ref="J87">SUM(IF(I87=$B$2:$B$1171,1,0))</f>
        <v>1</v>
      </c>
    </row>
    <row r="88" spans="1:10" x14ac:dyDescent="0.25">
      <c r="A88">
        <v>11</v>
      </c>
      <c r="B88">
        <v>58.7</v>
      </c>
      <c r="C88">
        <f t="shared" si="2"/>
        <v>88</v>
      </c>
      <c r="D88">
        <f t="shared" si="3"/>
        <v>1047.5</v>
      </c>
      <c r="E88">
        <f t="array" ref="E88">SUM(SIGN($C88-C89:C$1171)*SIGN($D88-$D89:$D$1171))</f>
        <v>-893</v>
      </c>
      <c r="G88">
        <v>17.600000000000001</v>
      </c>
      <c r="H88">
        <f t="array" ref="H88">SUM(IF(G88=$A$2:$A$1171,1,0))</f>
        <v>6</v>
      </c>
      <c r="I88">
        <v>59.8</v>
      </c>
      <c r="J88">
        <f t="array" ref="J88">SUM(IF(I88=$B$2:$B$1171,1,0))</f>
        <v>4</v>
      </c>
    </row>
    <row r="89" spans="1:10" x14ac:dyDescent="0.25">
      <c r="A89">
        <v>11</v>
      </c>
      <c r="B89">
        <v>49.2</v>
      </c>
      <c r="C89">
        <f t="shared" si="2"/>
        <v>88</v>
      </c>
      <c r="D89">
        <f t="shared" si="3"/>
        <v>537</v>
      </c>
      <c r="E89">
        <f t="array" ref="E89">SUM(SIGN($C89-C90:C$1171)*SIGN($D89-$D90:$D$1171))</f>
        <v>42</v>
      </c>
      <c r="G89">
        <v>17.7</v>
      </c>
      <c r="H89">
        <f t="array" ref="H89">SUM(IF(G89=$A$2:$A$1171,1,0))</f>
        <v>2</v>
      </c>
      <c r="I89">
        <v>58.4</v>
      </c>
      <c r="J89">
        <f t="array" ref="J89">SUM(IF(I89=$B$2:$B$1171,1,0))</f>
        <v>4</v>
      </c>
    </row>
    <row r="90" spans="1:10" x14ac:dyDescent="0.25">
      <c r="A90">
        <v>11</v>
      </c>
      <c r="B90">
        <v>43.8</v>
      </c>
      <c r="C90">
        <f t="shared" si="2"/>
        <v>88</v>
      </c>
      <c r="D90">
        <f t="shared" si="3"/>
        <v>333</v>
      </c>
      <c r="E90">
        <f t="array" ref="E90">SUM(SIGN($C90-C91:C$1171)*SIGN($D90-$D91:$D$1171))</f>
        <v>440</v>
      </c>
      <c r="G90">
        <v>17.8</v>
      </c>
      <c r="H90">
        <f t="array" ref="H90">SUM(IF(G90=$A$2:$A$1171,1,0))</f>
        <v>5</v>
      </c>
      <c r="I90">
        <v>57.4</v>
      </c>
      <c r="J90">
        <f t="array" ref="J90">SUM(IF(I90=$B$2:$B$1171,1,0))</f>
        <v>4</v>
      </c>
    </row>
    <row r="91" spans="1:10" x14ac:dyDescent="0.25">
      <c r="A91">
        <v>11</v>
      </c>
      <c r="B91">
        <v>42.4</v>
      </c>
      <c r="C91">
        <f t="shared" si="2"/>
        <v>88</v>
      </c>
      <c r="D91">
        <f t="shared" si="3"/>
        <v>298.5</v>
      </c>
      <c r="E91">
        <f t="array" ref="E91">SUM(SIGN($C91-C92:C$1171)*SIGN($D91-$D92:$D$1171))</f>
        <v>507</v>
      </c>
      <c r="G91">
        <v>17.899999999999999</v>
      </c>
      <c r="H91">
        <f t="array" ref="H91">SUM(IF(G91=$A$2:$A$1171,1,0))</f>
        <v>2</v>
      </c>
      <c r="I91">
        <v>54.9</v>
      </c>
      <c r="J91">
        <f t="array" ref="J91">SUM(IF(I91=$B$2:$B$1171,1,0))</f>
        <v>5</v>
      </c>
    </row>
    <row r="92" spans="1:10" x14ac:dyDescent="0.25">
      <c r="A92">
        <v>11.1</v>
      </c>
      <c r="B92">
        <v>59.4</v>
      </c>
      <c r="C92">
        <f t="shared" si="2"/>
        <v>93</v>
      </c>
      <c r="D92">
        <f t="shared" si="3"/>
        <v>1078</v>
      </c>
      <c r="E92">
        <f t="array" ref="E92">SUM(SIGN($C92-C93:C$1171)*SIGN($D92-$D93:$D$1171))</f>
        <v>-936</v>
      </c>
      <c r="G92">
        <v>18</v>
      </c>
      <c r="H92">
        <f t="array" ref="H92">SUM(IF(G92=$A$2:$A$1171,1,0))</f>
        <v>4</v>
      </c>
      <c r="I92">
        <v>55.4</v>
      </c>
      <c r="J92">
        <f t="array" ref="J92">SUM(IF(I92=$B$2:$B$1171,1,0))</f>
        <v>5</v>
      </c>
    </row>
    <row r="93" spans="1:10" x14ac:dyDescent="0.25">
      <c r="A93">
        <v>11.1</v>
      </c>
      <c r="B93">
        <v>59</v>
      </c>
      <c r="C93">
        <f t="shared" si="2"/>
        <v>93</v>
      </c>
      <c r="D93">
        <f t="shared" si="3"/>
        <v>1062.5</v>
      </c>
      <c r="E93">
        <f t="array" ref="E93">SUM(SIGN($C93-C94:C$1171)*SIGN($D93-$D94:$D$1171))</f>
        <v>-916</v>
      </c>
      <c r="G93">
        <v>18.100000000000001</v>
      </c>
      <c r="H93">
        <f t="array" ref="H93">SUM(IF(G93=$A$2:$A$1171,1,0))</f>
        <v>7</v>
      </c>
      <c r="I93">
        <v>54.4</v>
      </c>
      <c r="J93">
        <f t="array" ref="J93">SUM(IF(I93=$B$2:$B$1171,1,0))</f>
        <v>12</v>
      </c>
    </row>
    <row r="94" spans="1:10" x14ac:dyDescent="0.25">
      <c r="A94">
        <v>11.1</v>
      </c>
      <c r="B94">
        <v>58</v>
      </c>
      <c r="C94">
        <f t="shared" si="2"/>
        <v>93</v>
      </c>
      <c r="D94">
        <f t="shared" si="3"/>
        <v>1017</v>
      </c>
      <c r="E94">
        <f t="array" ref="E94">SUM(SIGN($C94-C95:C$1171)*SIGN($D94-$D95:$D$1171))</f>
        <v>-845</v>
      </c>
      <c r="G94">
        <v>18.2</v>
      </c>
      <c r="H94">
        <f t="array" ref="H94">SUM(IF(G94=$A$2:$A$1171,1,0))</f>
        <v>2</v>
      </c>
      <c r="I94">
        <v>54.1</v>
      </c>
      <c r="J94">
        <f t="array" ref="J94">SUM(IF(I94=$B$2:$B$1171,1,0))</f>
        <v>7</v>
      </c>
    </row>
    <row r="95" spans="1:10" x14ac:dyDescent="0.25">
      <c r="A95">
        <v>11.1</v>
      </c>
      <c r="B95">
        <v>45.1</v>
      </c>
      <c r="C95">
        <f t="shared" si="2"/>
        <v>93</v>
      </c>
      <c r="D95">
        <f t="shared" si="3"/>
        <v>370.5</v>
      </c>
      <c r="E95">
        <f t="array" ref="E95">SUM(SIGN($C95-C96:C$1171)*SIGN($D95-$D96:$D$1171))</f>
        <v>364</v>
      </c>
      <c r="G95">
        <v>18.3</v>
      </c>
      <c r="H95">
        <f t="array" ref="H95">SUM(IF(G95=$A$2:$A$1171,1,0))</f>
        <v>4</v>
      </c>
      <c r="I95">
        <v>44.1</v>
      </c>
      <c r="J95">
        <f t="array" ref="J95">SUM(IF(I95=$B$2:$B$1171,1,0))</f>
        <v>4</v>
      </c>
    </row>
    <row r="96" spans="1:10" x14ac:dyDescent="0.25">
      <c r="A96">
        <v>11.1</v>
      </c>
      <c r="B96">
        <v>35.200000000000003</v>
      </c>
      <c r="C96">
        <f t="shared" si="2"/>
        <v>93</v>
      </c>
      <c r="D96">
        <f t="shared" si="3"/>
        <v>142</v>
      </c>
      <c r="E96">
        <f t="array" ref="E96">SUM(SIGN($C96-C97:C$1171)*SIGN($D96-$D97:$D$1171))</f>
        <v>801</v>
      </c>
      <c r="G96">
        <v>18.399999999999999</v>
      </c>
      <c r="H96">
        <f t="array" ref="H96">SUM(IF(G96=$A$2:$A$1171,1,0))</f>
        <v>1</v>
      </c>
      <c r="I96">
        <v>60.7</v>
      </c>
      <c r="J96">
        <f t="array" ref="J96">SUM(IF(I96=$B$2:$B$1171,1,0))</f>
        <v>5</v>
      </c>
    </row>
    <row r="97" spans="1:10" x14ac:dyDescent="0.25">
      <c r="A97">
        <v>11.2</v>
      </c>
      <c r="B97">
        <v>61.9</v>
      </c>
      <c r="C97">
        <f t="shared" si="2"/>
        <v>97.5</v>
      </c>
      <c r="D97">
        <f t="shared" si="3"/>
        <v>1148</v>
      </c>
      <c r="E97">
        <f t="array" ref="E97">SUM(SIGN($C97-C98:C$1171)*SIGN($D97-$D98:$D$1171))</f>
        <v>-1042</v>
      </c>
      <c r="G97">
        <v>18.5</v>
      </c>
      <c r="H97">
        <f t="array" ref="H97">SUM(IF(G97=$A$2:$A$1171,1,0))</f>
        <v>1</v>
      </c>
      <c r="I97">
        <v>29.15</v>
      </c>
      <c r="J97">
        <f t="array" ref="J97">SUM(IF(I97=$B$2:$B$1171,1,0))</f>
        <v>1</v>
      </c>
    </row>
    <row r="98" spans="1:10" x14ac:dyDescent="0.25">
      <c r="A98">
        <v>11.2</v>
      </c>
      <c r="B98">
        <v>58.3</v>
      </c>
      <c r="C98">
        <f t="shared" si="2"/>
        <v>97.5</v>
      </c>
      <c r="D98">
        <f t="shared" si="3"/>
        <v>1031.5</v>
      </c>
      <c r="E98">
        <f t="array" ref="E98">SUM(SIGN($C98-C99:C$1171)*SIGN($D98-$D99:$D$1171))</f>
        <v>-864</v>
      </c>
      <c r="G98">
        <v>18.600000000000001</v>
      </c>
      <c r="H98">
        <f t="array" ref="H98">SUM(IF(G98=$A$2:$A$1171,1,0))</f>
        <v>2</v>
      </c>
      <c r="I98">
        <v>64.099999999999994</v>
      </c>
      <c r="J98">
        <f t="array" ref="J98">SUM(IF(I98=$B$2:$B$1171,1,0))</f>
        <v>1</v>
      </c>
    </row>
    <row r="99" spans="1:10" x14ac:dyDescent="0.25">
      <c r="A99">
        <v>11.2</v>
      </c>
      <c r="B99">
        <v>55.2</v>
      </c>
      <c r="C99">
        <f t="shared" si="2"/>
        <v>97.5</v>
      </c>
      <c r="D99">
        <f t="shared" si="3"/>
        <v>864.5</v>
      </c>
      <c r="E99">
        <f t="array" ref="E99">SUM(SIGN($C99-C100:C$1171)*SIGN($D99-$D100:$D$1171))</f>
        <v>-581</v>
      </c>
      <c r="G99">
        <v>18.7</v>
      </c>
      <c r="H99">
        <f t="array" ref="H99">SUM(IF(G99=$A$2:$A$1171,1,0))</f>
        <v>2</v>
      </c>
      <c r="I99">
        <v>51.2</v>
      </c>
      <c r="J99">
        <f t="array" ref="J99">SUM(IF(I99=$B$2:$B$1171,1,0))</f>
        <v>3</v>
      </c>
    </row>
    <row r="100" spans="1:10" x14ac:dyDescent="0.25">
      <c r="A100">
        <v>11.2</v>
      </c>
      <c r="B100">
        <v>39.799999999999997</v>
      </c>
      <c r="C100">
        <f t="shared" si="2"/>
        <v>97.5</v>
      </c>
      <c r="D100">
        <f t="shared" si="3"/>
        <v>235.5</v>
      </c>
      <c r="E100">
        <f t="array" ref="E100">SUM(SIGN($C100-C101:C$1171)*SIGN($D100-$D101:$D$1171))</f>
        <v>619</v>
      </c>
      <c r="G100">
        <v>18.8</v>
      </c>
      <c r="H100">
        <f t="array" ref="H100">SUM(IF(G100=$A$2:$A$1171,1,0))</f>
        <v>4</v>
      </c>
      <c r="I100">
        <v>54.6</v>
      </c>
      <c r="J100">
        <f t="array" ref="J100">SUM(IF(I100=$B$2:$B$1171,1,0))</f>
        <v>3</v>
      </c>
    </row>
    <row r="101" spans="1:10" x14ac:dyDescent="0.25">
      <c r="A101">
        <v>11.3</v>
      </c>
      <c r="B101">
        <v>61</v>
      </c>
      <c r="C101">
        <f t="shared" si="2"/>
        <v>101.5</v>
      </c>
      <c r="D101">
        <f t="shared" si="3"/>
        <v>1130</v>
      </c>
      <c r="E101">
        <f t="array" ref="E101">SUM(SIGN($C101-C102:C$1171)*SIGN($D101-$D102:$D$1171))</f>
        <v>-1015</v>
      </c>
      <c r="G101">
        <v>18.899999999999999</v>
      </c>
      <c r="H101">
        <f t="array" ref="H101">SUM(IF(G101=$A$2:$A$1171,1,0))</f>
        <v>3</v>
      </c>
      <c r="I101">
        <v>57.5</v>
      </c>
      <c r="J101">
        <f t="array" ref="J101">SUM(IF(I101=$B$2:$B$1171,1,0))</f>
        <v>10</v>
      </c>
    </row>
    <row r="102" spans="1:10" x14ac:dyDescent="0.25">
      <c r="A102">
        <v>11.3</v>
      </c>
      <c r="B102">
        <v>58.9</v>
      </c>
      <c r="C102">
        <f t="shared" si="2"/>
        <v>101.5</v>
      </c>
      <c r="D102">
        <f t="shared" si="3"/>
        <v>1057.5</v>
      </c>
      <c r="E102">
        <f t="array" ref="E102">SUM(SIGN($C102-C103:C$1171)*SIGN($D102-$D103:$D$1171))</f>
        <v>-905</v>
      </c>
      <c r="G102">
        <v>19</v>
      </c>
      <c r="H102">
        <f t="array" ref="H102">SUM(IF(G102=$A$2:$A$1171,1,0))</f>
        <v>4</v>
      </c>
      <c r="I102">
        <v>49.4</v>
      </c>
      <c r="J102">
        <f t="array" ref="J102">SUM(IF(I102=$B$2:$B$1171,1,0))</f>
        <v>2</v>
      </c>
    </row>
    <row r="103" spans="1:10" x14ac:dyDescent="0.25">
      <c r="A103">
        <v>11.3</v>
      </c>
      <c r="B103">
        <v>58.7</v>
      </c>
      <c r="C103">
        <f t="shared" si="2"/>
        <v>101.5</v>
      </c>
      <c r="D103">
        <f t="shared" si="3"/>
        <v>1047.5</v>
      </c>
      <c r="E103">
        <f t="array" ref="E103">SUM(SIGN($C103-C104:C$1171)*SIGN($D103-$D104:$D$1171))</f>
        <v>-891</v>
      </c>
      <c r="G103">
        <v>19.100000000000001</v>
      </c>
      <c r="H103">
        <f t="array" ref="H103">SUM(IF(G103=$A$2:$A$1171,1,0))</f>
        <v>6</v>
      </c>
      <c r="I103">
        <v>45.4</v>
      </c>
      <c r="J103">
        <f t="array" ref="J103">SUM(IF(I103=$B$2:$B$1171,1,0))</f>
        <v>5</v>
      </c>
    </row>
    <row r="104" spans="1:10" x14ac:dyDescent="0.25">
      <c r="A104">
        <v>11.3</v>
      </c>
      <c r="B104">
        <v>56.8</v>
      </c>
      <c r="C104">
        <f t="shared" si="2"/>
        <v>101.5</v>
      </c>
      <c r="D104">
        <f t="shared" si="3"/>
        <v>951</v>
      </c>
      <c r="E104">
        <f t="array" ref="E104">SUM(SIGN($C104-C105:C$1171)*SIGN($D104-$D105:$D$1171))</f>
        <v>-734</v>
      </c>
      <c r="G104">
        <v>19.2</v>
      </c>
      <c r="H104">
        <f t="array" ref="H104">SUM(IF(G104=$A$2:$A$1171,1,0))</f>
        <v>5</v>
      </c>
      <c r="I104">
        <v>27</v>
      </c>
      <c r="J104">
        <f t="array" ref="J104">SUM(IF(I104=$B$2:$B$1171,1,0))</f>
        <v>2</v>
      </c>
    </row>
    <row r="105" spans="1:10" x14ac:dyDescent="0.25">
      <c r="A105">
        <v>11.4</v>
      </c>
      <c r="B105">
        <v>59.6</v>
      </c>
      <c r="C105">
        <f t="shared" si="2"/>
        <v>105.5</v>
      </c>
      <c r="D105">
        <f t="shared" si="3"/>
        <v>1087</v>
      </c>
      <c r="E105">
        <f t="array" ref="E105">SUM(SIGN($C105-C106:C$1171)*SIGN($D105-$D106:$D$1171))</f>
        <v>-940</v>
      </c>
      <c r="G105">
        <v>19.3</v>
      </c>
      <c r="H105">
        <f t="array" ref="H105">SUM(IF(G105=$A$2:$A$1171,1,0))</f>
        <v>3</v>
      </c>
      <c r="I105">
        <v>61.3</v>
      </c>
      <c r="J105">
        <f t="array" ref="J105">SUM(IF(I105=$B$2:$B$1171,1,0))</f>
        <v>3</v>
      </c>
    </row>
    <row r="106" spans="1:10" x14ac:dyDescent="0.25">
      <c r="A106">
        <v>11.4</v>
      </c>
      <c r="B106">
        <v>57.9</v>
      </c>
      <c r="C106">
        <f t="shared" si="2"/>
        <v>105.5</v>
      </c>
      <c r="D106">
        <f t="shared" si="3"/>
        <v>1010.5</v>
      </c>
      <c r="E106">
        <f t="array" ref="E106">SUM(SIGN($C106-C107:C$1171)*SIGN($D106-$D107:$D$1171))</f>
        <v>-834</v>
      </c>
      <c r="G106">
        <v>19.399999999999999</v>
      </c>
      <c r="H106">
        <f t="array" ref="H106">SUM(IF(G106=$A$2:$A$1171,1,0))</f>
        <v>7</v>
      </c>
      <c r="I106">
        <v>48.3</v>
      </c>
      <c r="J106">
        <f t="array" ref="J106">SUM(IF(I106=$B$2:$B$1171,1,0))</f>
        <v>3</v>
      </c>
    </row>
    <row r="107" spans="1:10" x14ac:dyDescent="0.25">
      <c r="A107">
        <v>11.4</v>
      </c>
      <c r="B107">
        <v>56.5</v>
      </c>
      <c r="C107">
        <f t="shared" si="2"/>
        <v>105.5</v>
      </c>
      <c r="D107">
        <f t="shared" si="3"/>
        <v>932.5</v>
      </c>
      <c r="E107">
        <f t="array" ref="E107">SUM(SIGN($C107-C108:C$1171)*SIGN($D107-$D108:$D$1171))</f>
        <v>-705</v>
      </c>
      <c r="G107">
        <v>19.5</v>
      </c>
      <c r="H107">
        <f t="array" ref="H107">SUM(IF(G107=$A$2:$A$1171,1,0))</f>
        <v>4</v>
      </c>
      <c r="I107">
        <v>60.3</v>
      </c>
      <c r="J107">
        <f t="array" ref="J107">SUM(IF(I107=$B$2:$B$1171,1,0))</f>
        <v>2</v>
      </c>
    </row>
    <row r="108" spans="1:10" x14ac:dyDescent="0.25">
      <c r="A108">
        <v>11.4</v>
      </c>
      <c r="B108">
        <v>41.6</v>
      </c>
      <c r="C108">
        <f t="shared" si="2"/>
        <v>105.5</v>
      </c>
      <c r="D108">
        <f t="shared" si="3"/>
        <v>277</v>
      </c>
      <c r="E108">
        <f t="array" ref="E108">SUM(SIGN($C108-C109:C$1171)*SIGN($D108-$D109:$D$1171))</f>
        <v>537</v>
      </c>
      <c r="G108">
        <v>19.600000000000001</v>
      </c>
      <c r="H108">
        <f t="array" ref="H108">SUM(IF(G108=$A$2:$A$1171,1,0))</f>
        <v>6</v>
      </c>
      <c r="I108">
        <v>50.3</v>
      </c>
      <c r="J108">
        <f t="array" ref="J108">SUM(IF(I108=$B$2:$B$1171,1,0))</f>
        <v>8</v>
      </c>
    </row>
    <row r="109" spans="1:10" x14ac:dyDescent="0.25">
      <c r="A109">
        <v>11.5</v>
      </c>
      <c r="B109">
        <v>63.6</v>
      </c>
      <c r="C109">
        <f t="shared" si="2"/>
        <v>111.5</v>
      </c>
      <c r="D109">
        <f t="shared" si="3"/>
        <v>1164</v>
      </c>
      <c r="E109">
        <f t="array" ref="E109">SUM(SIGN($C109-C110:C$1171)*SIGN($D109-$D110:$D$1171))</f>
        <v>-1047</v>
      </c>
      <c r="G109">
        <v>19.7</v>
      </c>
      <c r="H109">
        <f t="array" ref="H109">SUM(IF(G109=$A$2:$A$1171,1,0))</f>
        <v>2</v>
      </c>
      <c r="I109">
        <v>35</v>
      </c>
      <c r="J109">
        <f t="array" ref="J109">SUM(IF(I109=$B$2:$B$1171,1,0))</f>
        <v>1</v>
      </c>
    </row>
    <row r="110" spans="1:10" x14ac:dyDescent="0.25">
      <c r="A110">
        <v>11.5</v>
      </c>
      <c r="B110">
        <v>60.5</v>
      </c>
      <c r="C110">
        <f t="shared" si="2"/>
        <v>111.5</v>
      </c>
      <c r="D110">
        <f t="shared" si="3"/>
        <v>1112</v>
      </c>
      <c r="E110">
        <f t="array" ref="E110">SUM(SIGN($C110-C111:C$1171)*SIGN($D110-$D111:$D$1171))</f>
        <v>-975</v>
      </c>
      <c r="G110">
        <v>19.8</v>
      </c>
      <c r="H110">
        <f t="array" ref="H110">SUM(IF(G110=$A$2:$A$1171,1,0))</f>
        <v>5</v>
      </c>
      <c r="I110">
        <v>40.799999999999997</v>
      </c>
      <c r="J110">
        <f t="array" ref="J110">SUM(IF(I110=$B$2:$B$1171,1,0))</f>
        <v>1</v>
      </c>
    </row>
    <row r="111" spans="1:10" x14ac:dyDescent="0.25">
      <c r="A111">
        <v>11.5</v>
      </c>
      <c r="B111">
        <v>60.5</v>
      </c>
      <c r="C111">
        <f t="shared" si="2"/>
        <v>111.5</v>
      </c>
      <c r="D111">
        <f t="shared" si="3"/>
        <v>1112</v>
      </c>
      <c r="E111">
        <f t="array" ref="E111">SUM(SIGN($C111-C112:C$1171)*SIGN($D111-$D112:$D$1171))</f>
        <v>-975</v>
      </c>
      <c r="G111">
        <v>19.899999999999999</v>
      </c>
      <c r="H111">
        <f t="array" ref="H111">SUM(IF(G111=$A$2:$A$1171,1,0))</f>
        <v>3</v>
      </c>
      <c r="I111">
        <v>41.2</v>
      </c>
      <c r="J111">
        <f t="array" ref="J111">SUM(IF(I111=$B$2:$B$1171,1,0))</f>
        <v>4</v>
      </c>
    </row>
    <row r="112" spans="1:10" x14ac:dyDescent="0.25">
      <c r="A112">
        <v>11.5</v>
      </c>
      <c r="B112">
        <v>60.2</v>
      </c>
      <c r="C112">
        <f t="shared" si="2"/>
        <v>111.5</v>
      </c>
      <c r="D112">
        <f t="shared" si="3"/>
        <v>1102</v>
      </c>
      <c r="E112">
        <f t="array" ref="E112">SUM(SIGN($C112-C113:C$1171)*SIGN($D112-$D113:$D$1171))</f>
        <v>-961</v>
      </c>
      <c r="G112">
        <v>20</v>
      </c>
      <c r="H112">
        <f t="array" ref="H112">SUM(IF(G112=$A$2:$A$1171,1,0))</f>
        <v>3</v>
      </c>
      <c r="I112">
        <v>49.6</v>
      </c>
      <c r="J112">
        <f t="array" ref="J112">SUM(IF(I112=$B$2:$B$1171,1,0))</f>
        <v>10</v>
      </c>
    </row>
    <row r="113" spans="1:10" x14ac:dyDescent="0.25">
      <c r="A113">
        <v>11.5</v>
      </c>
      <c r="B113">
        <v>55.1</v>
      </c>
      <c r="C113">
        <f t="shared" si="2"/>
        <v>111.5</v>
      </c>
      <c r="D113">
        <f t="shared" si="3"/>
        <v>859</v>
      </c>
      <c r="E113">
        <f t="array" ref="E113">SUM(SIGN($C113-C114:C$1171)*SIGN($D113-$D114:$D$1171))</f>
        <v>-580</v>
      </c>
      <c r="G113">
        <v>20.100000000000001</v>
      </c>
      <c r="H113">
        <f t="array" ref="H113">SUM(IF(G113=$A$2:$A$1171,1,0))</f>
        <v>7</v>
      </c>
      <c r="I113">
        <v>41.1</v>
      </c>
      <c r="J113">
        <f t="array" ref="J113">SUM(IF(I113=$B$2:$B$1171,1,0))</f>
        <v>5</v>
      </c>
    </row>
    <row r="114" spans="1:10" x14ac:dyDescent="0.25">
      <c r="A114">
        <v>11.5</v>
      </c>
      <c r="B114">
        <v>54.5</v>
      </c>
      <c r="C114">
        <f t="shared" si="2"/>
        <v>111.5</v>
      </c>
      <c r="D114">
        <f t="shared" si="3"/>
        <v>828.5</v>
      </c>
      <c r="E114">
        <f t="array" ref="E114">SUM(SIGN($C114-C115:C$1171)*SIGN($D114-$D115:$D$1171))</f>
        <v>-522</v>
      </c>
      <c r="G114">
        <v>20.2</v>
      </c>
      <c r="H114">
        <f t="array" ref="H114">SUM(IF(G114=$A$2:$A$1171,1,0))</f>
        <v>5</v>
      </c>
      <c r="I114">
        <v>53</v>
      </c>
      <c r="J114">
        <f t="array" ref="J114">SUM(IF(I114=$B$2:$B$1171,1,0))</f>
        <v>5</v>
      </c>
    </row>
    <row r="115" spans="1:10" x14ac:dyDescent="0.25">
      <c r="A115">
        <v>11.5</v>
      </c>
      <c r="B115">
        <v>53.9</v>
      </c>
      <c r="C115">
        <f t="shared" si="2"/>
        <v>111.5</v>
      </c>
      <c r="D115">
        <f t="shared" si="3"/>
        <v>787.5</v>
      </c>
      <c r="E115">
        <f t="array" ref="E115">SUM(SIGN($C115-C116:C$1171)*SIGN($D115-$D116:$D$1171))</f>
        <v>-449</v>
      </c>
      <c r="G115">
        <v>20.3</v>
      </c>
      <c r="H115">
        <f t="array" ref="H115">SUM(IF(G115=$A$2:$A$1171,1,0))</f>
        <v>2</v>
      </c>
      <c r="I115">
        <v>53.6</v>
      </c>
      <c r="J115">
        <f t="array" ref="J115">SUM(IF(I115=$B$2:$B$1171,1,0))</f>
        <v>9</v>
      </c>
    </row>
    <row r="116" spans="1:10" x14ac:dyDescent="0.25">
      <c r="A116">
        <v>11.5</v>
      </c>
      <c r="B116">
        <v>41.9</v>
      </c>
      <c r="C116">
        <f t="shared" si="2"/>
        <v>111.5</v>
      </c>
      <c r="D116">
        <f t="shared" si="3"/>
        <v>283</v>
      </c>
      <c r="E116">
        <f t="array" ref="E116">SUM(SIGN($C116-C117:C$1171)*SIGN($D116-$D117:$D$1171))</f>
        <v>519</v>
      </c>
      <c r="G116">
        <v>20.399999999999999</v>
      </c>
      <c r="H116">
        <f t="array" ref="H116">SUM(IF(G116=$A$2:$A$1171,1,0))</f>
        <v>2</v>
      </c>
      <c r="I116">
        <v>62.5</v>
      </c>
      <c r="J116">
        <f t="array" ref="J116">SUM(IF(I116=$B$2:$B$1171,1,0))</f>
        <v>2</v>
      </c>
    </row>
    <row r="117" spans="1:10" x14ac:dyDescent="0.25">
      <c r="A117">
        <v>11.6</v>
      </c>
      <c r="B117">
        <v>63.1</v>
      </c>
      <c r="C117">
        <f t="shared" si="2"/>
        <v>119</v>
      </c>
      <c r="D117">
        <f t="shared" si="3"/>
        <v>1160</v>
      </c>
      <c r="E117">
        <f t="array" ref="E117">SUM(SIGN($C117-C118:C$1171)*SIGN($D117-$D118:$D$1171))</f>
        <v>-1038</v>
      </c>
      <c r="G117">
        <v>20.5</v>
      </c>
      <c r="H117">
        <f t="array" ref="H117">SUM(IF(G117=$A$2:$A$1171,1,0))</f>
        <v>3</v>
      </c>
      <c r="I117">
        <v>42.7</v>
      </c>
      <c r="J117">
        <f t="array" ref="J117">SUM(IF(I117=$B$2:$B$1171,1,0))</f>
        <v>6</v>
      </c>
    </row>
    <row r="118" spans="1:10" x14ac:dyDescent="0.25">
      <c r="A118">
        <v>11.6</v>
      </c>
      <c r="B118">
        <v>59.8</v>
      </c>
      <c r="C118">
        <f t="shared" si="2"/>
        <v>119</v>
      </c>
      <c r="D118">
        <f t="shared" si="3"/>
        <v>1092.5</v>
      </c>
      <c r="E118">
        <f t="array" ref="E118">SUM(SIGN($C118-C119:C$1171)*SIGN($D118-$D119:$D$1171))</f>
        <v>-945</v>
      </c>
      <c r="G118">
        <v>20.6</v>
      </c>
      <c r="H118">
        <f t="array" ref="H118">SUM(IF(G118=$A$2:$A$1171,1,0))</f>
        <v>6</v>
      </c>
      <c r="I118">
        <v>53.8</v>
      </c>
      <c r="J118">
        <f t="array" ref="J118">SUM(IF(I118=$B$2:$B$1171,1,0))</f>
        <v>9</v>
      </c>
    </row>
    <row r="119" spans="1:10" x14ac:dyDescent="0.25">
      <c r="A119">
        <v>11.6</v>
      </c>
      <c r="B119">
        <v>59.4</v>
      </c>
      <c r="C119">
        <f t="shared" si="2"/>
        <v>119</v>
      </c>
      <c r="D119">
        <f t="shared" si="3"/>
        <v>1078</v>
      </c>
      <c r="E119">
        <f t="array" ref="E119">SUM(SIGN($C119-C120:C$1171)*SIGN($D119-$D120:$D$1171))</f>
        <v>-928</v>
      </c>
      <c r="G119">
        <v>20.7</v>
      </c>
      <c r="H119">
        <f t="array" ref="H119">SUM(IF(G119=$A$2:$A$1171,1,0))</f>
        <v>5</v>
      </c>
      <c r="I119">
        <v>58.6</v>
      </c>
      <c r="J119">
        <f t="array" ref="J119">SUM(IF(I119=$B$2:$B$1171,1,0))</f>
        <v>3</v>
      </c>
    </row>
    <row r="120" spans="1:10" x14ac:dyDescent="0.25">
      <c r="A120">
        <v>11.6</v>
      </c>
      <c r="B120">
        <v>59.3</v>
      </c>
      <c r="C120">
        <f t="shared" si="2"/>
        <v>119</v>
      </c>
      <c r="D120">
        <f t="shared" si="3"/>
        <v>1072</v>
      </c>
      <c r="E120">
        <f t="array" ref="E120">SUM(SIGN($C120-C121:C$1171)*SIGN($D120-$D121:$D$1171))</f>
        <v>-922</v>
      </c>
      <c r="G120">
        <v>20.8</v>
      </c>
      <c r="H120">
        <f t="array" ref="H120">SUM(IF(G120=$A$2:$A$1171,1,0))</f>
        <v>6</v>
      </c>
      <c r="I120">
        <v>36.6</v>
      </c>
      <c r="J120">
        <f t="array" ref="J120">SUM(IF(I120=$B$2:$B$1171,1,0))</f>
        <v>2</v>
      </c>
    </row>
    <row r="121" spans="1:10" x14ac:dyDescent="0.25">
      <c r="A121">
        <v>11.6</v>
      </c>
      <c r="B121">
        <v>58.4</v>
      </c>
      <c r="C121">
        <f t="shared" si="2"/>
        <v>119</v>
      </c>
      <c r="D121">
        <f t="shared" si="3"/>
        <v>1036.5</v>
      </c>
      <c r="E121">
        <f t="array" ref="E121">SUM(SIGN($C121-C122:C$1171)*SIGN($D121-$D122:$D$1171))</f>
        <v>-873</v>
      </c>
      <c r="G121">
        <v>20.9</v>
      </c>
      <c r="H121">
        <f t="array" ref="H121">SUM(IF(G121=$A$2:$A$1171,1,0))</f>
        <v>1</v>
      </c>
      <c r="I121">
        <v>53.4</v>
      </c>
      <c r="J121">
        <f t="array" ref="J121">SUM(IF(I121=$B$2:$B$1171,1,0))</f>
        <v>12</v>
      </c>
    </row>
    <row r="122" spans="1:10" x14ac:dyDescent="0.25">
      <c r="A122">
        <v>11.6</v>
      </c>
      <c r="B122">
        <v>57.4</v>
      </c>
      <c r="C122">
        <f t="shared" si="2"/>
        <v>119</v>
      </c>
      <c r="D122">
        <f t="shared" si="3"/>
        <v>979.5</v>
      </c>
      <c r="E122">
        <f t="array" ref="E122">SUM(SIGN($C122-C123:C$1171)*SIGN($D122-$D123:$D$1171))</f>
        <v>-783</v>
      </c>
      <c r="G122">
        <v>21</v>
      </c>
      <c r="H122">
        <f t="array" ref="H122">SUM(IF(G122=$A$2:$A$1171,1,0))</f>
        <v>3</v>
      </c>
      <c r="I122">
        <v>55.6</v>
      </c>
      <c r="J122">
        <f t="array" ref="J122">SUM(IF(I122=$B$2:$B$1171,1,0))</f>
        <v>4</v>
      </c>
    </row>
    <row r="123" spans="1:10" x14ac:dyDescent="0.25">
      <c r="A123">
        <v>11.6</v>
      </c>
      <c r="B123">
        <v>54.9</v>
      </c>
      <c r="C123">
        <f t="shared" si="2"/>
        <v>119</v>
      </c>
      <c r="D123">
        <f t="shared" si="3"/>
        <v>849</v>
      </c>
      <c r="E123">
        <f t="array" ref="E123">SUM(SIGN($C123-C124:C$1171)*SIGN($D123-$D124:$D$1171))</f>
        <v>-568</v>
      </c>
      <c r="G123">
        <v>21.1</v>
      </c>
      <c r="H123">
        <f t="array" ref="H123">SUM(IF(G123=$A$2:$A$1171,1,0))</f>
        <v>1</v>
      </c>
      <c r="I123">
        <v>43.5</v>
      </c>
      <c r="J123">
        <f t="array" ref="J123">SUM(IF(I123=$B$2:$B$1171,1,0))</f>
        <v>4</v>
      </c>
    </row>
    <row r="124" spans="1:10" x14ac:dyDescent="0.25">
      <c r="A124">
        <v>11.7</v>
      </c>
      <c r="B124">
        <v>60.5</v>
      </c>
      <c r="C124">
        <f t="shared" si="2"/>
        <v>127.5</v>
      </c>
      <c r="D124">
        <f t="shared" si="3"/>
        <v>1112</v>
      </c>
      <c r="E124">
        <f t="array" ref="E124">SUM(SIGN($C124-C125:C$1171)*SIGN($D124-$D125:$D$1171))</f>
        <v>-961</v>
      </c>
      <c r="G124">
        <v>21.2</v>
      </c>
      <c r="H124">
        <f t="array" ref="H124">SUM(IF(G124=$A$2:$A$1171,1,0))</f>
        <v>9</v>
      </c>
      <c r="I124">
        <v>57.8</v>
      </c>
      <c r="J124">
        <f t="array" ref="J124">SUM(IF(I124=$B$2:$B$1171,1,0))</f>
        <v>5</v>
      </c>
    </row>
    <row r="125" spans="1:10" x14ac:dyDescent="0.25">
      <c r="A125">
        <v>11.7</v>
      </c>
      <c r="B125">
        <v>57.9</v>
      </c>
      <c r="C125">
        <f t="shared" si="2"/>
        <v>127.5</v>
      </c>
      <c r="D125">
        <f t="shared" si="3"/>
        <v>1010.5</v>
      </c>
      <c r="E125">
        <f t="array" ref="E125">SUM(SIGN($C125-C126:C$1171)*SIGN($D125-$D126:$D$1171))</f>
        <v>-830</v>
      </c>
      <c r="G125">
        <v>21.3</v>
      </c>
      <c r="H125">
        <f t="array" ref="H125">SUM(IF(G125=$A$2:$A$1171,1,0))</f>
        <v>1</v>
      </c>
      <c r="I125">
        <v>52.4</v>
      </c>
      <c r="J125">
        <f t="array" ref="J125">SUM(IF(I125=$B$2:$B$1171,1,0))</f>
        <v>4</v>
      </c>
    </row>
    <row r="126" spans="1:10" x14ac:dyDescent="0.25">
      <c r="A126">
        <v>11.7</v>
      </c>
      <c r="B126">
        <v>57.2</v>
      </c>
      <c r="C126">
        <f t="shared" si="2"/>
        <v>127.5</v>
      </c>
      <c r="D126">
        <f t="shared" si="3"/>
        <v>971.5</v>
      </c>
      <c r="E126">
        <f t="array" ref="E126">SUM(SIGN($C126-C127:C$1171)*SIGN($D126-$D127:$D$1171))</f>
        <v>-764</v>
      </c>
      <c r="G126">
        <v>21.4</v>
      </c>
      <c r="H126">
        <f t="array" ref="H126">SUM(IF(G126=$A$2:$A$1171,1,0))</f>
        <v>8</v>
      </c>
      <c r="I126">
        <v>36.700000000000003</v>
      </c>
      <c r="J126">
        <f t="array" ref="J126">SUM(IF(I126=$B$2:$B$1171,1,0))</f>
        <v>2</v>
      </c>
    </row>
    <row r="127" spans="1:10" x14ac:dyDescent="0.25">
      <c r="A127">
        <v>11.7</v>
      </c>
      <c r="B127">
        <v>56.9</v>
      </c>
      <c r="C127">
        <f t="shared" si="2"/>
        <v>127.5</v>
      </c>
      <c r="D127">
        <f t="shared" si="3"/>
        <v>957.5</v>
      </c>
      <c r="E127">
        <f t="array" ref="E127">SUM(SIGN($C127-C128:C$1171)*SIGN($D127-$D128:$D$1171))</f>
        <v>-745</v>
      </c>
      <c r="G127">
        <v>21.5</v>
      </c>
      <c r="H127">
        <f t="array" ref="H127">SUM(IF(G127=$A$2:$A$1171,1,0))</f>
        <v>1</v>
      </c>
      <c r="I127">
        <v>52.1</v>
      </c>
      <c r="J127">
        <f t="array" ref="J127">SUM(IF(I127=$B$2:$B$1171,1,0))</f>
        <v>4</v>
      </c>
    </row>
    <row r="128" spans="1:10" x14ac:dyDescent="0.25">
      <c r="A128">
        <v>11.7</v>
      </c>
      <c r="B128">
        <v>55.4</v>
      </c>
      <c r="C128">
        <f t="shared" si="2"/>
        <v>127.5</v>
      </c>
      <c r="D128">
        <f t="shared" si="3"/>
        <v>881</v>
      </c>
      <c r="E128">
        <f t="array" ref="E128">SUM(SIGN($C128-C129:C$1171)*SIGN($D128-$D129:$D$1171))</f>
        <v>-620</v>
      </c>
      <c r="G128">
        <v>21.6</v>
      </c>
      <c r="H128">
        <f t="array" ref="H128">SUM(IF(G128=$A$2:$A$1171,1,0))</f>
        <v>9</v>
      </c>
      <c r="I128">
        <v>42.5</v>
      </c>
      <c r="J128">
        <f t="array" ref="J128">SUM(IF(I128=$B$2:$B$1171,1,0))</f>
        <v>2</v>
      </c>
    </row>
    <row r="129" spans="1:10" x14ac:dyDescent="0.25">
      <c r="A129">
        <v>11.7</v>
      </c>
      <c r="B129">
        <v>54.4</v>
      </c>
      <c r="C129">
        <f t="shared" si="2"/>
        <v>127.5</v>
      </c>
      <c r="D129">
        <f t="shared" si="3"/>
        <v>818.5</v>
      </c>
      <c r="E129">
        <f t="array" ref="E129">SUM(SIGN($C129-C130:C$1171)*SIGN($D129-$D130:$D$1171))</f>
        <v>-511</v>
      </c>
      <c r="G129">
        <v>21.7</v>
      </c>
      <c r="H129">
        <f t="array" ref="H129">SUM(IF(G129=$A$2:$A$1171,1,0))</f>
        <v>2</v>
      </c>
      <c r="I129">
        <v>40.700000000000003</v>
      </c>
      <c r="J129">
        <f t="array" ref="J129">SUM(IF(I129=$B$2:$B$1171,1,0))</f>
        <v>5</v>
      </c>
    </row>
    <row r="130" spans="1:10" x14ac:dyDescent="0.25">
      <c r="A130">
        <v>11.7</v>
      </c>
      <c r="B130">
        <v>54.1</v>
      </c>
      <c r="C130">
        <f t="shared" ref="C130:C193" si="4">_xlfn.RANK.AVG(A130,A$2:A$1171,1)</f>
        <v>127.5</v>
      </c>
      <c r="D130">
        <f t="shared" ref="D130:D193" si="5">_xlfn.RANK.AVG(B130,B$2:B$1171,1)</f>
        <v>800</v>
      </c>
      <c r="E130">
        <f t="array" ref="E130">SUM(SIGN($C130-C131:C$1171)*SIGN($D130-$D131:$D$1171))</f>
        <v>-480</v>
      </c>
      <c r="G130">
        <v>21.8</v>
      </c>
      <c r="H130">
        <f t="array" ref="H130">SUM(IF(G130=$A$2:$A$1171,1,0))</f>
        <v>6</v>
      </c>
      <c r="I130">
        <v>53.7</v>
      </c>
      <c r="J130">
        <f t="array" ref="J130">SUM(IF(I130=$B$2:$B$1171,1,0))</f>
        <v>3</v>
      </c>
    </row>
    <row r="131" spans="1:10" x14ac:dyDescent="0.25">
      <c r="A131">
        <v>11.7</v>
      </c>
      <c r="B131">
        <v>53.1</v>
      </c>
      <c r="C131">
        <f t="shared" si="4"/>
        <v>127.5</v>
      </c>
      <c r="D131">
        <f t="shared" si="5"/>
        <v>735.5</v>
      </c>
      <c r="E131">
        <f t="array" ref="E131">SUM(SIGN($C131-C132:C$1171)*SIGN($D131-$D132:$D$1171))</f>
        <v>-361</v>
      </c>
      <c r="G131">
        <v>21.9</v>
      </c>
      <c r="H131">
        <f t="array" ref="H131">SUM(IF(G131=$A$2:$A$1171,1,0))</f>
        <v>5</v>
      </c>
      <c r="I131">
        <v>35.5</v>
      </c>
      <c r="J131">
        <f t="array" ref="J131">SUM(IF(I131=$B$2:$B$1171,1,0))</f>
        <v>5</v>
      </c>
    </row>
    <row r="132" spans="1:10" x14ac:dyDescent="0.25">
      <c r="A132">
        <v>11.7</v>
      </c>
      <c r="B132">
        <v>44.1</v>
      </c>
      <c r="C132">
        <f t="shared" si="4"/>
        <v>127.5</v>
      </c>
      <c r="D132">
        <f t="shared" si="5"/>
        <v>344.5</v>
      </c>
      <c r="E132">
        <f t="array" ref="E132">SUM(SIGN($C132-C133:C$1171)*SIGN($D132-$D133:$D$1171))</f>
        <v>387</v>
      </c>
      <c r="G132">
        <v>22</v>
      </c>
      <c r="H132">
        <f t="array" ref="H132">SUM(IF(G132=$A$2:$A$1171,1,0))</f>
        <v>2</v>
      </c>
      <c r="I132">
        <v>60.9</v>
      </c>
      <c r="J132">
        <f t="array" ref="J132">SUM(IF(I132=$B$2:$B$1171,1,0))</f>
        <v>3</v>
      </c>
    </row>
    <row r="133" spans="1:10" x14ac:dyDescent="0.25">
      <c r="A133">
        <v>11.7</v>
      </c>
      <c r="B133">
        <v>28.8</v>
      </c>
      <c r="C133">
        <f t="shared" si="4"/>
        <v>127.5</v>
      </c>
      <c r="D133">
        <f t="shared" si="5"/>
        <v>78</v>
      </c>
      <c r="E133">
        <f t="array" ref="E133">SUM(SIGN($C133-C134:C$1171)*SIGN($D133-$D134:$D$1171))</f>
        <v>891</v>
      </c>
      <c r="G133">
        <v>22.1</v>
      </c>
      <c r="H133">
        <f t="array" ref="H133">SUM(IF(G133=$A$2:$A$1171,1,0))</f>
        <v>4</v>
      </c>
      <c r="I133">
        <v>40.1</v>
      </c>
      <c r="J133">
        <f t="array" ref="J133">SUM(IF(I133=$B$2:$B$1171,1,0))</f>
        <v>3</v>
      </c>
    </row>
    <row r="134" spans="1:10" x14ac:dyDescent="0.25">
      <c r="A134">
        <v>11.8</v>
      </c>
      <c r="B134">
        <v>60.7</v>
      </c>
      <c r="C134">
        <f t="shared" si="4"/>
        <v>135</v>
      </c>
      <c r="D134">
        <f t="shared" si="5"/>
        <v>1120</v>
      </c>
      <c r="E134">
        <f t="array" ref="E134">SUM(SIGN($C134-C135:C$1171)*SIGN($D134-$D135:$D$1171))</f>
        <v>-969</v>
      </c>
      <c r="G134">
        <v>22.2</v>
      </c>
      <c r="H134">
        <f t="array" ref="H134">SUM(IF(G134=$A$2:$A$1171,1,0))</f>
        <v>4</v>
      </c>
      <c r="I134">
        <v>38.1</v>
      </c>
      <c r="J134">
        <f t="array" ref="J134">SUM(IF(I134=$B$2:$B$1171,1,0))</f>
        <v>5</v>
      </c>
    </row>
    <row r="135" spans="1:10" x14ac:dyDescent="0.25">
      <c r="A135">
        <v>11.8</v>
      </c>
      <c r="B135">
        <v>56.8</v>
      </c>
      <c r="C135">
        <f t="shared" si="4"/>
        <v>135</v>
      </c>
      <c r="D135">
        <f t="shared" si="5"/>
        <v>951</v>
      </c>
      <c r="E135">
        <f t="array" ref="E135">SUM(SIGN($C135-C136:C$1171)*SIGN($D135-$D136:$D$1171))</f>
        <v>-735</v>
      </c>
      <c r="G135">
        <v>22.3</v>
      </c>
      <c r="H135">
        <f t="array" ref="H135">SUM(IF(G135=$A$2:$A$1171,1,0))</f>
        <v>4</v>
      </c>
      <c r="I135">
        <v>48.8</v>
      </c>
      <c r="J135">
        <f t="array" ref="J135">SUM(IF(I135=$B$2:$B$1171,1,0))</f>
        <v>8</v>
      </c>
    </row>
    <row r="136" spans="1:10" x14ac:dyDescent="0.25">
      <c r="A136">
        <v>11.8</v>
      </c>
      <c r="B136">
        <v>56.2</v>
      </c>
      <c r="C136">
        <f t="shared" si="4"/>
        <v>135</v>
      </c>
      <c r="D136">
        <f t="shared" si="5"/>
        <v>915</v>
      </c>
      <c r="E136">
        <f t="array" ref="E136">SUM(SIGN($C136-C137:C$1171)*SIGN($D136-$D137:$D$1171))</f>
        <v>-678</v>
      </c>
      <c r="G136">
        <v>22.4</v>
      </c>
      <c r="H136">
        <f t="array" ref="H136">SUM(IF(G136=$A$2:$A$1171,1,0))</f>
        <v>4</v>
      </c>
      <c r="I136">
        <v>40.9</v>
      </c>
      <c r="J136">
        <f t="array" ref="J136">SUM(IF(I136=$B$2:$B$1171,1,0))</f>
        <v>2</v>
      </c>
    </row>
    <row r="137" spans="1:10" x14ac:dyDescent="0.25">
      <c r="A137">
        <v>11.8</v>
      </c>
      <c r="B137">
        <v>54.4</v>
      </c>
      <c r="C137">
        <f t="shared" si="4"/>
        <v>135</v>
      </c>
      <c r="D137">
        <f t="shared" si="5"/>
        <v>818.5</v>
      </c>
      <c r="E137">
        <f t="array" ref="E137">SUM(SIGN($C137-C138:C$1171)*SIGN($D137-$D138:$D$1171))</f>
        <v>-513</v>
      </c>
      <c r="G137">
        <v>22.5</v>
      </c>
      <c r="H137">
        <f t="array" ref="H137">SUM(IF(G137=$A$2:$A$1171,1,0))</f>
        <v>7</v>
      </c>
      <c r="I137">
        <v>53.3</v>
      </c>
      <c r="J137">
        <f t="array" ref="J137">SUM(IF(I137=$B$2:$B$1171,1,0))</f>
        <v>5</v>
      </c>
    </row>
    <row r="138" spans="1:10" x14ac:dyDescent="0.25">
      <c r="A138">
        <v>11.8</v>
      </c>
      <c r="B138">
        <v>29.15</v>
      </c>
      <c r="C138">
        <f t="shared" si="4"/>
        <v>135</v>
      </c>
      <c r="D138">
        <f t="shared" si="5"/>
        <v>83</v>
      </c>
      <c r="E138">
        <f t="array" ref="E138">SUM(SIGN($C138-C139:C$1171)*SIGN($D138-$D139:$D$1171))</f>
        <v>879</v>
      </c>
      <c r="G138">
        <v>22.6</v>
      </c>
      <c r="H138">
        <f t="array" ref="H138">SUM(IF(G138=$A$2:$A$1171,1,0))</f>
        <v>2</v>
      </c>
      <c r="I138">
        <v>51.8</v>
      </c>
      <c r="J138">
        <f t="array" ref="J138">SUM(IF(I138=$B$2:$B$1171,1,0))</f>
        <v>6</v>
      </c>
    </row>
    <row r="139" spans="1:10" x14ac:dyDescent="0.25">
      <c r="A139">
        <v>11.9</v>
      </c>
      <c r="B139">
        <v>64.099999999999994</v>
      </c>
      <c r="C139">
        <f t="shared" si="4"/>
        <v>140</v>
      </c>
      <c r="D139">
        <f t="shared" si="5"/>
        <v>1167</v>
      </c>
      <c r="E139">
        <f t="array" ref="E139">SUM(SIGN($C139-C140:C$1171)*SIGN($D139-$D140:$D$1171))</f>
        <v>-1022</v>
      </c>
      <c r="G139">
        <v>22.7</v>
      </c>
      <c r="H139">
        <f t="array" ref="H139">SUM(IF(G139=$A$2:$A$1171,1,0))</f>
        <v>3</v>
      </c>
      <c r="I139">
        <v>32.9</v>
      </c>
      <c r="J139">
        <f t="array" ref="J139">SUM(IF(I139=$B$2:$B$1171,1,0))</f>
        <v>2</v>
      </c>
    </row>
    <row r="140" spans="1:10" x14ac:dyDescent="0.25">
      <c r="A140">
        <v>11.9</v>
      </c>
      <c r="B140">
        <v>61.8</v>
      </c>
      <c r="C140">
        <f t="shared" si="4"/>
        <v>140</v>
      </c>
      <c r="D140">
        <f t="shared" si="5"/>
        <v>1145</v>
      </c>
      <c r="E140">
        <f t="array" ref="E140">SUM(SIGN($C140-C141:C$1171)*SIGN($D140-$D141:$D$1171))</f>
        <v>-1003</v>
      </c>
      <c r="G140">
        <v>22.8</v>
      </c>
      <c r="H140">
        <f t="array" ref="H140">SUM(IF(G140=$A$2:$A$1171,1,0))</f>
        <v>6</v>
      </c>
      <c r="I140">
        <v>60.6</v>
      </c>
      <c r="J140">
        <f t="array" ref="J140">SUM(IF(I140=$B$2:$B$1171,1,0))</f>
        <v>2</v>
      </c>
    </row>
    <row r="141" spans="1:10" x14ac:dyDescent="0.25">
      <c r="A141">
        <v>11.9</v>
      </c>
      <c r="B141">
        <v>57.7</v>
      </c>
      <c r="C141">
        <f t="shared" si="4"/>
        <v>140</v>
      </c>
      <c r="D141">
        <f t="shared" si="5"/>
        <v>998</v>
      </c>
      <c r="E141">
        <f t="array" ref="E141">SUM(SIGN($C141-C142:C$1171)*SIGN($D141-$D142:$D$1171))</f>
        <v>-805</v>
      </c>
      <c r="G141">
        <v>22.9</v>
      </c>
      <c r="H141">
        <f t="array" ref="H141">SUM(IF(G141=$A$2:$A$1171,1,0))</f>
        <v>5</v>
      </c>
      <c r="I141">
        <v>44.3</v>
      </c>
      <c r="J141">
        <f t="array" ref="J141">SUM(IF(I141=$B$2:$B$1171,1,0))</f>
        <v>5</v>
      </c>
    </row>
    <row r="142" spans="1:10" x14ac:dyDescent="0.25">
      <c r="A142">
        <v>11.9</v>
      </c>
      <c r="B142">
        <v>52.8</v>
      </c>
      <c r="C142">
        <f t="shared" si="4"/>
        <v>140</v>
      </c>
      <c r="D142">
        <f t="shared" si="5"/>
        <v>720</v>
      </c>
      <c r="E142">
        <f t="array" ref="E142">SUM(SIGN($C142-C143:C$1171)*SIGN($D142-$D143:$D$1171))</f>
        <v>-340</v>
      </c>
      <c r="G142">
        <v>23</v>
      </c>
      <c r="H142">
        <f t="array" ref="H142">SUM(IF(G142=$A$2:$A$1171,1,0))</f>
        <v>6</v>
      </c>
      <c r="I142">
        <v>50.9</v>
      </c>
      <c r="J142">
        <f t="array" ref="J142">SUM(IF(I142=$B$2:$B$1171,1,0))</f>
        <v>8</v>
      </c>
    </row>
    <row r="143" spans="1:10" x14ac:dyDescent="0.25">
      <c r="A143">
        <v>11.9</v>
      </c>
      <c r="B143">
        <v>51.2</v>
      </c>
      <c r="C143">
        <f t="shared" si="4"/>
        <v>140</v>
      </c>
      <c r="D143">
        <f t="shared" si="5"/>
        <v>648</v>
      </c>
      <c r="E143">
        <f t="array" ref="E143">SUM(SIGN($C143-C144:C$1171)*SIGN($D143-$D144:$D$1171))</f>
        <v>-210</v>
      </c>
      <c r="G143">
        <v>23.1</v>
      </c>
      <c r="H143">
        <f t="array" ref="H143">SUM(IF(G143=$A$2:$A$1171,1,0))</f>
        <v>4</v>
      </c>
      <c r="I143">
        <v>37.799999999999997</v>
      </c>
      <c r="J143">
        <f t="array" ref="J143">SUM(IF(I143=$B$2:$B$1171,1,0))</f>
        <v>3</v>
      </c>
    </row>
    <row r="144" spans="1:10" x14ac:dyDescent="0.25">
      <c r="A144">
        <v>12</v>
      </c>
      <c r="B144">
        <v>57</v>
      </c>
      <c r="C144">
        <f t="shared" si="4"/>
        <v>143.5</v>
      </c>
      <c r="D144">
        <f t="shared" si="5"/>
        <v>963.5</v>
      </c>
      <c r="E144">
        <f t="array" ref="E144">SUM(SIGN($C144-C145:C$1171)*SIGN($D144-$D145:$D$1171))</f>
        <v>-750</v>
      </c>
      <c r="G144">
        <v>23.2</v>
      </c>
      <c r="H144">
        <f t="array" ref="H144">SUM(IF(G144=$A$2:$A$1171,1,0))</f>
        <v>8</v>
      </c>
      <c r="I144">
        <v>28.95</v>
      </c>
      <c r="J144">
        <f t="array" ref="J144">SUM(IF(I144=$B$2:$B$1171,1,0))</f>
        <v>1</v>
      </c>
    </row>
    <row r="145" spans="1:10" x14ac:dyDescent="0.25">
      <c r="A145">
        <v>12</v>
      </c>
      <c r="B145">
        <v>54.6</v>
      </c>
      <c r="C145">
        <f t="shared" si="4"/>
        <v>143.5</v>
      </c>
      <c r="D145">
        <f t="shared" si="5"/>
        <v>834</v>
      </c>
      <c r="E145">
        <f t="array" ref="E145">SUM(SIGN($C145-C146:C$1171)*SIGN($D145-$D146:$D$1171))</f>
        <v>-542</v>
      </c>
      <c r="G145">
        <v>23.3</v>
      </c>
      <c r="H145">
        <f t="array" ref="H145">SUM(IF(G145=$A$2:$A$1171,1,0))</f>
        <v>4</v>
      </c>
      <c r="I145">
        <v>50.2</v>
      </c>
      <c r="J145">
        <f t="array" ref="J145">SUM(IF(I145=$B$2:$B$1171,1,0))</f>
        <v>9</v>
      </c>
    </row>
    <row r="146" spans="1:10" x14ac:dyDescent="0.25">
      <c r="A146">
        <v>12.1</v>
      </c>
      <c r="B146">
        <v>57.5</v>
      </c>
      <c r="C146">
        <f t="shared" si="4"/>
        <v>146.5</v>
      </c>
      <c r="D146">
        <f t="shared" si="5"/>
        <v>986.5</v>
      </c>
      <c r="E146">
        <f t="array" ref="E146">SUM(SIGN($C146-C147:C$1171)*SIGN($D146-$D147:$D$1171))</f>
        <v>-783</v>
      </c>
      <c r="G146">
        <v>23.4</v>
      </c>
      <c r="H146">
        <f t="array" ref="H146">SUM(IF(G146=$A$2:$A$1171,1,0))</f>
        <v>5</v>
      </c>
      <c r="I146">
        <v>61.2</v>
      </c>
      <c r="J146">
        <f t="array" ref="J146">SUM(IF(I146=$B$2:$B$1171,1,0))</f>
        <v>2</v>
      </c>
    </row>
    <row r="147" spans="1:10" x14ac:dyDescent="0.25">
      <c r="A147">
        <v>12.1</v>
      </c>
      <c r="B147">
        <v>49.4</v>
      </c>
      <c r="C147">
        <f t="shared" si="4"/>
        <v>146.5</v>
      </c>
      <c r="D147">
        <f t="shared" si="5"/>
        <v>543.5</v>
      </c>
      <c r="E147">
        <f t="array" ref="E147">SUM(SIGN($C147-C148:C$1171)*SIGN($D147-$D148:$D$1171))</f>
        <v>-7</v>
      </c>
      <c r="G147">
        <v>23.5</v>
      </c>
      <c r="H147">
        <f t="array" ref="H147">SUM(IF(G147=$A$2:$A$1171,1,0))</f>
        <v>4</v>
      </c>
      <c r="I147">
        <v>50</v>
      </c>
      <c r="J147">
        <f t="array" ref="J147">SUM(IF(I147=$B$2:$B$1171,1,0))</f>
        <v>8</v>
      </c>
    </row>
    <row r="148" spans="1:10" x14ac:dyDescent="0.25">
      <c r="A148">
        <v>12.1</v>
      </c>
      <c r="B148">
        <v>45.4</v>
      </c>
      <c r="C148">
        <f t="shared" si="4"/>
        <v>146.5</v>
      </c>
      <c r="D148">
        <f t="shared" si="5"/>
        <v>378</v>
      </c>
      <c r="E148">
        <f t="array" ref="E148">SUM(SIGN($C148-C149:C$1171)*SIGN($D148-$D149:$D$1171))</f>
        <v>312</v>
      </c>
      <c r="G148">
        <v>23.6</v>
      </c>
      <c r="H148">
        <f t="array" ref="H148">SUM(IF(G148=$A$2:$A$1171,1,0))</f>
        <v>4</v>
      </c>
      <c r="I148">
        <v>47.3</v>
      </c>
      <c r="J148">
        <f t="array" ref="J148">SUM(IF(I148=$B$2:$B$1171,1,0))</f>
        <v>7</v>
      </c>
    </row>
    <row r="149" spans="1:10" x14ac:dyDescent="0.25">
      <c r="A149">
        <v>12.1</v>
      </c>
      <c r="B149">
        <v>27</v>
      </c>
      <c r="C149">
        <f t="shared" si="4"/>
        <v>146.5</v>
      </c>
      <c r="D149">
        <f t="shared" si="5"/>
        <v>66.5</v>
      </c>
      <c r="E149">
        <f t="array" ref="E149">SUM(SIGN($C149-C150:C$1171)*SIGN($D149-$D150:$D$1171))</f>
        <v>895</v>
      </c>
      <c r="G149">
        <v>23.7</v>
      </c>
      <c r="H149">
        <f t="array" ref="H149">SUM(IF(G149=$A$2:$A$1171,1,0))</f>
        <v>8</v>
      </c>
      <c r="I149">
        <v>41.4</v>
      </c>
      <c r="J149">
        <f t="array" ref="J149">SUM(IF(I149=$B$2:$B$1171,1,0))</f>
        <v>3</v>
      </c>
    </row>
    <row r="150" spans="1:10" x14ac:dyDescent="0.25">
      <c r="A150">
        <v>12.2</v>
      </c>
      <c r="B150">
        <v>61.3</v>
      </c>
      <c r="C150">
        <f t="shared" si="4"/>
        <v>150</v>
      </c>
      <c r="D150">
        <f t="shared" si="5"/>
        <v>1141</v>
      </c>
      <c r="E150">
        <f t="array" ref="E150">SUM(SIGN($C150-C151:C$1171)*SIGN($D150-$D151:$D$1171))</f>
        <v>-991</v>
      </c>
      <c r="G150">
        <v>23.8</v>
      </c>
      <c r="H150">
        <f t="array" ref="H150">SUM(IF(G150=$A$2:$A$1171,1,0))</f>
        <v>7</v>
      </c>
      <c r="I150">
        <v>40.4</v>
      </c>
      <c r="J150">
        <f t="array" ref="J150">SUM(IF(I150=$B$2:$B$1171,1,0))</f>
        <v>2</v>
      </c>
    </row>
    <row r="151" spans="1:10" x14ac:dyDescent="0.25">
      <c r="A151">
        <v>12.2</v>
      </c>
      <c r="B151">
        <v>60.7</v>
      </c>
      <c r="C151">
        <f t="shared" si="4"/>
        <v>150</v>
      </c>
      <c r="D151">
        <f t="shared" si="5"/>
        <v>1120</v>
      </c>
      <c r="E151">
        <f t="array" ref="E151">SUM(SIGN($C151-C152:C$1171)*SIGN($D151-$D152:$D$1171))</f>
        <v>-962</v>
      </c>
      <c r="G151">
        <v>23.9</v>
      </c>
      <c r="H151">
        <f t="array" ref="H151">SUM(IF(G151=$A$2:$A$1171,1,0))</f>
        <v>5</v>
      </c>
      <c r="I151">
        <v>42.9</v>
      </c>
      <c r="J151">
        <f t="array" ref="J151">SUM(IF(I151=$B$2:$B$1171,1,0))</f>
        <v>2</v>
      </c>
    </row>
    <row r="152" spans="1:10" x14ac:dyDescent="0.25">
      <c r="A152">
        <v>12.2</v>
      </c>
      <c r="B152">
        <v>60.1</v>
      </c>
      <c r="C152">
        <f t="shared" si="4"/>
        <v>150</v>
      </c>
      <c r="D152">
        <f t="shared" si="5"/>
        <v>1099</v>
      </c>
      <c r="E152">
        <f t="array" ref="E152">SUM(SIGN($C152-C153:C$1171)*SIGN($D152-$D153:$D$1171))</f>
        <v>-936</v>
      </c>
      <c r="G152">
        <v>24</v>
      </c>
      <c r="H152">
        <f t="array" ref="H152">SUM(IF(G152=$A$2:$A$1171,1,0))</f>
        <v>8</v>
      </c>
      <c r="I152">
        <v>40.299999999999997</v>
      </c>
      <c r="J152">
        <f t="array" ref="J152">SUM(IF(I152=$B$2:$B$1171,1,0))</f>
        <v>2</v>
      </c>
    </row>
    <row r="153" spans="1:10" x14ac:dyDescent="0.25">
      <c r="A153">
        <v>12.3</v>
      </c>
      <c r="B153">
        <v>48.3</v>
      </c>
      <c r="C153">
        <f t="shared" si="4"/>
        <v>152</v>
      </c>
      <c r="D153">
        <f t="shared" si="5"/>
        <v>493</v>
      </c>
      <c r="E153">
        <f t="array" ref="E153">SUM(SIGN($C153-C154:C$1171)*SIGN($D153-$D154:$D$1171))</f>
        <v>88</v>
      </c>
      <c r="G153">
        <v>24.1</v>
      </c>
      <c r="H153">
        <f t="array" ref="H153">SUM(IF(G153=$A$2:$A$1171,1,0))</f>
        <v>3</v>
      </c>
      <c r="I153">
        <v>56.1</v>
      </c>
      <c r="J153">
        <f t="array" ref="J153">SUM(IF(I153=$B$2:$B$1171,1,0))</f>
        <v>1</v>
      </c>
    </row>
    <row r="154" spans="1:10" x14ac:dyDescent="0.25">
      <c r="A154">
        <v>12.4</v>
      </c>
      <c r="B154">
        <v>60.3</v>
      </c>
      <c r="C154">
        <f t="shared" si="4"/>
        <v>155</v>
      </c>
      <c r="D154">
        <f t="shared" si="5"/>
        <v>1104.5</v>
      </c>
      <c r="E154">
        <f t="array" ref="E154">SUM(SIGN($C154-C155:C$1171)*SIGN($D154-$D155:$D$1171))</f>
        <v>-938</v>
      </c>
      <c r="G154">
        <v>24.2</v>
      </c>
      <c r="H154">
        <f t="array" ref="H154">SUM(IF(G154=$A$2:$A$1171,1,0))</f>
        <v>2</v>
      </c>
      <c r="I154">
        <v>53.5</v>
      </c>
      <c r="J154">
        <f t="array" ref="J154">SUM(IF(I154=$B$2:$B$1171,1,0))</f>
        <v>2</v>
      </c>
    </row>
    <row r="155" spans="1:10" x14ac:dyDescent="0.25">
      <c r="A155">
        <v>12.4</v>
      </c>
      <c r="B155">
        <v>60.1</v>
      </c>
      <c r="C155">
        <f t="shared" si="4"/>
        <v>155</v>
      </c>
      <c r="D155">
        <f t="shared" si="5"/>
        <v>1099</v>
      </c>
      <c r="E155">
        <f t="array" ref="E155">SUM(SIGN($C155-C156:C$1171)*SIGN($D155-$D156:$D$1171))</f>
        <v>-933</v>
      </c>
      <c r="G155">
        <v>24.3</v>
      </c>
      <c r="H155">
        <f t="array" ref="H155">SUM(IF(G155=$A$2:$A$1171,1,0))</f>
        <v>9</v>
      </c>
      <c r="I155">
        <v>51.7</v>
      </c>
      <c r="J155">
        <f t="array" ref="J155">SUM(IF(I155=$B$2:$B$1171,1,0))</f>
        <v>5</v>
      </c>
    </row>
    <row r="156" spans="1:10" x14ac:dyDescent="0.25">
      <c r="A156">
        <v>12.4</v>
      </c>
      <c r="B156">
        <v>55.5</v>
      </c>
      <c r="C156">
        <f t="shared" si="4"/>
        <v>155</v>
      </c>
      <c r="D156">
        <f t="shared" si="5"/>
        <v>886.5</v>
      </c>
      <c r="E156">
        <f t="array" ref="E156">SUM(SIGN($C156-C157:C$1171)*SIGN($D156-$D157:$D$1171))</f>
        <v>-631</v>
      </c>
      <c r="G156">
        <v>24.4</v>
      </c>
      <c r="H156">
        <f t="array" ref="H156">SUM(IF(G156=$A$2:$A$1171,1,0))</f>
        <v>4</v>
      </c>
      <c r="I156">
        <v>55</v>
      </c>
      <c r="J156">
        <f t="array" ref="J156">SUM(IF(I156=$B$2:$B$1171,1,0))</f>
        <v>5</v>
      </c>
    </row>
    <row r="157" spans="1:10" x14ac:dyDescent="0.25">
      <c r="A157">
        <v>12.4</v>
      </c>
      <c r="B157">
        <v>50.3</v>
      </c>
      <c r="C157">
        <f t="shared" si="4"/>
        <v>155</v>
      </c>
      <c r="D157">
        <f t="shared" si="5"/>
        <v>604.5</v>
      </c>
      <c r="E157">
        <f t="array" ref="E157">SUM(SIGN($C157-C158:C$1171)*SIGN($D157-$D158:$D$1171))</f>
        <v>-132</v>
      </c>
      <c r="G157">
        <v>24.5</v>
      </c>
      <c r="H157">
        <f t="array" ref="H157">SUM(IF(G157=$A$2:$A$1171,1,0))</f>
        <v>1</v>
      </c>
      <c r="I157">
        <v>49.8</v>
      </c>
      <c r="J157">
        <f t="array" ref="J157">SUM(IF(I157=$B$2:$B$1171,1,0))</f>
        <v>6</v>
      </c>
    </row>
    <row r="158" spans="1:10" x14ac:dyDescent="0.25">
      <c r="A158">
        <v>12.4</v>
      </c>
      <c r="B158">
        <v>35</v>
      </c>
      <c r="C158">
        <f t="shared" si="4"/>
        <v>155</v>
      </c>
      <c r="D158">
        <f t="shared" si="5"/>
        <v>139</v>
      </c>
      <c r="E158">
        <f t="array" ref="E158">SUM(SIGN($C158-C159:C$1171)*SIGN($D158-$D159:$D$1171))</f>
        <v>751</v>
      </c>
      <c r="G158">
        <v>24.6</v>
      </c>
      <c r="H158">
        <f t="array" ref="H158">SUM(IF(G158=$A$2:$A$1171,1,0))</f>
        <v>6</v>
      </c>
      <c r="I158">
        <v>54.8</v>
      </c>
      <c r="J158">
        <f t="array" ref="J158">SUM(IF(I158=$B$2:$B$1171,1,0))</f>
        <v>7</v>
      </c>
    </row>
    <row r="159" spans="1:10" x14ac:dyDescent="0.25">
      <c r="A159">
        <v>12.5</v>
      </c>
      <c r="B159">
        <v>40.799999999999997</v>
      </c>
      <c r="C159">
        <f t="shared" si="4"/>
        <v>158</v>
      </c>
      <c r="D159">
        <f t="shared" si="5"/>
        <v>254</v>
      </c>
      <c r="E159">
        <f t="array" ref="E159">SUM(SIGN($C159-C160:C$1171)*SIGN($D159-$D160:$D$1171))</f>
        <v>538</v>
      </c>
      <c r="G159">
        <v>24.7</v>
      </c>
      <c r="H159">
        <f t="array" ref="H159">SUM(IF(G159=$A$2:$A$1171,1,0))</f>
        <v>6</v>
      </c>
      <c r="I159">
        <v>39.1</v>
      </c>
      <c r="J159">
        <f t="array" ref="J159">SUM(IF(I159=$B$2:$B$1171,1,0))</f>
        <v>3</v>
      </c>
    </row>
    <row r="160" spans="1:10" x14ac:dyDescent="0.25">
      <c r="A160">
        <v>12.6</v>
      </c>
      <c r="B160">
        <v>56.6</v>
      </c>
      <c r="C160">
        <f t="shared" si="4"/>
        <v>159</v>
      </c>
      <c r="D160">
        <f t="shared" si="5"/>
        <v>937.5</v>
      </c>
      <c r="E160">
        <f t="array" ref="E160">SUM(SIGN($C160-C161:C$1171)*SIGN($D160-$D161:$D$1171))</f>
        <v>-713</v>
      </c>
      <c r="G160">
        <v>24.8</v>
      </c>
      <c r="H160">
        <f t="array" ref="H160">SUM(IF(G160=$A$2:$A$1171,1,0))</f>
        <v>2</v>
      </c>
      <c r="I160">
        <v>52.2</v>
      </c>
      <c r="J160">
        <f t="array" ref="J160">SUM(IF(I160=$B$2:$B$1171,1,0))</f>
        <v>5</v>
      </c>
    </row>
    <row r="161" spans="1:10" x14ac:dyDescent="0.25">
      <c r="A161">
        <v>12.7</v>
      </c>
      <c r="B161">
        <v>60.7</v>
      </c>
      <c r="C161">
        <f t="shared" si="4"/>
        <v>161.5</v>
      </c>
      <c r="D161">
        <f t="shared" si="5"/>
        <v>1120</v>
      </c>
      <c r="E161">
        <f t="array" ref="E161">SUM(SIGN($C161-C162:C$1171)*SIGN($D161-$D162:$D$1171))</f>
        <v>-951</v>
      </c>
      <c r="G161">
        <v>24.9</v>
      </c>
      <c r="H161">
        <f t="array" ref="H161">SUM(IF(G161=$A$2:$A$1171,1,0))</f>
        <v>10</v>
      </c>
      <c r="I161">
        <v>46</v>
      </c>
      <c r="J161">
        <f t="array" ref="J161">SUM(IF(I161=$B$2:$B$1171,1,0))</f>
        <v>7</v>
      </c>
    </row>
    <row r="162" spans="1:10" x14ac:dyDescent="0.25">
      <c r="A162">
        <v>12.7</v>
      </c>
      <c r="B162">
        <v>58.9</v>
      </c>
      <c r="C162">
        <f t="shared" si="4"/>
        <v>161.5</v>
      </c>
      <c r="D162">
        <f t="shared" si="5"/>
        <v>1057.5</v>
      </c>
      <c r="E162">
        <f t="array" ref="E162">SUM(SIGN($C162-C163:C$1171)*SIGN($D162-$D163:$D$1171))</f>
        <v>-884</v>
      </c>
      <c r="G162">
        <v>25</v>
      </c>
      <c r="H162">
        <f t="array" ref="H162">SUM(IF(G162=$A$2:$A$1171,1,0))</f>
        <v>3</v>
      </c>
      <c r="I162">
        <v>55.7</v>
      </c>
      <c r="J162">
        <f t="array" ref="J162">SUM(IF(I162=$B$2:$B$1171,1,0))</f>
        <v>2</v>
      </c>
    </row>
    <row r="163" spans="1:10" x14ac:dyDescent="0.25">
      <c r="A163">
        <v>12.7</v>
      </c>
      <c r="B163">
        <v>58.5</v>
      </c>
      <c r="C163">
        <f t="shared" si="4"/>
        <v>161.5</v>
      </c>
      <c r="D163">
        <f t="shared" si="5"/>
        <v>1040</v>
      </c>
      <c r="E163">
        <f t="array" ref="E163">SUM(SIGN($C163-C164:C$1171)*SIGN($D163-$D164:$D$1171))</f>
        <v>-860</v>
      </c>
      <c r="G163">
        <v>25.1</v>
      </c>
      <c r="H163">
        <f t="array" ref="H163">SUM(IF(G163=$A$2:$A$1171,1,0))</f>
        <v>6</v>
      </c>
      <c r="I163">
        <v>35.799999999999997</v>
      </c>
      <c r="J163">
        <f t="array" ref="J163">SUM(IF(I163=$B$2:$B$1171,1,0))</f>
        <v>4</v>
      </c>
    </row>
    <row r="164" spans="1:10" x14ac:dyDescent="0.25">
      <c r="A164">
        <v>12.7</v>
      </c>
      <c r="B164">
        <v>41.2</v>
      </c>
      <c r="C164">
        <f t="shared" si="4"/>
        <v>161.5</v>
      </c>
      <c r="D164">
        <f t="shared" si="5"/>
        <v>264.5</v>
      </c>
      <c r="E164">
        <f t="array" ref="E164">SUM(SIGN($C164-C165:C$1171)*SIGN($D164-$D165:$D$1171))</f>
        <v>516</v>
      </c>
      <c r="G164">
        <v>25.2</v>
      </c>
      <c r="H164">
        <f t="array" ref="H164">SUM(IF(G164=$A$2:$A$1171,1,0))</f>
        <v>6</v>
      </c>
      <c r="I164">
        <v>26.3</v>
      </c>
      <c r="J164">
        <f t="array" ref="J164">SUM(IF(I164=$B$2:$B$1171,1,0))</f>
        <v>3</v>
      </c>
    </row>
    <row r="165" spans="1:10" x14ac:dyDescent="0.25">
      <c r="A165">
        <v>12.8</v>
      </c>
      <c r="B165">
        <v>57.5</v>
      </c>
      <c r="C165">
        <f t="shared" si="4"/>
        <v>164.5</v>
      </c>
      <c r="D165">
        <f t="shared" si="5"/>
        <v>986.5</v>
      </c>
      <c r="E165">
        <f t="array" ref="E165">SUM(SIGN($C165-C166:C$1171)*SIGN($D165-$D166:$D$1171))</f>
        <v>-783</v>
      </c>
      <c r="G165">
        <v>25.3</v>
      </c>
      <c r="H165">
        <f t="array" ref="H165">SUM(IF(G165=$A$2:$A$1171,1,0))</f>
        <v>3</v>
      </c>
      <c r="I165">
        <v>56.4</v>
      </c>
      <c r="J165">
        <f t="array" ref="J165">SUM(IF(I165=$B$2:$B$1171,1,0))</f>
        <v>7</v>
      </c>
    </row>
    <row r="166" spans="1:10" x14ac:dyDescent="0.25">
      <c r="A166">
        <v>12.8</v>
      </c>
      <c r="B166">
        <v>57.2</v>
      </c>
      <c r="C166">
        <f t="shared" si="4"/>
        <v>164.5</v>
      </c>
      <c r="D166">
        <f t="shared" si="5"/>
        <v>971.5</v>
      </c>
      <c r="E166">
        <f t="array" ref="E166">SUM(SIGN($C166-C167:C$1171)*SIGN($D166-$D167:$D$1171))</f>
        <v>-760</v>
      </c>
      <c r="G166">
        <v>25.4</v>
      </c>
      <c r="H166">
        <f t="array" ref="H166">SUM(IF(G166=$A$2:$A$1171,1,0))</f>
        <v>4</v>
      </c>
      <c r="I166">
        <v>30.05</v>
      </c>
      <c r="J166">
        <f t="array" ref="J166">SUM(IF(I166=$B$2:$B$1171,1,0))</f>
        <v>1</v>
      </c>
    </row>
    <row r="167" spans="1:10" x14ac:dyDescent="0.25">
      <c r="A167">
        <v>12.9</v>
      </c>
      <c r="B167">
        <v>57.9</v>
      </c>
      <c r="C167">
        <f t="shared" si="4"/>
        <v>167</v>
      </c>
      <c r="D167">
        <f t="shared" si="5"/>
        <v>1010.5</v>
      </c>
      <c r="E167">
        <f t="array" ref="E167">SUM(SIGN($C167-C168:C$1171)*SIGN($D167-$D168:$D$1171))</f>
        <v>-817</v>
      </c>
      <c r="G167">
        <v>25.5</v>
      </c>
      <c r="H167">
        <f t="array" ref="H167">SUM(IF(G167=$A$2:$A$1171,1,0))</f>
        <v>2</v>
      </c>
      <c r="I167">
        <v>49.5</v>
      </c>
      <c r="J167">
        <f t="array" ref="J167">SUM(IF(I167=$B$2:$B$1171,1,0))</f>
        <v>8</v>
      </c>
    </row>
    <row r="168" spans="1:10" x14ac:dyDescent="0.25">
      <c r="A168">
        <v>12.9</v>
      </c>
      <c r="B168">
        <v>49.6</v>
      </c>
      <c r="C168">
        <f t="shared" si="4"/>
        <v>167</v>
      </c>
      <c r="D168">
        <f t="shared" si="5"/>
        <v>557.5</v>
      </c>
      <c r="E168">
        <f t="array" ref="E168">SUM(SIGN($C168-C169:C$1171)*SIGN($D168-$D169:$D$1171))</f>
        <v>-43</v>
      </c>
      <c r="G168">
        <v>25.6</v>
      </c>
      <c r="H168">
        <f t="array" ref="H168">SUM(IF(G168=$A$2:$A$1171,1,0))</f>
        <v>6</v>
      </c>
      <c r="I168">
        <v>49</v>
      </c>
      <c r="J168">
        <f t="array" ref="J168">SUM(IF(I168=$B$2:$B$1171,1,0))</f>
        <v>4</v>
      </c>
    </row>
    <row r="169" spans="1:10" x14ac:dyDescent="0.25">
      <c r="A169">
        <v>12.9</v>
      </c>
      <c r="B169">
        <v>41.1</v>
      </c>
      <c r="C169">
        <f t="shared" si="4"/>
        <v>167</v>
      </c>
      <c r="D169">
        <f t="shared" si="5"/>
        <v>260</v>
      </c>
      <c r="E169">
        <f t="array" ref="E169">SUM(SIGN($C169-C170:C$1171)*SIGN($D169-$D170:$D$1171))</f>
        <v>520</v>
      </c>
      <c r="G169">
        <v>25.7</v>
      </c>
      <c r="H169">
        <f t="array" ref="H169">SUM(IF(G169=$A$2:$A$1171,1,0))</f>
        <v>5</v>
      </c>
      <c r="I169">
        <v>42.2</v>
      </c>
      <c r="J169">
        <f t="array" ref="J169">SUM(IF(I169=$B$2:$B$1171,1,0))</f>
        <v>6</v>
      </c>
    </row>
    <row r="170" spans="1:10" x14ac:dyDescent="0.25">
      <c r="A170">
        <v>13</v>
      </c>
      <c r="B170">
        <v>53</v>
      </c>
      <c r="C170">
        <f t="shared" si="4"/>
        <v>169</v>
      </c>
      <c r="D170">
        <f t="shared" si="5"/>
        <v>729</v>
      </c>
      <c r="E170">
        <f t="array" ref="E170">SUM(SIGN($C170-C171:C$1171)*SIGN($D170-$D171:$D$1171))</f>
        <v>-361</v>
      </c>
      <c r="G170">
        <v>25.8</v>
      </c>
      <c r="H170">
        <f t="array" ref="H170">SUM(IF(G170=$A$2:$A$1171,1,0))</f>
        <v>5</v>
      </c>
      <c r="I170">
        <v>34.4</v>
      </c>
      <c r="J170">
        <f t="array" ref="J170">SUM(IF(I170=$B$2:$B$1171,1,0))</f>
        <v>1</v>
      </c>
    </row>
    <row r="171" spans="1:10" x14ac:dyDescent="0.25">
      <c r="A171">
        <v>13.1</v>
      </c>
      <c r="B171">
        <v>53.6</v>
      </c>
      <c r="C171">
        <f t="shared" si="4"/>
        <v>170</v>
      </c>
      <c r="D171">
        <f t="shared" si="5"/>
        <v>766</v>
      </c>
      <c r="E171">
        <f t="array" ref="E171">SUM(SIGN($C171-C172:C$1171)*SIGN($D171-$D172:$D$1171))</f>
        <v>-428</v>
      </c>
      <c r="G171">
        <v>25.9</v>
      </c>
      <c r="H171">
        <f t="array" ref="H171">SUM(IF(G171=$A$2:$A$1171,1,0))</f>
        <v>7</v>
      </c>
      <c r="I171">
        <v>52.9</v>
      </c>
      <c r="J171">
        <f t="array" ref="J171">SUM(IF(I171=$B$2:$B$1171,1,0))</f>
        <v>3</v>
      </c>
    </row>
    <row r="172" spans="1:10" x14ac:dyDescent="0.25">
      <c r="A172">
        <v>13.2</v>
      </c>
      <c r="B172">
        <v>62.5</v>
      </c>
      <c r="C172">
        <f t="shared" si="4"/>
        <v>171.5</v>
      </c>
      <c r="D172">
        <f t="shared" si="5"/>
        <v>1152.5</v>
      </c>
      <c r="E172">
        <f t="array" ref="E172">SUM(SIGN($C172-C173:C$1171)*SIGN($D172-$D173:$D$1171))</f>
        <v>-983</v>
      </c>
      <c r="G172">
        <v>26</v>
      </c>
      <c r="H172">
        <f t="array" ref="H172">SUM(IF(G172=$A$2:$A$1171,1,0))</f>
        <v>7</v>
      </c>
      <c r="I172">
        <v>36.5</v>
      </c>
      <c r="J172">
        <f t="array" ref="J172">SUM(IF(I172=$B$2:$B$1171,1,0))</f>
        <v>1</v>
      </c>
    </row>
    <row r="173" spans="1:10" x14ac:dyDescent="0.25">
      <c r="A173">
        <v>13.2</v>
      </c>
      <c r="B173">
        <v>55.2</v>
      </c>
      <c r="C173">
        <f t="shared" si="4"/>
        <v>171.5</v>
      </c>
      <c r="D173">
        <f t="shared" si="5"/>
        <v>864.5</v>
      </c>
      <c r="E173">
        <f t="array" ref="E173">SUM(SIGN($C173-C174:C$1171)*SIGN($D173-$D174:$D$1171))</f>
        <v>-597</v>
      </c>
      <c r="G173">
        <v>26.1</v>
      </c>
      <c r="H173">
        <f t="array" ref="H173">SUM(IF(G173=$A$2:$A$1171,1,0))</f>
        <v>3</v>
      </c>
      <c r="I173">
        <v>45.6</v>
      </c>
      <c r="J173">
        <f t="array" ref="J173">SUM(IF(I173=$B$2:$B$1171,1,0))</f>
        <v>4</v>
      </c>
    </row>
    <row r="174" spans="1:10" x14ac:dyDescent="0.25">
      <c r="A174">
        <v>13.3</v>
      </c>
      <c r="B174">
        <v>60.3</v>
      </c>
      <c r="C174">
        <f t="shared" si="4"/>
        <v>174.5</v>
      </c>
      <c r="D174">
        <f t="shared" si="5"/>
        <v>1104.5</v>
      </c>
      <c r="E174">
        <f t="array" ref="E174">SUM(SIGN($C174-C175:C$1171)*SIGN($D174-$D175:$D$1171))</f>
        <v>-924</v>
      </c>
      <c r="G174">
        <v>26.2</v>
      </c>
      <c r="H174">
        <f t="array" ref="H174">SUM(IF(G174=$A$2:$A$1171,1,0))</f>
        <v>5</v>
      </c>
      <c r="I174">
        <v>36.799999999999997</v>
      </c>
      <c r="J174">
        <f t="array" ref="J174">SUM(IF(I174=$B$2:$B$1171,1,0))</f>
        <v>1</v>
      </c>
    </row>
    <row r="175" spans="1:10" x14ac:dyDescent="0.25">
      <c r="A175">
        <v>13.3</v>
      </c>
      <c r="B175">
        <v>59.1</v>
      </c>
      <c r="C175">
        <f t="shared" si="4"/>
        <v>174.5</v>
      </c>
      <c r="D175">
        <f t="shared" si="5"/>
        <v>1066.5</v>
      </c>
      <c r="E175">
        <f t="array" ref="E175">SUM(SIGN($C175-C176:C$1171)*SIGN($D175-$D176:$D$1171))</f>
        <v>-888</v>
      </c>
      <c r="G175">
        <v>26.3</v>
      </c>
      <c r="H175">
        <f t="array" ref="H175">SUM(IF(G175=$A$2:$A$1171,1,0))</f>
        <v>3</v>
      </c>
      <c r="I175">
        <v>51</v>
      </c>
      <c r="J175">
        <f t="array" ref="J175">SUM(IF(I175=$B$2:$B$1171,1,0))</f>
        <v>5</v>
      </c>
    </row>
    <row r="176" spans="1:10" x14ac:dyDescent="0.25">
      <c r="A176">
        <v>13.3</v>
      </c>
      <c r="B176">
        <v>56.7</v>
      </c>
      <c r="C176">
        <f t="shared" si="4"/>
        <v>174.5</v>
      </c>
      <c r="D176">
        <f t="shared" si="5"/>
        <v>943.5</v>
      </c>
      <c r="E176">
        <f t="array" ref="E176">SUM(SIGN($C176-C177:C$1171)*SIGN($D176-$D177:$D$1171))</f>
        <v>-724</v>
      </c>
      <c r="G176">
        <v>26.4</v>
      </c>
      <c r="H176">
        <f t="array" ref="H176">SUM(IF(G176=$A$2:$A$1171,1,0))</f>
        <v>4</v>
      </c>
      <c r="I176">
        <v>56</v>
      </c>
      <c r="J176">
        <f t="array" ref="J176">SUM(IF(I176=$B$2:$B$1171,1,0))</f>
        <v>3</v>
      </c>
    </row>
    <row r="177" spans="1:10" x14ac:dyDescent="0.25">
      <c r="A177">
        <v>13.3</v>
      </c>
      <c r="B177">
        <v>42.7</v>
      </c>
      <c r="C177">
        <f t="shared" si="4"/>
        <v>174.5</v>
      </c>
      <c r="D177">
        <f t="shared" si="5"/>
        <v>307.5</v>
      </c>
      <c r="E177">
        <f t="array" ref="E177">SUM(SIGN($C177-C178:C$1171)*SIGN($D177-$D178:$D$1171))</f>
        <v>427</v>
      </c>
      <c r="G177">
        <v>26.5</v>
      </c>
      <c r="H177">
        <f t="array" ref="H177">SUM(IF(G177=$A$2:$A$1171,1,0))</f>
        <v>5</v>
      </c>
      <c r="I177">
        <v>26.35</v>
      </c>
      <c r="J177">
        <f t="array" ref="J177">SUM(IF(I177=$B$2:$B$1171,1,0))</f>
        <v>1</v>
      </c>
    </row>
    <row r="178" spans="1:10" x14ac:dyDescent="0.25">
      <c r="A178">
        <v>13.4</v>
      </c>
      <c r="B178">
        <v>59.9</v>
      </c>
      <c r="C178">
        <f t="shared" si="4"/>
        <v>178</v>
      </c>
      <c r="D178">
        <f t="shared" si="5"/>
        <v>1096</v>
      </c>
      <c r="E178">
        <f t="array" ref="E178">SUM(SIGN($C178-C179:C$1171)*SIGN($D178-$D179:$D$1171))</f>
        <v>-917</v>
      </c>
      <c r="G178">
        <v>26.6</v>
      </c>
      <c r="H178">
        <f t="array" ref="H178">SUM(IF(G178=$A$2:$A$1171,1,0))</f>
        <v>3</v>
      </c>
      <c r="I178">
        <v>26.6</v>
      </c>
      <c r="J178">
        <f t="array" ref="J178">SUM(IF(I178=$B$2:$B$1171,1,0))</f>
        <v>2</v>
      </c>
    </row>
    <row r="179" spans="1:10" x14ac:dyDescent="0.25">
      <c r="A179">
        <v>13.4</v>
      </c>
      <c r="B179">
        <v>57.9</v>
      </c>
      <c r="C179">
        <f t="shared" si="4"/>
        <v>178</v>
      </c>
      <c r="D179">
        <f t="shared" si="5"/>
        <v>1010.5</v>
      </c>
      <c r="E179">
        <f t="array" ref="E179">SUM(SIGN($C179-C180:C$1171)*SIGN($D179-$D180:$D$1171))</f>
        <v>-815</v>
      </c>
      <c r="G179">
        <v>26.7</v>
      </c>
      <c r="H179">
        <f t="array" ref="H179">SUM(IF(G179=$A$2:$A$1171,1,0))</f>
        <v>3</v>
      </c>
      <c r="I179">
        <v>59.7</v>
      </c>
      <c r="J179">
        <f t="array" ref="J179">SUM(IF(I179=$B$2:$B$1171,1,0))</f>
        <v>2</v>
      </c>
    </row>
    <row r="180" spans="1:10" x14ac:dyDescent="0.25">
      <c r="A180">
        <v>13.4</v>
      </c>
      <c r="B180">
        <v>53.8</v>
      </c>
      <c r="C180">
        <f t="shared" si="4"/>
        <v>178</v>
      </c>
      <c r="D180">
        <f t="shared" si="5"/>
        <v>778</v>
      </c>
      <c r="E180">
        <f t="array" ref="E180">SUM(SIGN($C180-C181:C$1171)*SIGN($D180-$D181:$D$1171))</f>
        <v>-457</v>
      </c>
      <c r="G180">
        <v>26.8</v>
      </c>
      <c r="H180">
        <f t="array" ref="H180">SUM(IF(G180=$A$2:$A$1171,1,0))</f>
        <v>5</v>
      </c>
      <c r="I180">
        <v>52.3</v>
      </c>
      <c r="J180">
        <f t="array" ref="J180">SUM(IF(I180=$B$2:$B$1171,1,0))</f>
        <v>2</v>
      </c>
    </row>
    <row r="181" spans="1:10" x14ac:dyDescent="0.25">
      <c r="A181">
        <v>13.5</v>
      </c>
      <c r="B181">
        <v>59.6</v>
      </c>
      <c r="C181">
        <f t="shared" si="4"/>
        <v>180.5</v>
      </c>
      <c r="D181">
        <f t="shared" si="5"/>
        <v>1087</v>
      </c>
      <c r="E181">
        <f t="array" ref="E181">SUM(SIGN($C181-C182:C$1171)*SIGN($D181-$D182:$D$1171))</f>
        <v>-905</v>
      </c>
      <c r="G181">
        <v>26.9</v>
      </c>
      <c r="H181">
        <f t="array" ref="H181">SUM(IF(G181=$A$2:$A$1171,1,0))</f>
        <v>4</v>
      </c>
      <c r="I181">
        <v>51.9</v>
      </c>
      <c r="J181">
        <f t="array" ref="J181">SUM(IF(I181=$B$2:$B$1171,1,0))</f>
        <v>2</v>
      </c>
    </row>
    <row r="182" spans="1:10" x14ac:dyDescent="0.25">
      <c r="A182">
        <v>13.5</v>
      </c>
      <c r="B182">
        <v>55.1</v>
      </c>
      <c r="C182">
        <f t="shared" si="4"/>
        <v>180.5</v>
      </c>
      <c r="D182">
        <f t="shared" si="5"/>
        <v>859</v>
      </c>
      <c r="E182">
        <f t="array" ref="E182">SUM(SIGN($C182-C183:C$1171)*SIGN($D182-$D183:$D$1171))</f>
        <v>-595</v>
      </c>
      <c r="G182">
        <v>27.1</v>
      </c>
      <c r="H182">
        <f t="array" ref="H182">SUM(IF(G182=$A$2:$A$1171,1,0))</f>
        <v>2</v>
      </c>
      <c r="I182">
        <v>38.700000000000003</v>
      </c>
      <c r="J182">
        <f t="array" ref="J182">SUM(IF(I182=$B$2:$B$1171,1,0))</f>
        <v>3</v>
      </c>
    </row>
    <row r="183" spans="1:10" x14ac:dyDescent="0.25">
      <c r="A183">
        <v>13.6</v>
      </c>
      <c r="B183">
        <v>61.1</v>
      </c>
      <c r="C183">
        <f t="shared" si="4"/>
        <v>183</v>
      </c>
      <c r="D183">
        <f t="shared" si="5"/>
        <v>1135</v>
      </c>
      <c r="E183">
        <f t="array" ref="E183">SUM(SIGN($C183-C184:C$1171)*SIGN($D183-$D184:$D$1171))</f>
        <v>-952</v>
      </c>
      <c r="G183">
        <v>27.2</v>
      </c>
      <c r="H183">
        <f t="array" ref="H183">SUM(IF(G183=$A$2:$A$1171,1,0))</f>
        <v>3</v>
      </c>
      <c r="I183">
        <v>60.8</v>
      </c>
      <c r="J183">
        <f t="array" ref="J183">SUM(IF(I183=$B$2:$B$1171,1,0))</f>
        <v>2</v>
      </c>
    </row>
    <row r="184" spans="1:10" x14ac:dyDescent="0.25">
      <c r="A184">
        <v>13.6</v>
      </c>
      <c r="B184">
        <v>59</v>
      </c>
      <c r="C184">
        <f t="shared" si="4"/>
        <v>183</v>
      </c>
      <c r="D184">
        <f t="shared" si="5"/>
        <v>1062.5</v>
      </c>
      <c r="E184">
        <f t="array" ref="E184">SUM(SIGN($C184-C185:C$1171)*SIGN($D184-$D185:$D$1171))</f>
        <v>-882</v>
      </c>
      <c r="G184">
        <v>27.3</v>
      </c>
      <c r="H184">
        <f t="array" ref="H184">SUM(IF(G184=$A$2:$A$1171,1,0))</f>
        <v>1</v>
      </c>
      <c r="I184">
        <v>25.8</v>
      </c>
      <c r="J184">
        <f t="array" ref="J184">SUM(IF(I184=$B$2:$B$1171,1,0))</f>
        <v>2</v>
      </c>
    </row>
    <row r="185" spans="1:10" x14ac:dyDescent="0.25">
      <c r="A185">
        <v>13.6</v>
      </c>
      <c r="B185">
        <v>58.6</v>
      </c>
      <c r="C185">
        <f t="shared" si="4"/>
        <v>183</v>
      </c>
      <c r="D185">
        <f t="shared" si="5"/>
        <v>1043</v>
      </c>
      <c r="E185">
        <f t="array" ref="E185">SUM(SIGN($C185-C186:C$1171)*SIGN($D185-$D186:$D$1171))</f>
        <v>-858</v>
      </c>
      <c r="G185">
        <v>27.4</v>
      </c>
      <c r="H185">
        <f t="array" ref="H185">SUM(IF(G185=$A$2:$A$1171,1,0))</f>
        <v>4</v>
      </c>
      <c r="I185">
        <v>52.5</v>
      </c>
      <c r="J185">
        <f t="array" ref="J185">SUM(IF(I185=$B$2:$B$1171,1,0))</f>
        <v>5</v>
      </c>
    </row>
    <row r="186" spans="1:10" x14ac:dyDescent="0.25">
      <c r="A186">
        <v>13.7</v>
      </c>
      <c r="B186">
        <v>58.4</v>
      </c>
      <c r="C186">
        <f t="shared" si="4"/>
        <v>185.5</v>
      </c>
      <c r="D186">
        <f t="shared" si="5"/>
        <v>1036.5</v>
      </c>
      <c r="E186">
        <f t="array" ref="E186">SUM(SIGN($C186-C187:C$1171)*SIGN($D186-$D187:$D$1171))</f>
        <v>-850</v>
      </c>
      <c r="G186">
        <v>27.5</v>
      </c>
      <c r="H186">
        <f t="array" ref="H186">SUM(IF(G186=$A$2:$A$1171,1,0))</f>
        <v>2</v>
      </c>
      <c r="I186">
        <v>47</v>
      </c>
      <c r="J186">
        <f t="array" ref="J186">SUM(IF(I186=$B$2:$B$1171,1,0))</f>
        <v>6</v>
      </c>
    </row>
    <row r="187" spans="1:10" x14ac:dyDescent="0.25">
      <c r="A187">
        <v>13.7</v>
      </c>
      <c r="B187">
        <v>36.6</v>
      </c>
      <c r="C187">
        <f t="shared" si="4"/>
        <v>185.5</v>
      </c>
      <c r="D187">
        <f t="shared" si="5"/>
        <v>171.5</v>
      </c>
      <c r="E187">
        <f t="array" ref="E187">SUM(SIGN($C187-C188:C$1171)*SIGN($D187-$D188:$D$1171))</f>
        <v>661</v>
      </c>
      <c r="G187">
        <v>27.6</v>
      </c>
      <c r="H187">
        <f t="array" ref="H187">SUM(IF(G187=$A$2:$A$1171,1,0))</f>
        <v>1</v>
      </c>
      <c r="I187">
        <v>26.7</v>
      </c>
      <c r="J187">
        <f t="array" ref="J187">SUM(IF(I187=$B$2:$B$1171,1,0))</f>
        <v>5</v>
      </c>
    </row>
    <row r="188" spans="1:10" x14ac:dyDescent="0.25">
      <c r="A188">
        <v>13.8</v>
      </c>
      <c r="B188">
        <v>53.4</v>
      </c>
      <c r="C188">
        <f t="shared" si="4"/>
        <v>187</v>
      </c>
      <c r="D188">
        <f t="shared" si="5"/>
        <v>753.5</v>
      </c>
      <c r="E188">
        <f t="array" ref="E188">SUM(SIGN($C188-C189:C$1171)*SIGN($D188-$D189:$D$1171))</f>
        <v>-416</v>
      </c>
      <c r="G188">
        <v>27.7</v>
      </c>
      <c r="H188">
        <f t="array" ref="H188">SUM(IF(G188=$A$2:$A$1171,1,0))</f>
        <v>5</v>
      </c>
      <c r="I188">
        <v>51.5</v>
      </c>
      <c r="J188">
        <f t="array" ref="J188">SUM(IF(I188=$B$2:$B$1171,1,0))</f>
        <v>3</v>
      </c>
    </row>
    <row r="189" spans="1:10" x14ac:dyDescent="0.25">
      <c r="A189">
        <v>13.9</v>
      </c>
      <c r="B189">
        <v>58.7</v>
      </c>
      <c r="C189">
        <f t="shared" si="4"/>
        <v>190.5</v>
      </c>
      <c r="D189">
        <f t="shared" si="5"/>
        <v>1047.5</v>
      </c>
      <c r="E189">
        <f t="array" ref="E189">SUM(SIGN($C189-C190:C$1171)*SIGN($D189-$D190:$D$1171))</f>
        <v>-856</v>
      </c>
      <c r="G189">
        <v>27.8</v>
      </c>
      <c r="H189">
        <f t="array" ref="H189">SUM(IF(G189=$A$2:$A$1171,1,0))</f>
        <v>7</v>
      </c>
      <c r="I189">
        <v>42</v>
      </c>
      <c r="J189">
        <f t="array" ref="J189">SUM(IF(I189=$B$2:$B$1171,1,0))</f>
        <v>1</v>
      </c>
    </row>
    <row r="190" spans="1:10" x14ac:dyDescent="0.25">
      <c r="A190">
        <v>13.9</v>
      </c>
      <c r="B190">
        <v>57.4</v>
      </c>
      <c r="C190">
        <f t="shared" si="4"/>
        <v>190.5</v>
      </c>
      <c r="D190">
        <f t="shared" si="5"/>
        <v>979.5</v>
      </c>
      <c r="E190">
        <f t="array" ref="E190">SUM(SIGN($C190-C191:C$1171)*SIGN($D190-$D191:$D$1171))</f>
        <v>-769</v>
      </c>
      <c r="G190">
        <v>27.9</v>
      </c>
      <c r="H190">
        <f t="array" ref="H190">SUM(IF(G190=$A$2:$A$1171,1,0))</f>
        <v>5</v>
      </c>
      <c r="I190">
        <v>57.3</v>
      </c>
      <c r="J190">
        <f t="array" ref="J190">SUM(IF(I190=$B$2:$B$1171,1,0))</f>
        <v>3</v>
      </c>
    </row>
    <row r="191" spans="1:10" x14ac:dyDescent="0.25">
      <c r="A191">
        <v>13.9</v>
      </c>
      <c r="B191">
        <v>57.2</v>
      </c>
      <c r="C191">
        <f t="shared" si="4"/>
        <v>190.5</v>
      </c>
      <c r="D191">
        <f t="shared" si="5"/>
        <v>971.5</v>
      </c>
      <c r="E191">
        <f t="array" ref="E191">SUM(SIGN($C191-C192:C$1171)*SIGN($D191-$D192:$D$1171))</f>
        <v>-759</v>
      </c>
      <c r="G191">
        <v>28</v>
      </c>
      <c r="H191">
        <f t="array" ref="H191">SUM(IF(G191=$A$2:$A$1171,1,0))</f>
        <v>2</v>
      </c>
      <c r="I191">
        <v>20.350000000000001</v>
      </c>
      <c r="J191">
        <f t="array" ref="J191">SUM(IF(I191=$B$2:$B$1171,1,0))</f>
        <v>1</v>
      </c>
    </row>
    <row r="192" spans="1:10" x14ac:dyDescent="0.25">
      <c r="A192">
        <v>13.9</v>
      </c>
      <c r="B192">
        <v>55.6</v>
      </c>
      <c r="C192">
        <f t="shared" si="4"/>
        <v>190.5</v>
      </c>
      <c r="D192">
        <f t="shared" si="5"/>
        <v>891.5</v>
      </c>
      <c r="E192">
        <f t="array" ref="E192">SUM(SIGN($C192-C193:C$1171)*SIGN($D192-$D193:$D$1171))</f>
        <v>-646</v>
      </c>
      <c r="G192">
        <v>28.1</v>
      </c>
      <c r="H192">
        <f t="array" ref="H192">SUM(IF(G192=$A$2:$A$1171,1,0))</f>
        <v>1</v>
      </c>
      <c r="I192">
        <v>45.2</v>
      </c>
      <c r="J192">
        <f t="array" ref="J192">SUM(IF(I192=$B$2:$B$1171,1,0))</f>
        <v>2</v>
      </c>
    </row>
    <row r="193" spans="1:10" x14ac:dyDescent="0.25">
      <c r="A193">
        <v>13.9</v>
      </c>
      <c r="B193">
        <v>53.9</v>
      </c>
      <c r="C193">
        <f t="shared" si="4"/>
        <v>190.5</v>
      </c>
      <c r="D193">
        <f t="shared" si="5"/>
        <v>787.5</v>
      </c>
      <c r="E193">
        <f t="array" ref="E193">SUM(SIGN($C193-C194:C$1171)*SIGN($D193-$D194:$D$1171))</f>
        <v>-480</v>
      </c>
      <c r="G193">
        <v>28.2</v>
      </c>
      <c r="H193">
        <f t="array" ref="H193">SUM(IF(G193=$A$2:$A$1171,1,0))</f>
        <v>2</v>
      </c>
      <c r="I193">
        <v>25.95</v>
      </c>
      <c r="J193">
        <f t="array" ref="J193">SUM(IF(I193=$B$2:$B$1171,1,0))</f>
        <v>1</v>
      </c>
    </row>
    <row r="194" spans="1:10" x14ac:dyDescent="0.25">
      <c r="A194">
        <v>13.9</v>
      </c>
      <c r="B194">
        <v>43.5</v>
      </c>
      <c r="C194">
        <f t="shared" ref="C194:C257" si="6">_xlfn.RANK.AVG(A194,A$2:A$1171,1)</f>
        <v>190.5</v>
      </c>
      <c r="D194">
        <f t="shared" ref="D194:D257" si="7">_xlfn.RANK.AVG(B194,B$2:B$1171,1)</f>
        <v>322.5</v>
      </c>
      <c r="E194">
        <f t="array" ref="E194">SUM(SIGN($C194-C195:C$1171)*SIGN($D194-$D195:$D$1171))</f>
        <v>384</v>
      </c>
      <c r="G194">
        <v>28.3</v>
      </c>
      <c r="H194">
        <f t="array" ref="H194">SUM(IF(G194=$A$2:$A$1171,1,0))</f>
        <v>5</v>
      </c>
      <c r="I194">
        <v>44</v>
      </c>
      <c r="J194">
        <f t="array" ref="J194">SUM(IF(I194=$B$2:$B$1171,1,0))</f>
        <v>3</v>
      </c>
    </row>
    <row r="195" spans="1:10" x14ac:dyDescent="0.25">
      <c r="A195">
        <v>14</v>
      </c>
      <c r="B195">
        <v>57.8</v>
      </c>
      <c r="C195">
        <f t="shared" si="6"/>
        <v>195</v>
      </c>
      <c r="D195">
        <f t="shared" si="7"/>
        <v>1003</v>
      </c>
      <c r="E195">
        <f t="array" ref="E195">SUM(SIGN($C195-C196:C$1171)*SIGN($D195-$D196:$D$1171))</f>
        <v>-800</v>
      </c>
      <c r="G195">
        <v>28.4</v>
      </c>
      <c r="H195">
        <f t="array" ref="H195">SUM(IF(G195=$A$2:$A$1171,1,0))</f>
        <v>1</v>
      </c>
      <c r="I195">
        <v>62.6</v>
      </c>
      <c r="J195">
        <f t="array" ref="J195">SUM(IF(I195=$B$2:$B$1171,1,0))</f>
        <v>1</v>
      </c>
    </row>
    <row r="196" spans="1:10" x14ac:dyDescent="0.25">
      <c r="A196">
        <v>14</v>
      </c>
      <c r="B196">
        <v>52.4</v>
      </c>
      <c r="C196">
        <f t="shared" si="6"/>
        <v>195</v>
      </c>
      <c r="D196">
        <f t="shared" si="7"/>
        <v>701.5</v>
      </c>
      <c r="E196">
        <f t="array" ref="E196">SUM(SIGN($C196-C197:C$1171)*SIGN($D196-$D197:$D$1171))</f>
        <v>-337</v>
      </c>
      <c r="G196">
        <v>28.5</v>
      </c>
      <c r="H196">
        <f t="array" ref="H196">SUM(IF(G196=$A$2:$A$1171,1,0))</f>
        <v>6</v>
      </c>
      <c r="I196">
        <v>53.2</v>
      </c>
      <c r="J196">
        <f t="array" ref="J196">SUM(IF(I196=$B$2:$B$1171,1,0))</f>
        <v>3</v>
      </c>
    </row>
    <row r="197" spans="1:10" x14ac:dyDescent="0.25">
      <c r="A197">
        <v>14</v>
      </c>
      <c r="B197">
        <v>36.700000000000003</v>
      </c>
      <c r="C197">
        <f t="shared" si="6"/>
        <v>195</v>
      </c>
      <c r="D197">
        <f t="shared" si="7"/>
        <v>173.5</v>
      </c>
      <c r="E197">
        <f t="array" ref="E197">SUM(SIGN($C197-C198:C$1171)*SIGN($D197-$D198:$D$1171))</f>
        <v>649</v>
      </c>
      <c r="G197">
        <v>28.6</v>
      </c>
      <c r="H197">
        <f t="array" ref="H197">SUM(IF(G197=$A$2:$A$1171,1,0))</f>
        <v>2</v>
      </c>
      <c r="I197">
        <v>52</v>
      </c>
      <c r="J197">
        <f t="array" ref="J197">SUM(IF(I197=$B$2:$B$1171,1,0))</f>
        <v>3</v>
      </c>
    </row>
    <row r="198" spans="1:10" x14ac:dyDescent="0.25">
      <c r="A198">
        <v>14.1</v>
      </c>
      <c r="B198">
        <v>59.4</v>
      </c>
      <c r="C198">
        <f t="shared" si="6"/>
        <v>200</v>
      </c>
      <c r="D198">
        <f t="shared" si="7"/>
        <v>1078</v>
      </c>
      <c r="E198">
        <f t="array" ref="E198">SUM(SIGN($C198-C199:C$1171)*SIGN($D198-$D199:$D$1171))</f>
        <v>-878</v>
      </c>
      <c r="G198">
        <v>28.7</v>
      </c>
      <c r="H198">
        <f t="array" ref="H198">SUM(IF(G198=$A$2:$A$1171,1,0))</f>
        <v>1</v>
      </c>
      <c r="I198">
        <v>32.5</v>
      </c>
      <c r="J198">
        <f t="array" ref="J198">SUM(IF(I198=$B$2:$B$1171,1,0))</f>
        <v>1</v>
      </c>
    </row>
    <row r="199" spans="1:10" x14ac:dyDescent="0.25">
      <c r="A199">
        <v>14.1</v>
      </c>
      <c r="B199">
        <v>56.2</v>
      </c>
      <c r="C199">
        <f t="shared" si="6"/>
        <v>200</v>
      </c>
      <c r="D199">
        <f t="shared" si="7"/>
        <v>915</v>
      </c>
      <c r="E199">
        <f t="array" ref="E199">SUM(SIGN($C199-C200:C$1171)*SIGN($D199-$D200:$D$1171))</f>
        <v>-679</v>
      </c>
      <c r="G199">
        <v>28.8</v>
      </c>
      <c r="H199">
        <f t="array" ref="H199">SUM(IF(G199=$A$2:$A$1171,1,0))</f>
        <v>4</v>
      </c>
      <c r="I199">
        <v>49.1</v>
      </c>
      <c r="J199">
        <f t="array" ref="J199">SUM(IF(I199=$B$2:$B$1171,1,0))</f>
        <v>5</v>
      </c>
    </row>
    <row r="200" spans="1:10" x14ac:dyDescent="0.25">
      <c r="A200">
        <v>14.1</v>
      </c>
      <c r="B200">
        <v>54</v>
      </c>
      <c r="C200">
        <f t="shared" si="6"/>
        <v>200</v>
      </c>
      <c r="D200">
        <f t="shared" si="7"/>
        <v>794.5</v>
      </c>
      <c r="E200">
        <f t="array" ref="E200">SUM(SIGN($C200-C201:C$1171)*SIGN($D200-$D201:$D$1171))</f>
        <v>-487</v>
      </c>
      <c r="G200">
        <v>28.9</v>
      </c>
      <c r="H200">
        <f t="array" ref="H200">SUM(IF(G200=$A$2:$A$1171,1,0))</f>
        <v>2</v>
      </c>
      <c r="I200">
        <v>46.7</v>
      </c>
      <c r="J200">
        <f t="array" ref="J200">SUM(IF(I200=$B$2:$B$1171,1,0))</f>
        <v>3</v>
      </c>
    </row>
    <row r="201" spans="1:10" x14ac:dyDescent="0.25">
      <c r="A201">
        <v>14.1</v>
      </c>
      <c r="B201">
        <v>52.4</v>
      </c>
      <c r="C201">
        <f t="shared" si="6"/>
        <v>200</v>
      </c>
      <c r="D201">
        <f t="shared" si="7"/>
        <v>701.5</v>
      </c>
      <c r="E201">
        <f t="array" ref="E201">SUM(SIGN($C201-C202:C$1171)*SIGN($D201-$D202:$D$1171))</f>
        <v>-337</v>
      </c>
      <c r="G201">
        <v>29</v>
      </c>
      <c r="H201">
        <f t="array" ref="H201">SUM(IF(G201=$A$2:$A$1171,1,0))</f>
        <v>8</v>
      </c>
      <c r="I201">
        <v>33.200000000000003</v>
      </c>
      <c r="J201">
        <f t="array" ref="J201">SUM(IF(I201=$B$2:$B$1171,1,0))</f>
        <v>2</v>
      </c>
    </row>
    <row r="202" spans="1:10" x14ac:dyDescent="0.25">
      <c r="A202">
        <v>14.1</v>
      </c>
      <c r="B202">
        <v>52.1</v>
      </c>
      <c r="C202">
        <f t="shared" si="6"/>
        <v>200</v>
      </c>
      <c r="D202">
        <f t="shared" si="7"/>
        <v>690.5</v>
      </c>
      <c r="E202">
        <f t="array" ref="E202">SUM(SIGN($C202-C203:C$1171)*SIGN($D202-$D203:$D$1171))</f>
        <v>-318</v>
      </c>
      <c r="G202">
        <v>29.1</v>
      </c>
      <c r="H202">
        <f t="array" ref="H202">SUM(IF(G202=$A$2:$A$1171,1,0))</f>
        <v>9</v>
      </c>
      <c r="I202">
        <v>47.7</v>
      </c>
      <c r="J202">
        <f t="array" ref="J202">SUM(IF(I202=$B$2:$B$1171,1,0))</f>
        <v>3</v>
      </c>
    </row>
    <row r="203" spans="1:10" x14ac:dyDescent="0.25">
      <c r="A203">
        <v>14.1</v>
      </c>
      <c r="B203">
        <v>42.5</v>
      </c>
      <c r="C203">
        <f t="shared" si="6"/>
        <v>200</v>
      </c>
      <c r="D203">
        <f t="shared" si="7"/>
        <v>301.5</v>
      </c>
      <c r="E203">
        <f t="array" ref="E203">SUM(SIGN($C203-C204:C$1171)*SIGN($D203-$D204:$D$1171))</f>
        <v>418</v>
      </c>
      <c r="G203">
        <v>29.2</v>
      </c>
      <c r="H203">
        <f t="array" ref="H203">SUM(IF(G203=$A$2:$A$1171,1,0))</f>
        <v>5</v>
      </c>
      <c r="I203">
        <v>47.1</v>
      </c>
      <c r="J203">
        <f t="array" ref="J203">SUM(IF(I203=$B$2:$B$1171,1,0))</f>
        <v>3</v>
      </c>
    </row>
    <row r="204" spans="1:10" x14ac:dyDescent="0.25">
      <c r="A204">
        <v>14.1</v>
      </c>
      <c r="B204">
        <v>40.700000000000003</v>
      </c>
      <c r="C204">
        <f t="shared" si="6"/>
        <v>200</v>
      </c>
      <c r="D204">
        <f t="shared" si="7"/>
        <v>251</v>
      </c>
      <c r="E204">
        <f t="array" ref="E204">SUM(SIGN($C204-C205:C$1171)*SIGN($D204-$D205:$D$1171))</f>
        <v>503</v>
      </c>
      <c r="G204">
        <v>29.3</v>
      </c>
      <c r="H204">
        <f t="array" ref="H204">SUM(IF(G204=$A$2:$A$1171,1,0))</f>
        <v>2</v>
      </c>
      <c r="I204">
        <v>46.8</v>
      </c>
      <c r="J204">
        <f t="array" ref="J204">SUM(IF(I204=$B$2:$B$1171,1,0))</f>
        <v>5</v>
      </c>
    </row>
    <row r="205" spans="1:10" x14ac:dyDescent="0.25">
      <c r="A205">
        <v>14.2</v>
      </c>
      <c r="B205">
        <v>57.4</v>
      </c>
      <c r="C205">
        <f t="shared" si="6"/>
        <v>204</v>
      </c>
      <c r="D205">
        <f t="shared" si="7"/>
        <v>979.5</v>
      </c>
      <c r="E205">
        <f t="array" ref="E205">SUM(SIGN($C205-C206:C$1171)*SIGN($D205-$D206:$D$1171))</f>
        <v>-763</v>
      </c>
      <c r="G205">
        <v>29.4</v>
      </c>
      <c r="H205">
        <f t="array" ref="H205">SUM(IF(G205=$A$2:$A$1171,1,0))</f>
        <v>2</v>
      </c>
      <c r="I205">
        <v>25.2</v>
      </c>
      <c r="J205">
        <f t="array" ref="J205">SUM(IF(I205=$B$2:$B$1171,1,0))</f>
        <v>1</v>
      </c>
    </row>
    <row r="206" spans="1:10" x14ac:dyDescent="0.25">
      <c r="A206">
        <v>14.3</v>
      </c>
      <c r="B206">
        <v>56.7</v>
      </c>
      <c r="C206">
        <f t="shared" si="6"/>
        <v>207.5</v>
      </c>
      <c r="D206">
        <f t="shared" si="7"/>
        <v>943.5</v>
      </c>
      <c r="E206">
        <f t="array" ref="E206">SUM(SIGN($C206-C207:C$1171)*SIGN($D206-$D207:$D$1171))</f>
        <v>-717</v>
      </c>
      <c r="G206">
        <v>29.5</v>
      </c>
      <c r="H206">
        <f t="array" ref="H206">SUM(IF(G206=$A$2:$A$1171,1,0))</f>
        <v>5</v>
      </c>
      <c r="I206">
        <v>54.7</v>
      </c>
      <c r="J206">
        <f t="array" ref="J206">SUM(IF(I206=$B$2:$B$1171,1,0))</f>
        <v>4</v>
      </c>
    </row>
    <row r="207" spans="1:10" x14ac:dyDescent="0.25">
      <c r="A207">
        <v>14.3</v>
      </c>
      <c r="B207">
        <v>56.6</v>
      </c>
      <c r="C207">
        <f t="shared" si="6"/>
        <v>207.5</v>
      </c>
      <c r="D207">
        <f t="shared" si="7"/>
        <v>937.5</v>
      </c>
      <c r="E207">
        <f t="array" ref="E207">SUM(SIGN($C207-C208:C$1171)*SIGN($D207-$D208:$D$1171))</f>
        <v>-711</v>
      </c>
      <c r="G207">
        <v>29.6</v>
      </c>
      <c r="H207">
        <f t="array" ref="H207">SUM(IF(G207=$A$2:$A$1171,1,0))</f>
        <v>5</v>
      </c>
      <c r="I207">
        <v>44.8</v>
      </c>
      <c r="J207">
        <f t="array" ref="J207">SUM(IF(I207=$B$2:$B$1171,1,0))</f>
        <v>4</v>
      </c>
    </row>
    <row r="208" spans="1:10" x14ac:dyDescent="0.25">
      <c r="A208">
        <v>14.3</v>
      </c>
      <c r="B208">
        <v>56.2</v>
      </c>
      <c r="C208">
        <f t="shared" si="6"/>
        <v>207.5</v>
      </c>
      <c r="D208">
        <f t="shared" si="7"/>
        <v>915</v>
      </c>
      <c r="E208">
        <f t="array" ref="E208">SUM(SIGN($C208-C209:C$1171)*SIGN($D208-$D209:$D$1171))</f>
        <v>-679</v>
      </c>
      <c r="G208">
        <v>29.7</v>
      </c>
      <c r="H208">
        <f t="array" ref="H208">SUM(IF(G208=$A$2:$A$1171,1,0))</f>
        <v>3</v>
      </c>
      <c r="I208">
        <v>37.5</v>
      </c>
      <c r="J208">
        <f t="array" ref="J208">SUM(IF(I208=$B$2:$B$1171,1,0))</f>
        <v>2</v>
      </c>
    </row>
    <row r="209" spans="1:10" x14ac:dyDescent="0.25">
      <c r="A209">
        <v>14.3</v>
      </c>
      <c r="B209">
        <v>55.4</v>
      </c>
      <c r="C209">
        <f t="shared" si="6"/>
        <v>207.5</v>
      </c>
      <c r="D209">
        <f t="shared" si="7"/>
        <v>881</v>
      </c>
      <c r="E209">
        <f t="array" ref="E209">SUM(SIGN($C209-C210:C$1171)*SIGN($D209-$D210:$D$1171))</f>
        <v>-629</v>
      </c>
      <c r="G209">
        <v>29.8</v>
      </c>
      <c r="H209">
        <f t="array" ref="H209">SUM(IF(G209=$A$2:$A$1171,1,0))</f>
        <v>8</v>
      </c>
      <c r="I209">
        <v>48.9</v>
      </c>
      <c r="J209">
        <f t="array" ref="J209">SUM(IF(I209=$B$2:$B$1171,1,0))</f>
        <v>2</v>
      </c>
    </row>
    <row r="210" spans="1:10" x14ac:dyDescent="0.25">
      <c r="A210">
        <v>14.3</v>
      </c>
      <c r="B210">
        <v>53.7</v>
      </c>
      <c r="C210">
        <f t="shared" si="6"/>
        <v>207.5</v>
      </c>
      <c r="D210">
        <f t="shared" si="7"/>
        <v>772</v>
      </c>
      <c r="E210">
        <f t="array" ref="E210">SUM(SIGN($C210-C211:C$1171)*SIGN($D210-$D211:$D$1171))</f>
        <v>-456</v>
      </c>
      <c r="G210">
        <v>29.9</v>
      </c>
      <c r="H210">
        <f t="array" ref="H210">SUM(IF(G210=$A$2:$A$1171,1,0))</f>
        <v>3</v>
      </c>
      <c r="I210">
        <v>50.4</v>
      </c>
      <c r="J210">
        <f t="array" ref="J210">SUM(IF(I210=$B$2:$B$1171,1,0))</f>
        <v>4</v>
      </c>
    </row>
    <row r="211" spans="1:10" x14ac:dyDescent="0.25">
      <c r="A211">
        <v>14.3</v>
      </c>
      <c r="B211">
        <v>35.5</v>
      </c>
      <c r="C211">
        <f t="shared" si="6"/>
        <v>207.5</v>
      </c>
      <c r="D211">
        <f t="shared" si="7"/>
        <v>150</v>
      </c>
      <c r="E211">
        <f t="array" ref="E211">SUM(SIGN($C211-C212:C$1171)*SIGN($D211-$D212:$D$1171))</f>
        <v>680</v>
      </c>
      <c r="G211">
        <v>30</v>
      </c>
      <c r="H211">
        <f t="array" ref="H211">SUM(IF(G211=$A$2:$A$1171,1,0))</f>
        <v>6</v>
      </c>
      <c r="I211">
        <v>48.5</v>
      </c>
      <c r="J211">
        <f t="array" ref="J211">SUM(IF(I211=$B$2:$B$1171,1,0))</f>
        <v>8</v>
      </c>
    </row>
    <row r="212" spans="1:10" x14ac:dyDescent="0.25">
      <c r="A212">
        <v>14.4</v>
      </c>
      <c r="B212">
        <v>55.9</v>
      </c>
      <c r="C212">
        <f t="shared" si="6"/>
        <v>212</v>
      </c>
      <c r="D212">
        <f t="shared" si="7"/>
        <v>904.5</v>
      </c>
      <c r="E212">
        <f t="array" ref="E212">SUM(SIGN($C212-C213:C$1171)*SIGN($D212-$D213:$D$1171))</f>
        <v>-661</v>
      </c>
      <c r="G212">
        <v>30.1</v>
      </c>
      <c r="H212">
        <f t="array" ref="H212">SUM(IF(G212=$A$2:$A$1171,1,0))</f>
        <v>2</v>
      </c>
      <c r="I212">
        <v>27.2</v>
      </c>
      <c r="J212">
        <f t="array" ref="J212">SUM(IF(I212=$B$2:$B$1171,1,0))</f>
        <v>1</v>
      </c>
    </row>
    <row r="213" spans="1:10" x14ac:dyDescent="0.25">
      <c r="A213">
        <v>14.4</v>
      </c>
      <c r="B213">
        <v>53.9</v>
      </c>
      <c r="C213">
        <f t="shared" si="6"/>
        <v>212</v>
      </c>
      <c r="D213">
        <f t="shared" si="7"/>
        <v>787.5</v>
      </c>
      <c r="E213">
        <f t="array" ref="E213">SUM(SIGN($C213-C214:C$1171)*SIGN($D213-$D214:$D$1171))</f>
        <v>-481</v>
      </c>
      <c r="G213">
        <v>30.3</v>
      </c>
      <c r="H213">
        <f t="array" ref="H213">SUM(IF(G213=$A$2:$A$1171,1,0))</f>
        <v>2</v>
      </c>
      <c r="I213">
        <v>38.9</v>
      </c>
      <c r="J213">
        <f t="array" ref="J213">SUM(IF(I213=$B$2:$B$1171,1,0))</f>
        <v>1</v>
      </c>
    </row>
    <row r="214" spans="1:10" x14ac:dyDescent="0.25">
      <c r="A214">
        <v>14.4</v>
      </c>
      <c r="B214">
        <v>52.7</v>
      </c>
      <c r="C214">
        <f t="shared" si="6"/>
        <v>212</v>
      </c>
      <c r="D214">
        <f t="shared" si="7"/>
        <v>714</v>
      </c>
      <c r="E214">
        <f t="array" ref="E214">SUM(SIGN($C214-C215:C$1171)*SIGN($D214-$D215:$D$1171))</f>
        <v>-363</v>
      </c>
      <c r="G214">
        <v>30.4</v>
      </c>
      <c r="H214">
        <f t="array" ref="H214">SUM(IF(G214=$A$2:$A$1171,1,0))</f>
        <v>1</v>
      </c>
      <c r="I214">
        <v>38.799999999999997</v>
      </c>
      <c r="J214">
        <f t="array" ref="J214">SUM(IF(I214=$B$2:$B$1171,1,0))</f>
        <v>6</v>
      </c>
    </row>
    <row r="215" spans="1:10" x14ac:dyDescent="0.25">
      <c r="A215">
        <v>14.5</v>
      </c>
      <c r="B215">
        <v>60.9</v>
      </c>
      <c r="C215">
        <f t="shared" si="6"/>
        <v>215</v>
      </c>
      <c r="D215">
        <f t="shared" si="7"/>
        <v>1126</v>
      </c>
      <c r="E215">
        <f t="array" ref="E215">SUM(SIGN($C215-C216:C$1171)*SIGN($D215-$D216:$D$1171))</f>
        <v>-912</v>
      </c>
      <c r="G215">
        <v>30.5</v>
      </c>
      <c r="H215">
        <f t="array" ref="H215">SUM(IF(G215=$A$2:$A$1171,1,0))</f>
        <v>3</v>
      </c>
      <c r="I215">
        <v>49.9</v>
      </c>
      <c r="J215">
        <f t="array" ref="J215">SUM(IF(I215=$B$2:$B$1171,1,0))</f>
        <v>7</v>
      </c>
    </row>
    <row r="216" spans="1:10" x14ac:dyDescent="0.25">
      <c r="A216">
        <v>14.5</v>
      </c>
      <c r="B216">
        <v>56.5</v>
      </c>
      <c r="C216">
        <f t="shared" si="6"/>
        <v>215</v>
      </c>
      <c r="D216">
        <f t="shared" si="7"/>
        <v>932.5</v>
      </c>
      <c r="E216">
        <f t="array" ref="E216">SUM(SIGN($C216-C217:C$1171)*SIGN($D216-$D217:$D$1171))</f>
        <v>-703</v>
      </c>
      <c r="G216">
        <v>30.6</v>
      </c>
      <c r="H216">
        <f t="array" ref="H216">SUM(IF(G216=$A$2:$A$1171,1,0))</f>
        <v>6</v>
      </c>
      <c r="I216">
        <v>32.700000000000003</v>
      </c>
      <c r="J216">
        <f t="array" ref="J216">SUM(IF(I216=$B$2:$B$1171,1,0))</f>
        <v>1</v>
      </c>
    </row>
    <row r="217" spans="1:10" x14ac:dyDescent="0.25">
      <c r="A217">
        <v>14.5</v>
      </c>
      <c r="B217">
        <v>40.1</v>
      </c>
      <c r="C217">
        <f t="shared" si="6"/>
        <v>215</v>
      </c>
      <c r="D217">
        <f t="shared" si="7"/>
        <v>241</v>
      </c>
      <c r="E217">
        <f t="array" ref="E217">SUM(SIGN($C217-C218:C$1171)*SIGN($D217-$D218:$D$1171))</f>
        <v>510</v>
      </c>
      <c r="G217">
        <v>30.7</v>
      </c>
      <c r="H217">
        <f t="array" ref="H217">SUM(IF(G217=$A$2:$A$1171,1,0))</f>
        <v>2</v>
      </c>
      <c r="I217">
        <v>46.2</v>
      </c>
      <c r="J217">
        <f t="array" ref="J217">SUM(IF(I217=$B$2:$B$1171,1,0))</f>
        <v>7</v>
      </c>
    </row>
    <row r="218" spans="1:10" x14ac:dyDescent="0.25">
      <c r="A218">
        <v>14.6</v>
      </c>
      <c r="B218">
        <v>42.7</v>
      </c>
      <c r="C218">
        <f t="shared" si="6"/>
        <v>218</v>
      </c>
      <c r="D218">
        <f t="shared" si="7"/>
        <v>307.5</v>
      </c>
      <c r="E218">
        <f t="array" ref="E218">SUM(SIGN($C218-C219:C$1171)*SIGN($D218-$D219:$D$1171))</f>
        <v>401</v>
      </c>
      <c r="G218">
        <v>30.8</v>
      </c>
      <c r="H218">
        <f t="array" ref="H218">SUM(IF(G218=$A$2:$A$1171,1,0))</f>
        <v>2</v>
      </c>
      <c r="I218">
        <v>39.5</v>
      </c>
      <c r="J218">
        <f t="array" ref="J218">SUM(IF(I218=$B$2:$B$1171,1,0))</f>
        <v>3</v>
      </c>
    </row>
    <row r="219" spans="1:10" x14ac:dyDescent="0.25">
      <c r="A219">
        <v>14.6</v>
      </c>
      <c r="B219">
        <v>41.2</v>
      </c>
      <c r="C219">
        <f t="shared" si="6"/>
        <v>218</v>
      </c>
      <c r="D219">
        <f t="shared" si="7"/>
        <v>264.5</v>
      </c>
      <c r="E219">
        <f t="array" ref="E219">SUM(SIGN($C219-C220:C$1171)*SIGN($D219-$D220:$D$1171))</f>
        <v>475</v>
      </c>
      <c r="G219">
        <v>30.9</v>
      </c>
      <c r="H219">
        <f t="array" ref="H219">SUM(IF(G219=$A$2:$A$1171,1,0))</f>
        <v>2</v>
      </c>
      <c r="I219">
        <v>26.95</v>
      </c>
      <c r="J219">
        <f t="array" ref="J219">SUM(IF(I219=$B$2:$B$1171,1,0))</f>
        <v>1</v>
      </c>
    </row>
    <row r="220" spans="1:10" x14ac:dyDescent="0.25">
      <c r="A220">
        <v>14.6</v>
      </c>
      <c r="B220">
        <v>38.1</v>
      </c>
      <c r="C220">
        <f t="shared" si="6"/>
        <v>218</v>
      </c>
      <c r="D220">
        <f t="shared" si="7"/>
        <v>197</v>
      </c>
      <c r="E220">
        <f t="array" ref="E220">SUM(SIGN($C220-C221:C$1171)*SIGN($D220-$D221:$D$1171))</f>
        <v>585</v>
      </c>
      <c r="G220">
        <v>31</v>
      </c>
      <c r="H220">
        <f t="array" ref="H220">SUM(IF(G220=$A$2:$A$1171,1,0))</f>
        <v>3</v>
      </c>
      <c r="I220">
        <v>50.7</v>
      </c>
      <c r="J220">
        <f t="array" ref="J220">SUM(IF(I220=$B$2:$B$1171,1,0))</f>
        <v>4</v>
      </c>
    </row>
    <row r="221" spans="1:10" x14ac:dyDescent="0.25">
      <c r="A221">
        <v>14.8</v>
      </c>
      <c r="B221">
        <v>48.8</v>
      </c>
      <c r="C221">
        <f t="shared" si="6"/>
        <v>220</v>
      </c>
      <c r="D221">
        <f t="shared" si="7"/>
        <v>517.5</v>
      </c>
      <c r="E221">
        <f t="array" ref="E221">SUM(SIGN($C221-C222:C$1171)*SIGN($D221-$D222:$D$1171))</f>
        <v>3</v>
      </c>
      <c r="G221">
        <v>31.1</v>
      </c>
      <c r="H221">
        <f t="array" ref="H221">SUM(IF(G221=$A$2:$A$1171,1,0))</f>
        <v>4</v>
      </c>
      <c r="I221">
        <v>49.7</v>
      </c>
      <c r="J221">
        <f t="array" ref="J221">SUM(IF(I221=$B$2:$B$1171,1,0))</f>
        <v>5</v>
      </c>
    </row>
    <row r="222" spans="1:10" x14ac:dyDescent="0.25">
      <c r="A222">
        <v>14.9</v>
      </c>
      <c r="B222">
        <v>41.9</v>
      </c>
      <c r="C222">
        <f t="shared" si="6"/>
        <v>221.5</v>
      </c>
      <c r="D222">
        <f t="shared" si="7"/>
        <v>283</v>
      </c>
      <c r="E222">
        <f t="array" ref="E222">SUM(SIGN($C222-C223:C$1171)*SIGN($D222-$D223:$D$1171))</f>
        <v>443</v>
      </c>
      <c r="G222">
        <v>31.2</v>
      </c>
      <c r="H222">
        <f t="array" ref="H222">SUM(IF(G222=$A$2:$A$1171,1,0))</f>
        <v>6</v>
      </c>
      <c r="I222">
        <v>26.45</v>
      </c>
      <c r="J222">
        <f t="array" ref="J222">SUM(IF(I222=$B$2:$B$1171,1,0))</f>
        <v>1</v>
      </c>
    </row>
    <row r="223" spans="1:10" x14ac:dyDescent="0.25">
      <c r="A223">
        <v>14.9</v>
      </c>
      <c r="B223">
        <v>40.9</v>
      </c>
      <c r="C223">
        <f t="shared" si="6"/>
        <v>221.5</v>
      </c>
      <c r="D223">
        <f t="shared" si="7"/>
        <v>255.5</v>
      </c>
      <c r="E223">
        <f t="array" ref="E223">SUM(SIGN($C223-C224:C$1171)*SIGN($D223-$D224:$D$1171))</f>
        <v>485</v>
      </c>
      <c r="G223">
        <v>31.3</v>
      </c>
      <c r="H223">
        <f t="array" ref="H223">SUM(IF(G223=$A$2:$A$1171,1,0))</f>
        <v>3</v>
      </c>
      <c r="I223">
        <v>62.2</v>
      </c>
      <c r="J223">
        <f t="array" ref="J223">SUM(IF(I223=$B$2:$B$1171,1,0))</f>
        <v>1</v>
      </c>
    </row>
    <row r="224" spans="1:10" x14ac:dyDescent="0.25">
      <c r="A224">
        <v>15</v>
      </c>
      <c r="B224">
        <v>56.8</v>
      </c>
      <c r="C224">
        <f t="shared" si="6"/>
        <v>225.5</v>
      </c>
      <c r="D224">
        <f t="shared" si="7"/>
        <v>951</v>
      </c>
      <c r="E224">
        <f t="array" ref="E224">SUM(SIGN($C224-C225:C$1171)*SIGN($D224-$D225:$D$1171))</f>
        <v>-711</v>
      </c>
      <c r="G224">
        <v>31.4</v>
      </c>
      <c r="H224">
        <f t="array" ref="H224">SUM(IF(G224=$A$2:$A$1171,1,0))</f>
        <v>5</v>
      </c>
      <c r="I224">
        <v>25.55</v>
      </c>
      <c r="J224">
        <f t="array" ref="J224">SUM(IF(I224=$B$2:$B$1171,1,0))</f>
        <v>1</v>
      </c>
    </row>
    <row r="225" spans="1:10" x14ac:dyDescent="0.25">
      <c r="A225">
        <v>15</v>
      </c>
      <c r="B225">
        <v>53.3</v>
      </c>
      <c r="C225">
        <f t="shared" si="6"/>
        <v>225.5</v>
      </c>
      <c r="D225">
        <f t="shared" si="7"/>
        <v>745</v>
      </c>
      <c r="E225">
        <f t="array" ref="E225">SUM(SIGN($C225-C226:C$1171)*SIGN($D225-$D226:$D$1171))</f>
        <v>-400</v>
      </c>
      <c r="G225">
        <v>31.5</v>
      </c>
      <c r="H225">
        <f t="array" ref="H225">SUM(IF(G225=$A$2:$A$1171,1,0))</f>
        <v>2</v>
      </c>
      <c r="I225">
        <v>48.7</v>
      </c>
      <c r="J225">
        <f t="array" ref="J225">SUM(IF(I225=$B$2:$B$1171,1,0))</f>
        <v>8</v>
      </c>
    </row>
    <row r="226" spans="1:10" x14ac:dyDescent="0.25">
      <c r="A226">
        <v>15</v>
      </c>
      <c r="B226">
        <v>51.8</v>
      </c>
      <c r="C226">
        <f t="shared" si="6"/>
        <v>225.5</v>
      </c>
      <c r="D226">
        <f t="shared" si="7"/>
        <v>680.5</v>
      </c>
      <c r="E226">
        <f t="array" ref="E226">SUM(SIGN($C226-C227:C$1171)*SIGN($D226-$D227:$D$1171))</f>
        <v>-301</v>
      </c>
      <c r="G226">
        <v>31.6</v>
      </c>
      <c r="H226">
        <f t="array" ref="H226">SUM(IF(G226=$A$2:$A$1171,1,0))</f>
        <v>3</v>
      </c>
      <c r="I226">
        <v>47.4</v>
      </c>
      <c r="J226">
        <f t="array" ref="J226">SUM(IF(I226=$B$2:$B$1171,1,0))</f>
        <v>3</v>
      </c>
    </row>
    <row r="227" spans="1:10" x14ac:dyDescent="0.25">
      <c r="A227">
        <v>15</v>
      </c>
      <c r="B227">
        <v>49.6</v>
      </c>
      <c r="C227">
        <f t="shared" si="6"/>
        <v>225.5</v>
      </c>
      <c r="D227">
        <f t="shared" si="7"/>
        <v>557.5</v>
      </c>
      <c r="E227">
        <f t="array" ref="E227">SUM(SIGN($C227-C228:C$1171)*SIGN($D227-$D228:$D$1171))</f>
        <v>-70</v>
      </c>
      <c r="G227">
        <v>31.7</v>
      </c>
      <c r="H227">
        <f t="array" ref="H227">SUM(IF(G227=$A$2:$A$1171,1,0))</f>
        <v>2</v>
      </c>
      <c r="I227">
        <v>47.2</v>
      </c>
      <c r="J227">
        <f t="array" ref="J227">SUM(IF(I227=$B$2:$B$1171,1,0))</f>
        <v>4</v>
      </c>
    </row>
    <row r="228" spans="1:10" x14ac:dyDescent="0.25">
      <c r="A228">
        <v>15</v>
      </c>
      <c r="B228">
        <v>43.5</v>
      </c>
      <c r="C228">
        <f t="shared" si="6"/>
        <v>225.5</v>
      </c>
      <c r="D228">
        <f t="shared" si="7"/>
        <v>322.5</v>
      </c>
      <c r="E228">
        <f t="array" ref="E228">SUM(SIGN($C228-C229:C$1171)*SIGN($D228-$D229:$D$1171))</f>
        <v>372</v>
      </c>
      <c r="G228">
        <v>31.8</v>
      </c>
      <c r="H228">
        <f t="array" ref="H228">SUM(IF(G228=$A$2:$A$1171,1,0))</f>
        <v>3</v>
      </c>
      <c r="I228">
        <v>26.05</v>
      </c>
      <c r="J228">
        <f t="array" ref="J228">SUM(IF(I228=$B$2:$B$1171,1,0))</f>
        <v>1</v>
      </c>
    </row>
    <row r="229" spans="1:10" x14ac:dyDescent="0.25">
      <c r="A229">
        <v>15</v>
      </c>
      <c r="B229">
        <v>32.9</v>
      </c>
      <c r="C229">
        <f t="shared" si="6"/>
        <v>225.5</v>
      </c>
      <c r="D229">
        <f t="shared" si="7"/>
        <v>112.5</v>
      </c>
      <c r="E229">
        <f t="array" ref="E229">SUM(SIGN($C229-C230:C$1171)*SIGN($D229-$D230:$D$1171))</f>
        <v>733</v>
      </c>
      <c r="G229">
        <v>31.9</v>
      </c>
      <c r="H229">
        <f t="array" ref="H229">SUM(IF(G229=$A$2:$A$1171,1,0))</f>
        <v>4</v>
      </c>
      <c r="I229">
        <v>35.700000000000003</v>
      </c>
      <c r="J229">
        <f t="array" ref="J229">SUM(IF(I229=$B$2:$B$1171,1,0))</f>
        <v>3</v>
      </c>
    </row>
    <row r="230" spans="1:10" x14ac:dyDescent="0.25">
      <c r="A230">
        <v>15.1</v>
      </c>
      <c r="B230">
        <v>59.3</v>
      </c>
      <c r="C230">
        <f t="shared" si="6"/>
        <v>230.5</v>
      </c>
      <c r="D230">
        <f t="shared" si="7"/>
        <v>1072</v>
      </c>
      <c r="E230">
        <f t="array" ref="E230">SUM(SIGN($C230-C231:C$1171)*SIGN($D230-$D231:$D$1171))</f>
        <v>-847</v>
      </c>
      <c r="G230">
        <v>32</v>
      </c>
      <c r="H230">
        <f t="array" ref="H230">SUM(IF(G230=$A$2:$A$1171,1,0))</f>
        <v>4</v>
      </c>
      <c r="I230">
        <v>30.9</v>
      </c>
      <c r="J230">
        <f t="array" ref="J230">SUM(IF(I230=$B$2:$B$1171,1,0))</f>
        <v>2</v>
      </c>
    </row>
    <row r="231" spans="1:10" x14ac:dyDescent="0.25">
      <c r="A231">
        <v>15.1</v>
      </c>
      <c r="B231">
        <v>58</v>
      </c>
      <c r="C231">
        <f t="shared" si="6"/>
        <v>230.5</v>
      </c>
      <c r="D231">
        <f t="shared" si="7"/>
        <v>1017</v>
      </c>
      <c r="E231">
        <f t="array" ref="E231">SUM(SIGN($C231-C232:C$1171)*SIGN($D231-$D232:$D$1171))</f>
        <v>-789</v>
      </c>
      <c r="G231">
        <v>32.200000000000003</v>
      </c>
      <c r="H231">
        <f t="array" ref="H231">SUM(IF(G231=$A$2:$A$1171,1,0))</f>
        <v>2</v>
      </c>
      <c r="I231">
        <v>34.1</v>
      </c>
      <c r="J231">
        <f t="array" ref="J231">SUM(IF(I231=$B$2:$B$1171,1,0))</f>
        <v>2</v>
      </c>
    </row>
    <row r="232" spans="1:10" x14ac:dyDescent="0.25">
      <c r="A232">
        <v>15.1</v>
      </c>
      <c r="B232">
        <v>53.6</v>
      </c>
      <c r="C232">
        <f t="shared" si="6"/>
        <v>230.5</v>
      </c>
      <c r="D232">
        <f t="shared" si="7"/>
        <v>766</v>
      </c>
      <c r="E232">
        <f t="array" ref="E232">SUM(SIGN($C232-C233:C$1171)*SIGN($D232-$D233:$D$1171))</f>
        <v>-439</v>
      </c>
      <c r="G232">
        <v>32.299999999999997</v>
      </c>
      <c r="H232">
        <f t="array" ref="H232">SUM(IF(G232=$A$2:$A$1171,1,0))</f>
        <v>3</v>
      </c>
      <c r="I232">
        <v>47.9</v>
      </c>
      <c r="J232">
        <f t="array" ref="J232">SUM(IF(I232=$B$2:$B$1171,1,0))</f>
        <v>2</v>
      </c>
    </row>
    <row r="233" spans="1:10" x14ac:dyDescent="0.25">
      <c r="A233">
        <v>15.1</v>
      </c>
      <c r="B233">
        <v>52.1</v>
      </c>
      <c r="C233">
        <f t="shared" si="6"/>
        <v>230.5</v>
      </c>
      <c r="D233">
        <f t="shared" si="7"/>
        <v>690.5</v>
      </c>
      <c r="E233">
        <f t="array" ref="E233">SUM(SIGN($C233-C234:C$1171)*SIGN($D233-$D234:$D$1171))</f>
        <v>-322</v>
      </c>
      <c r="G233">
        <v>32.4</v>
      </c>
      <c r="H233">
        <f t="array" ref="H233">SUM(IF(G233=$A$2:$A$1171,1,0))</f>
        <v>4</v>
      </c>
      <c r="I233">
        <v>31.6</v>
      </c>
      <c r="J233">
        <f t="array" ref="J233">SUM(IF(I233=$B$2:$B$1171,1,0))</f>
        <v>1</v>
      </c>
    </row>
    <row r="234" spans="1:10" x14ac:dyDescent="0.25">
      <c r="A234">
        <v>15.2</v>
      </c>
      <c r="B234">
        <v>60.6</v>
      </c>
      <c r="C234">
        <f t="shared" si="6"/>
        <v>235.5</v>
      </c>
      <c r="D234">
        <f t="shared" si="7"/>
        <v>1116.5</v>
      </c>
      <c r="E234">
        <f t="array" ref="E234">SUM(SIGN($C234-C235:C$1171)*SIGN($D234-$D235:$D$1171))</f>
        <v>-879</v>
      </c>
      <c r="G234">
        <v>32.5</v>
      </c>
      <c r="H234">
        <f t="array" ref="H234">SUM(IF(G234=$A$2:$A$1171,1,0))</f>
        <v>5</v>
      </c>
      <c r="I234">
        <v>25.45</v>
      </c>
      <c r="J234">
        <f t="array" ref="J234">SUM(IF(I234=$B$2:$B$1171,1,0))</f>
        <v>1</v>
      </c>
    </row>
    <row r="235" spans="1:10" x14ac:dyDescent="0.25">
      <c r="A235">
        <v>15.2</v>
      </c>
      <c r="B235">
        <v>59.4</v>
      </c>
      <c r="C235">
        <f t="shared" si="6"/>
        <v>235.5</v>
      </c>
      <c r="D235">
        <f t="shared" si="7"/>
        <v>1078</v>
      </c>
      <c r="E235">
        <f t="array" ref="E235">SUM(SIGN($C235-C236:C$1171)*SIGN($D235-$D236:$D$1171))</f>
        <v>-848</v>
      </c>
      <c r="G235">
        <v>32.6</v>
      </c>
      <c r="H235">
        <f t="array" ref="H235">SUM(IF(G235=$A$2:$A$1171,1,0))</f>
        <v>1</v>
      </c>
      <c r="I235">
        <v>63.2</v>
      </c>
      <c r="J235">
        <f t="array" ref="J235">SUM(IF(I235=$B$2:$B$1171,1,0))</f>
        <v>1</v>
      </c>
    </row>
    <row r="236" spans="1:10" x14ac:dyDescent="0.25">
      <c r="A236">
        <v>15.2</v>
      </c>
      <c r="B236">
        <v>58.7</v>
      </c>
      <c r="C236">
        <f t="shared" si="6"/>
        <v>235.5</v>
      </c>
      <c r="D236">
        <f t="shared" si="7"/>
        <v>1047.5</v>
      </c>
      <c r="E236">
        <f t="array" ref="E236">SUM(SIGN($C236-C237:C$1171)*SIGN($D236-$D237:$D$1171))</f>
        <v>-822</v>
      </c>
      <c r="G236">
        <v>32.700000000000003</v>
      </c>
      <c r="H236">
        <f t="array" ref="H236">SUM(IF(G236=$A$2:$A$1171,1,0))</f>
        <v>4</v>
      </c>
      <c r="I236">
        <v>48.2</v>
      </c>
      <c r="J236">
        <f t="array" ref="J236">SUM(IF(I236=$B$2:$B$1171,1,0))</f>
        <v>4</v>
      </c>
    </row>
    <row r="237" spans="1:10" x14ac:dyDescent="0.25">
      <c r="A237">
        <v>15.2</v>
      </c>
      <c r="B237">
        <v>57</v>
      </c>
      <c r="C237">
        <f t="shared" si="6"/>
        <v>235.5</v>
      </c>
      <c r="D237">
        <f t="shared" si="7"/>
        <v>963.5</v>
      </c>
      <c r="E237">
        <f t="array" ref="E237">SUM(SIGN($C237-C238:C$1171)*SIGN($D237-$D238:$D$1171))</f>
        <v>-725</v>
      </c>
      <c r="G237">
        <v>32.799999999999997</v>
      </c>
      <c r="H237">
        <f t="array" ref="H237">SUM(IF(G237=$A$2:$A$1171,1,0))</f>
        <v>5</v>
      </c>
      <c r="I237">
        <v>47.5</v>
      </c>
      <c r="J237">
        <f t="array" ref="J237">SUM(IF(I237=$B$2:$B$1171,1,0))</f>
        <v>7</v>
      </c>
    </row>
    <row r="238" spans="1:10" x14ac:dyDescent="0.25">
      <c r="A238">
        <v>15.2</v>
      </c>
      <c r="B238">
        <v>55.3</v>
      </c>
      <c r="C238">
        <f t="shared" si="6"/>
        <v>235.5</v>
      </c>
      <c r="D238">
        <f t="shared" si="7"/>
        <v>873</v>
      </c>
      <c r="E238">
        <f t="array" ref="E238">SUM(SIGN($C238-C239:C$1171)*SIGN($D238-$D239:$D$1171))</f>
        <v>-609</v>
      </c>
      <c r="G238">
        <v>33</v>
      </c>
      <c r="H238">
        <f t="array" ref="H238">SUM(IF(G238=$A$2:$A$1171,1,0))</f>
        <v>2</v>
      </c>
      <c r="I238">
        <v>42.3</v>
      </c>
      <c r="J238">
        <f t="array" ref="J238">SUM(IF(I238=$B$2:$B$1171,1,0))</f>
        <v>3</v>
      </c>
    </row>
    <row r="239" spans="1:10" x14ac:dyDescent="0.25">
      <c r="A239">
        <v>15.2</v>
      </c>
      <c r="B239">
        <v>44.3</v>
      </c>
      <c r="C239">
        <f t="shared" si="6"/>
        <v>235.5</v>
      </c>
      <c r="D239">
        <f t="shared" si="7"/>
        <v>352</v>
      </c>
      <c r="E239">
        <f t="array" ref="E239">SUM(SIGN($C239-C240:C$1171)*SIGN($D239-$D240:$D$1171))</f>
        <v>310</v>
      </c>
      <c r="G239">
        <v>33.200000000000003</v>
      </c>
      <c r="H239">
        <f t="array" ref="H239">SUM(IF(G239=$A$2:$A$1171,1,0))</f>
        <v>2</v>
      </c>
      <c r="I239">
        <v>30.4</v>
      </c>
      <c r="J239">
        <f t="array" ref="J239">SUM(IF(I239=$B$2:$B$1171,1,0))</f>
        <v>1</v>
      </c>
    </row>
    <row r="240" spans="1:10" x14ac:dyDescent="0.25">
      <c r="A240">
        <v>15.3</v>
      </c>
      <c r="B240">
        <v>57.2</v>
      </c>
      <c r="C240">
        <f t="shared" si="6"/>
        <v>239.5</v>
      </c>
      <c r="D240">
        <f t="shared" si="7"/>
        <v>971.5</v>
      </c>
      <c r="E240">
        <f t="array" ref="E240">SUM(SIGN($C240-C241:C$1171)*SIGN($D240-$D241:$D$1171))</f>
        <v>-731</v>
      </c>
      <c r="G240">
        <v>33.299999999999997</v>
      </c>
      <c r="H240">
        <f t="array" ref="H240">SUM(IF(G240=$A$2:$A$1171,1,0))</f>
        <v>1</v>
      </c>
      <c r="I240">
        <v>50.1</v>
      </c>
      <c r="J240">
        <f t="array" ref="J240">SUM(IF(I240=$B$2:$B$1171,1,0))</f>
        <v>3</v>
      </c>
    </row>
    <row r="241" spans="1:10" x14ac:dyDescent="0.25">
      <c r="A241">
        <v>15.3</v>
      </c>
      <c r="B241">
        <v>50.9</v>
      </c>
      <c r="C241">
        <f t="shared" si="6"/>
        <v>239.5</v>
      </c>
      <c r="D241">
        <f t="shared" si="7"/>
        <v>627.5</v>
      </c>
      <c r="E241">
        <f t="array" ref="E241">SUM(SIGN($C241-C242:C$1171)*SIGN($D241-$D242:$D$1171))</f>
        <v>-213</v>
      </c>
      <c r="G241">
        <v>33.4</v>
      </c>
      <c r="H241">
        <f t="array" ref="H241">SUM(IF(G241=$A$2:$A$1171,1,0))</f>
        <v>6</v>
      </c>
      <c r="I241">
        <v>37.200000000000003</v>
      </c>
      <c r="J241">
        <f t="array" ref="J241">SUM(IF(I241=$B$2:$B$1171,1,0))</f>
        <v>1</v>
      </c>
    </row>
    <row r="242" spans="1:10" x14ac:dyDescent="0.25">
      <c r="A242">
        <v>15.4</v>
      </c>
      <c r="B242">
        <v>58.4</v>
      </c>
      <c r="C242">
        <f t="shared" si="6"/>
        <v>242.5</v>
      </c>
      <c r="D242">
        <f t="shared" si="7"/>
        <v>1036.5</v>
      </c>
      <c r="E242">
        <f t="array" ref="E242">SUM(SIGN($C242-C243:C$1171)*SIGN($D242-$D243:$D$1171))</f>
        <v>-807</v>
      </c>
      <c r="G242">
        <v>33.700000000000003</v>
      </c>
      <c r="H242">
        <f t="array" ref="H242">SUM(IF(G242=$A$2:$A$1171,1,0))</f>
        <v>4</v>
      </c>
      <c r="I242">
        <v>33.9</v>
      </c>
      <c r="J242">
        <f t="array" ref="J242">SUM(IF(I242=$B$2:$B$1171,1,0))</f>
        <v>2</v>
      </c>
    </row>
    <row r="243" spans="1:10" x14ac:dyDescent="0.25">
      <c r="A243">
        <v>15.4</v>
      </c>
      <c r="B243">
        <v>52.6</v>
      </c>
      <c r="C243">
        <f t="shared" si="6"/>
        <v>242.5</v>
      </c>
      <c r="D243">
        <f t="shared" si="7"/>
        <v>710</v>
      </c>
      <c r="E243">
        <f t="array" ref="E243">SUM(SIGN($C243-C244:C$1171)*SIGN($D243-$D244:$D$1171))</f>
        <v>-357</v>
      </c>
      <c r="G243">
        <v>33.799999999999997</v>
      </c>
      <c r="H243">
        <f t="array" ref="H243">SUM(IF(G243=$A$2:$A$1171,1,0))</f>
        <v>3</v>
      </c>
      <c r="I243">
        <v>39</v>
      </c>
      <c r="J243">
        <f t="array" ref="J243">SUM(IF(I243=$B$2:$B$1171,1,0))</f>
        <v>1</v>
      </c>
    </row>
    <row r="244" spans="1:10" x14ac:dyDescent="0.25">
      <c r="A244">
        <v>15.4</v>
      </c>
      <c r="B244">
        <v>37.799999999999997</v>
      </c>
      <c r="C244">
        <f t="shared" si="6"/>
        <v>242.5</v>
      </c>
      <c r="D244">
        <f t="shared" si="7"/>
        <v>192</v>
      </c>
      <c r="E244">
        <f t="array" ref="E244">SUM(SIGN($C244-C245:C$1171)*SIGN($D244-$D245:$D$1171))</f>
        <v>574</v>
      </c>
      <c r="G244">
        <v>33.9</v>
      </c>
      <c r="H244">
        <f t="array" ref="H244">SUM(IF(G244=$A$2:$A$1171,1,0))</f>
        <v>2</v>
      </c>
      <c r="I244">
        <v>30.5</v>
      </c>
      <c r="J244">
        <f t="array" ref="J244">SUM(IF(I244=$B$2:$B$1171,1,0))</f>
        <v>1</v>
      </c>
    </row>
    <row r="245" spans="1:10" x14ac:dyDescent="0.25">
      <c r="A245">
        <v>15.4</v>
      </c>
      <c r="B245">
        <v>28.95</v>
      </c>
      <c r="C245">
        <f t="shared" si="6"/>
        <v>242.5</v>
      </c>
      <c r="D245">
        <f t="shared" si="7"/>
        <v>80</v>
      </c>
      <c r="E245">
        <f t="array" ref="E245">SUM(SIGN($C245-C246:C$1171)*SIGN($D245-$D246:$D$1171))</f>
        <v>780</v>
      </c>
      <c r="G245">
        <v>34</v>
      </c>
      <c r="H245">
        <f t="array" ref="H245">SUM(IF(G245=$A$2:$A$1171,1,0))</f>
        <v>1</v>
      </c>
      <c r="I245">
        <v>46.3</v>
      </c>
      <c r="J245">
        <f t="array" ref="J245">SUM(IF(I245=$B$2:$B$1171,1,0))</f>
        <v>2</v>
      </c>
    </row>
    <row r="246" spans="1:10" x14ac:dyDescent="0.25">
      <c r="A246">
        <v>15.5</v>
      </c>
      <c r="B246">
        <v>54.5</v>
      </c>
      <c r="C246">
        <f t="shared" si="6"/>
        <v>245.5</v>
      </c>
      <c r="D246">
        <f t="shared" si="7"/>
        <v>828.5</v>
      </c>
      <c r="E246">
        <f t="array" ref="E246">SUM(SIGN($C246-C247:C$1171)*SIGN($D246-$D247:$D$1171))</f>
        <v>-536</v>
      </c>
      <c r="G246">
        <v>34.1</v>
      </c>
      <c r="H246">
        <f t="array" ref="H246">SUM(IF(G246=$A$2:$A$1171,1,0))</f>
        <v>2</v>
      </c>
      <c r="I246">
        <v>46.9</v>
      </c>
      <c r="J246">
        <f t="array" ref="J246">SUM(IF(I246=$B$2:$B$1171,1,0))</f>
        <v>2</v>
      </c>
    </row>
    <row r="247" spans="1:10" x14ac:dyDescent="0.25">
      <c r="A247">
        <v>15.5</v>
      </c>
      <c r="B247">
        <v>50.2</v>
      </c>
      <c r="C247">
        <f t="shared" si="6"/>
        <v>245.5</v>
      </c>
      <c r="D247">
        <f t="shared" si="7"/>
        <v>596</v>
      </c>
      <c r="E247">
        <f t="array" ref="E247">SUM(SIGN($C247-C248:C$1171)*SIGN($D247-$D248:$D$1171))</f>
        <v>-156</v>
      </c>
      <c r="G247">
        <v>34.200000000000003</v>
      </c>
      <c r="H247">
        <f t="array" ref="H247">SUM(IF(G247=$A$2:$A$1171,1,0))</f>
        <v>5</v>
      </c>
      <c r="I247">
        <v>50.5</v>
      </c>
      <c r="J247">
        <f t="array" ref="J247">SUM(IF(I247=$B$2:$B$1171,1,0))</f>
        <v>2</v>
      </c>
    </row>
    <row r="248" spans="1:10" x14ac:dyDescent="0.25">
      <c r="A248">
        <v>15.6</v>
      </c>
      <c r="B248">
        <v>61.2</v>
      </c>
      <c r="C248">
        <f t="shared" si="6"/>
        <v>250</v>
      </c>
      <c r="D248">
        <f t="shared" si="7"/>
        <v>1138.5</v>
      </c>
      <c r="E248">
        <f t="array" ref="E248">SUM(SIGN($C248-C249:C$1171)*SIGN($D248-$D249:$D$1171))</f>
        <v>-888</v>
      </c>
      <c r="G248">
        <v>34.299999999999997</v>
      </c>
      <c r="H248">
        <f t="array" ref="H248">SUM(IF(G248=$A$2:$A$1171,1,0))</f>
        <v>2</v>
      </c>
      <c r="I248">
        <v>30.7</v>
      </c>
      <c r="J248">
        <f t="array" ref="J248">SUM(IF(I248=$B$2:$B$1171,1,0))</f>
        <v>3</v>
      </c>
    </row>
    <row r="249" spans="1:10" x14ac:dyDescent="0.25">
      <c r="A249">
        <v>15.6</v>
      </c>
      <c r="B249">
        <v>59.1</v>
      </c>
      <c r="C249">
        <f t="shared" si="6"/>
        <v>250</v>
      </c>
      <c r="D249">
        <f t="shared" si="7"/>
        <v>1066.5</v>
      </c>
      <c r="E249">
        <f t="array" ref="E249">SUM(SIGN($C249-C250:C$1171)*SIGN($D249-$D250:$D$1171))</f>
        <v>-830</v>
      </c>
      <c r="G249">
        <v>34.4</v>
      </c>
      <c r="H249">
        <f t="array" ref="H249">SUM(IF(G249=$A$2:$A$1171,1,0))</f>
        <v>2</v>
      </c>
      <c r="I249">
        <v>35.1</v>
      </c>
      <c r="J249">
        <f t="array" ref="J249">SUM(IF(I249=$B$2:$B$1171,1,0))</f>
        <v>1</v>
      </c>
    </row>
    <row r="250" spans="1:10" x14ac:dyDescent="0.25">
      <c r="A250">
        <v>15.6</v>
      </c>
      <c r="B250">
        <v>55.6</v>
      </c>
      <c r="C250">
        <f t="shared" si="6"/>
        <v>250</v>
      </c>
      <c r="D250">
        <f t="shared" si="7"/>
        <v>891.5</v>
      </c>
      <c r="E250">
        <f t="array" ref="E250">SUM(SIGN($C250-C251:C$1171)*SIGN($D250-$D251:$D$1171))</f>
        <v>-629</v>
      </c>
      <c r="G250">
        <v>34.5</v>
      </c>
      <c r="H250">
        <f t="array" ref="H250">SUM(IF(G250=$A$2:$A$1171,1,0))</f>
        <v>2</v>
      </c>
      <c r="I250">
        <v>26.15</v>
      </c>
      <c r="J250">
        <f t="array" ref="J250">SUM(IF(I250=$B$2:$B$1171,1,0))</f>
        <v>1</v>
      </c>
    </row>
    <row r="251" spans="1:10" x14ac:dyDescent="0.25">
      <c r="A251">
        <v>15.6</v>
      </c>
      <c r="B251">
        <v>55.4</v>
      </c>
      <c r="C251">
        <f t="shared" si="6"/>
        <v>250</v>
      </c>
      <c r="D251">
        <f t="shared" si="7"/>
        <v>881</v>
      </c>
      <c r="E251">
        <f t="array" ref="E251">SUM(SIGN($C251-C252:C$1171)*SIGN($D251-$D252:$D$1171))</f>
        <v>-617</v>
      </c>
      <c r="G251">
        <v>34.6</v>
      </c>
      <c r="H251">
        <f t="array" ref="H251">SUM(IF(G251=$A$2:$A$1171,1,0))</f>
        <v>2</v>
      </c>
      <c r="I251">
        <v>48.6</v>
      </c>
      <c r="J251">
        <f t="array" ref="J251">SUM(IF(I251=$B$2:$B$1171,1,0))</f>
        <v>2</v>
      </c>
    </row>
    <row r="252" spans="1:10" x14ac:dyDescent="0.25">
      <c r="A252">
        <v>15.6</v>
      </c>
      <c r="B252">
        <v>50</v>
      </c>
      <c r="C252">
        <f t="shared" si="6"/>
        <v>250</v>
      </c>
      <c r="D252">
        <f t="shared" si="7"/>
        <v>584.5</v>
      </c>
      <c r="E252">
        <f t="array" ref="E252">SUM(SIGN($C252-C253:C$1171)*SIGN($D252-$D253:$D$1171))</f>
        <v>-136</v>
      </c>
      <c r="G252">
        <v>34.700000000000003</v>
      </c>
      <c r="H252">
        <f t="array" ref="H252">SUM(IF(G252=$A$2:$A$1171,1,0))</f>
        <v>4</v>
      </c>
      <c r="I252">
        <v>38.5</v>
      </c>
      <c r="J252">
        <f t="array" ref="J252">SUM(IF(I252=$B$2:$B$1171,1,0))</f>
        <v>5</v>
      </c>
    </row>
    <row r="253" spans="1:10" x14ac:dyDescent="0.25">
      <c r="A253">
        <v>15.6</v>
      </c>
      <c r="B253">
        <v>47.3</v>
      </c>
      <c r="C253">
        <f t="shared" si="6"/>
        <v>250</v>
      </c>
      <c r="D253">
        <f t="shared" si="7"/>
        <v>450</v>
      </c>
      <c r="E253">
        <f t="array" ref="E253">SUM(SIGN($C253-C254:C$1171)*SIGN($D253-$D254:$D$1171))</f>
        <v>113</v>
      </c>
      <c r="G253">
        <v>34.799999999999997</v>
      </c>
      <c r="H253">
        <f t="array" ref="H253">SUM(IF(G253=$A$2:$A$1171,1,0))</f>
        <v>7</v>
      </c>
      <c r="I253">
        <v>33.799999999999997</v>
      </c>
      <c r="J253">
        <f t="array" ref="J253">SUM(IF(I253=$B$2:$B$1171,1,0))</f>
        <v>4</v>
      </c>
    </row>
    <row r="254" spans="1:10" x14ac:dyDescent="0.25">
      <c r="A254">
        <v>15.6</v>
      </c>
      <c r="B254">
        <v>41.4</v>
      </c>
      <c r="C254">
        <f t="shared" si="6"/>
        <v>250</v>
      </c>
      <c r="D254">
        <f t="shared" si="7"/>
        <v>271</v>
      </c>
      <c r="E254">
        <f t="array" ref="E254">SUM(SIGN($C254-C255:C$1171)*SIGN($D254-$D255:$D$1171))</f>
        <v>439</v>
      </c>
      <c r="G254">
        <v>34.9</v>
      </c>
      <c r="H254">
        <f t="array" ref="H254">SUM(IF(G254=$A$2:$A$1171,1,0))</f>
        <v>2</v>
      </c>
      <c r="I254">
        <v>47.8</v>
      </c>
      <c r="J254">
        <f t="array" ref="J254">SUM(IF(I254=$B$2:$B$1171,1,0))</f>
        <v>6</v>
      </c>
    </row>
    <row r="255" spans="1:10" x14ac:dyDescent="0.25">
      <c r="A255">
        <v>15.7</v>
      </c>
      <c r="B255">
        <v>54.4</v>
      </c>
      <c r="C255">
        <f t="shared" si="6"/>
        <v>254.5</v>
      </c>
      <c r="D255">
        <f t="shared" si="7"/>
        <v>818.5</v>
      </c>
      <c r="E255">
        <f t="array" ref="E255">SUM(SIGN($C255-C256:C$1171)*SIGN($D255-$D256:$D$1171))</f>
        <v>-520</v>
      </c>
      <c r="G255">
        <v>35</v>
      </c>
      <c r="H255">
        <f t="array" ref="H255">SUM(IF(G255=$A$2:$A$1171,1,0))</f>
        <v>2</v>
      </c>
      <c r="I255">
        <v>30.1</v>
      </c>
      <c r="J255">
        <f t="array" ref="J255">SUM(IF(I255=$B$2:$B$1171,1,0))</f>
        <v>1</v>
      </c>
    </row>
    <row r="256" spans="1:10" x14ac:dyDescent="0.25">
      <c r="A256">
        <v>15.7</v>
      </c>
      <c r="B256">
        <v>53.3</v>
      </c>
      <c r="C256">
        <f t="shared" si="6"/>
        <v>254.5</v>
      </c>
      <c r="D256">
        <f t="shared" si="7"/>
        <v>745</v>
      </c>
      <c r="E256">
        <f t="array" ref="E256">SUM(SIGN($C256-C257:C$1171)*SIGN($D256-$D257:$D$1171))</f>
        <v>-406</v>
      </c>
      <c r="G256">
        <v>35.1</v>
      </c>
      <c r="H256">
        <f t="array" ref="H256">SUM(IF(G256=$A$2:$A$1171,1,0))</f>
        <v>2</v>
      </c>
      <c r="I256">
        <v>62.4</v>
      </c>
      <c r="J256">
        <f t="array" ref="J256">SUM(IF(I256=$B$2:$B$1171,1,0))</f>
        <v>1</v>
      </c>
    </row>
    <row r="257" spans="1:10" x14ac:dyDescent="0.25">
      <c r="A257">
        <v>15.8</v>
      </c>
      <c r="B257">
        <v>54</v>
      </c>
      <c r="C257">
        <f t="shared" si="6"/>
        <v>256</v>
      </c>
      <c r="D257">
        <f t="shared" si="7"/>
        <v>794.5</v>
      </c>
      <c r="E257">
        <f t="array" ref="E257">SUM(SIGN($C257-C258:C$1171)*SIGN($D257-$D258:$D$1171))</f>
        <v>-483</v>
      </c>
      <c r="G257">
        <v>35.200000000000003</v>
      </c>
      <c r="H257">
        <f t="array" ref="H257">SUM(IF(G257=$A$2:$A$1171,1,0))</f>
        <v>4</v>
      </c>
      <c r="I257">
        <v>29.6</v>
      </c>
      <c r="J257">
        <f t="array" ref="J257">SUM(IF(I257=$B$2:$B$1171,1,0))</f>
        <v>1</v>
      </c>
    </row>
    <row r="258" spans="1:10" x14ac:dyDescent="0.25">
      <c r="A258">
        <v>15.9</v>
      </c>
      <c r="B258">
        <v>54.3</v>
      </c>
      <c r="C258">
        <f t="shared" ref="C258:C321" si="8">_xlfn.RANK.AVG(A258,A$2:A$1171,1)</f>
        <v>258</v>
      </c>
      <c r="D258">
        <f t="shared" ref="D258:D321" si="9">_xlfn.RANK.AVG(B258,B$2:B$1171,1)</f>
        <v>810</v>
      </c>
      <c r="E258">
        <f t="array" ref="E258">SUM(SIGN($C258-C259:C$1171)*SIGN($D258-$D259:$D$1171))</f>
        <v>-504</v>
      </c>
      <c r="G258">
        <v>35.299999999999997</v>
      </c>
      <c r="H258">
        <f t="array" ref="H258">SUM(IF(G258=$A$2:$A$1171,1,0))</f>
        <v>2</v>
      </c>
      <c r="I258">
        <v>26.85</v>
      </c>
      <c r="J258">
        <f t="array" ref="J258">SUM(IF(I258=$B$2:$B$1171,1,0))</f>
        <v>1</v>
      </c>
    </row>
    <row r="259" spans="1:10" x14ac:dyDescent="0.25">
      <c r="A259">
        <v>15.9</v>
      </c>
      <c r="B259">
        <v>54.1</v>
      </c>
      <c r="C259">
        <f t="shared" si="8"/>
        <v>258</v>
      </c>
      <c r="D259">
        <f t="shared" si="9"/>
        <v>800</v>
      </c>
      <c r="E259">
        <f t="array" ref="E259">SUM(SIGN($C259-C260:C$1171)*SIGN($D259-$D260:$D$1171))</f>
        <v>-490</v>
      </c>
      <c r="G259">
        <v>35.4</v>
      </c>
      <c r="H259">
        <f t="array" ref="H259">SUM(IF(G259=$A$2:$A$1171,1,0))</f>
        <v>1</v>
      </c>
      <c r="I259">
        <v>48</v>
      </c>
      <c r="J259">
        <f t="array" ref="J259">SUM(IF(I259=$B$2:$B$1171,1,0))</f>
        <v>2</v>
      </c>
    </row>
    <row r="260" spans="1:10" x14ac:dyDescent="0.25">
      <c r="A260">
        <v>15.9</v>
      </c>
      <c r="B260">
        <v>53.4</v>
      </c>
      <c r="C260">
        <f t="shared" si="8"/>
        <v>258</v>
      </c>
      <c r="D260">
        <f t="shared" si="9"/>
        <v>753.5</v>
      </c>
      <c r="E260">
        <f t="array" ref="E260">SUM(SIGN($C260-C261:C$1171)*SIGN($D260-$D261:$D$1171))</f>
        <v>-423</v>
      </c>
      <c r="G260">
        <v>35.5</v>
      </c>
      <c r="H260">
        <f t="array" ref="H260">SUM(IF(G260=$A$2:$A$1171,1,0))</f>
        <v>2</v>
      </c>
      <c r="I260">
        <v>41.3</v>
      </c>
      <c r="J260">
        <f t="array" ref="J260">SUM(IF(I260=$B$2:$B$1171,1,0))</f>
        <v>3</v>
      </c>
    </row>
    <row r="261" spans="1:10" x14ac:dyDescent="0.25">
      <c r="A261">
        <v>16</v>
      </c>
      <c r="B261">
        <v>60.4</v>
      </c>
      <c r="C261">
        <f t="shared" si="8"/>
        <v>261</v>
      </c>
      <c r="D261">
        <f t="shared" si="9"/>
        <v>1107</v>
      </c>
      <c r="E261">
        <f t="array" ref="E261">SUM(SIGN($C261-C262:C$1171)*SIGN($D261-$D262:$D$1171))</f>
        <v>-849</v>
      </c>
      <c r="G261">
        <v>35.6</v>
      </c>
      <c r="H261">
        <f t="array" ref="H261">SUM(IF(G261=$A$2:$A$1171,1,0))</f>
        <v>1</v>
      </c>
      <c r="I261">
        <v>64.7</v>
      </c>
      <c r="J261">
        <f t="array" ref="J261">SUM(IF(I261=$B$2:$B$1171,1,0))</f>
        <v>1</v>
      </c>
    </row>
    <row r="262" spans="1:10" x14ac:dyDescent="0.25">
      <c r="A262">
        <v>16</v>
      </c>
      <c r="B262">
        <v>58.3</v>
      </c>
      <c r="C262">
        <f t="shared" si="8"/>
        <v>261</v>
      </c>
      <c r="D262">
        <f t="shared" si="9"/>
        <v>1031.5</v>
      </c>
      <c r="E262">
        <f t="array" ref="E262">SUM(SIGN($C262-C263:C$1171)*SIGN($D262-$D263:$D$1171))</f>
        <v>-792</v>
      </c>
      <c r="G262">
        <v>35.700000000000003</v>
      </c>
      <c r="H262">
        <f t="array" ref="H262">SUM(IF(G262=$A$2:$A$1171,1,0))</f>
        <v>1</v>
      </c>
      <c r="I262">
        <v>39.6</v>
      </c>
      <c r="J262">
        <f t="array" ref="J262">SUM(IF(I262=$B$2:$B$1171,1,0))</f>
        <v>1</v>
      </c>
    </row>
    <row r="263" spans="1:10" x14ac:dyDescent="0.25">
      <c r="A263">
        <v>16</v>
      </c>
      <c r="B263">
        <v>40.4</v>
      </c>
      <c r="C263">
        <f t="shared" si="8"/>
        <v>261</v>
      </c>
      <c r="D263">
        <f t="shared" si="9"/>
        <v>247.5</v>
      </c>
      <c r="E263">
        <f t="array" ref="E263">SUM(SIGN($C263-C264:C$1171)*SIGN($D263-$D264:$D$1171))</f>
        <v>463</v>
      </c>
      <c r="G263">
        <v>35.799999999999997</v>
      </c>
      <c r="H263">
        <f t="array" ref="H263">SUM(IF(G263=$A$2:$A$1171,1,0))</f>
        <v>1</v>
      </c>
      <c r="I263">
        <v>37.299999999999997</v>
      </c>
      <c r="J263">
        <f t="array" ref="J263">SUM(IF(I263=$B$2:$B$1171,1,0))</f>
        <v>4</v>
      </c>
    </row>
    <row r="264" spans="1:10" x14ac:dyDescent="0.25">
      <c r="A264">
        <v>16.100000000000001</v>
      </c>
      <c r="B264">
        <v>53.4</v>
      </c>
      <c r="C264">
        <f t="shared" si="8"/>
        <v>263</v>
      </c>
      <c r="D264">
        <f t="shared" si="9"/>
        <v>753.5</v>
      </c>
      <c r="E264">
        <f t="array" ref="E264">SUM(SIGN($C264-C265:C$1171)*SIGN($D264-$D265:$D$1171))</f>
        <v>-424</v>
      </c>
      <c r="G264">
        <v>35.9</v>
      </c>
      <c r="H264">
        <f t="array" ref="H264">SUM(IF(G264=$A$2:$A$1171,1,0))</f>
        <v>2</v>
      </c>
      <c r="I264">
        <v>51.6</v>
      </c>
      <c r="J264">
        <f t="array" ref="J264">SUM(IF(I264=$B$2:$B$1171,1,0))</f>
        <v>2</v>
      </c>
    </row>
    <row r="265" spans="1:10" x14ac:dyDescent="0.25">
      <c r="A265">
        <v>16.2</v>
      </c>
      <c r="B265">
        <v>51.3</v>
      </c>
      <c r="C265">
        <f t="shared" si="8"/>
        <v>265</v>
      </c>
      <c r="D265">
        <f t="shared" si="9"/>
        <v>656.5</v>
      </c>
      <c r="E265">
        <f t="array" ref="E265">SUM(SIGN($C265-C266:C$1171)*SIGN($D265-$D266:$D$1171))</f>
        <v>-272</v>
      </c>
      <c r="G265">
        <v>36.1</v>
      </c>
      <c r="H265">
        <f t="array" ref="H265">SUM(IF(G265=$A$2:$A$1171,1,0))</f>
        <v>1</v>
      </c>
      <c r="I265">
        <v>45.3</v>
      </c>
      <c r="J265">
        <f t="array" ref="J265">SUM(IF(I265=$B$2:$B$1171,1,0))</f>
        <v>2</v>
      </c>
    </row>
    <row r="266" spans="1:10" x14ac:dyDescent="0.25">
      <c r="A266">
        <v>16.2</v>
      </c>
      <c r="B266">
        <v>42.9</v>
      </c>
      <c r="C266">
        <f t="shared" si="8"/>
        <v>265</v>
      </c>
      <c r="D266">
        <f t="shared" si="9"/>
        <v>312.5</v>
      </c>
      <c r="E266">
        <f t="array" ref="E266">SUM(SIGN($C266-C267:C$1171)*SIGN($D266-$D267:$D$1171))</f>
        <v>363</v>
      </c>
      <c r="G266">
        <v>36.200000000000003</v>
      </c>
      <c r="H266">
        <f t="array" ref="H266">SUM(IF(G266=$A$2:$A$1171,1,0))</f>
        <v>2</v>
      </c>
      <c r="I266">
        <v>38.200000000000003</v>
      </c>
      <c r="J266">
        <f t="array" ref="J266">SUM(IF(I266=$B$2:$B$1171,1,0))</f>
        <v>3</v>
      </c>
    </row>
    <row r="267" spans="1:10" x14ac:dyDescent="0.25">
      <c r="A267">
        <v>16.2</v>
      </c>
      <c r="B267">
        <v>40.299999999999997</v>
      </c>
      <c r="C267">
        <f t="shared" si="8"/>
        <v>265</v>
      </c>
      <c r="D267">
        <f t="shared" si="9"/>
        <v>245.5</v>
      </c>
      <c r="E267">
        <f t="array" ref="E267">SUM(SIGN($C267-C268:C$1171)*SIGN($D267-$D268:$D$1171))</f>
        <v>463</v>
      </c>
      <c r="G267">
        <v>36.299999999999997</v>
      </c>
      <c r="H267">
        <f t="array" ref="H267">SUM(IF(G267=$A$2:$A$1171,1,0))</f>
        <v>7</v>
      </c>
      <c r="I267">
        <v>31.8</v>
      </c>
      <c r="J267">
        <f t="array" ref="J267">SUM(IF(I267=$B$2:$B$1171,1,0))</f>
        <v>2</v>
      </c>
    </row>
    <row r="268" spans="1:10" x14ac:dyDescent="0.25">
      <c r="A268">
        <v>16.3</v>
      </c>
      <c r="B268">
        <v>56.1</v>
      </c>
      <c r="C268">
        <f t="shared" si="8"/>
        <v>268</v>
      </c>
      <c r="D268">
        <f t="shared" si="9"/>
        <v>910</v>
      </c>
      <c r="E268">
        <f t="array" ref="E268">SUM(SIGN($C268-C269:C$1171)*SIGN($D268-$D269:$D$1171))</f>
        <v>-645</v>
      </c>
      <c r="G268">
        <v>36.4</v>
      </c>
      <c r="H268">
        <f t="array" ref="H268">SUM(IF(G268=$A$2:$A$1171,1,0))</f>
        <v>3</v>
      </c>
      <c r="I268">
        <v>30.2</v>
      </c>
      <c r="J268">
        <f t="array" ref="J268">SUM(IF(I268=$B$2:$B$1171,1,0))</f>
        <v>1</v>
      </c>
    </row>
    <row r="269" spans="1:10" x14ac:dyDescent="0.25">
      <c r="A269">
        <v>16.3</v>
      </c>
      <c r="B269">
        <v>53.9</v>
      </c>
      <c r="C269">
        <f t="shared" si="8"/>
        <v>268</v>
      </c>
      <c r="D269">
        <f t="shared" si="9"/>
        <v>787.5</v>
      </c>
      <c r="E269">
        <f t="array" ref="E269">SUM(SIGN($C269-C270:C$1171)*SIGN($D269-$D270:$D$1171))</f>
        <v>-474</v>
      </c>
      <c r="G269">
        <v>36.5</v>
      </c>
      <c r="H269">
        <f t="array" ref="H269">SUM(IF(G269=$A$2:$A$1171,1,0))</f>
        <v>2</v>
      </c>
      <c r="I269">
        <v>46.6</v>
      </c>
      <c r="J269">
        <f t="array" ref="J269">SUM(IF(I269=$B$2:$B$1171,1,0))</f>
        <v>4</v>
      </c>
    </row>
    <row r="270" spans="1:10" x14ac:dyDescent="0.25">
      <c r="A270">
        <v>16.3</v>
      </c>
      <c r="B270">
        <v>43.5</v>
      </c>
      <c r="C270">
        <f t="shared" si="8"/>
        <v>268</v>
      </c>
      <c r="D270">
        <f t="shared" si="9"/>
        <v>322.5</v>
      </c>
      <c r="E270">
        <f t="array" ref="E270">SUM(SIGN($C270-C271:C$1171)*SIGN($D270-$D271:$D$1171))</f>
        <v>344</v>
      </c>
      <c r="G270">
        <v>36.6</v>
      </c>
      <c r="H270">
        <f t="array" ref="H270">SUM(IF(G270=$A$2:$A$1171,1,0))</f>
        <v>5</v>
      </c>
      <c r="I270">
        <v>43.3</v>
      </c>
      <c r="J270">
        <f t="array" ref="J270">SUM(IF(I270=$B$2:$B$1171,1,0))</f>
        <v>2</v>
      </c>
    </row>
    <row r="271" spans="1:10" x14ac:dyDescent="0.25">
      <c r="A271">
        <v>16.399999999999999</v>
      </c>
      <c r="B271">
        <v>61.9</v>
      </c>
      <c r="C271">
        <f t="shared" si="8"/>
        <v>272.5</v>
      </c>
      <c r="D271">
        <f t="shared" si="9"/>
        <v>1148</v>
      </c>
      <c r="E271">
        <f t="array" ref="E271">SUM(SIGN($C271-C272:C$1171)*SIGN($D271-$D272:$D$1171))</f>
        <v>-875</v>
      </c>
      <c r="G271">
        <v>36.700000000000003</v>
      </c>
      <c r="H271">
        <f t="array" ref="H271">SUM(IF(G271=$A$2:$A$1171,1,0))</f>
        <v>3</v>
      </c>
      <c r="I271">
        <v>50.6</v>
      </c>
      <c r="J271">
        <f t="array" ref="J271">SUM(IF(I271=$B$2:$B$1171,1,0))</f>
        <v>3</v>
      </c>
    </row>
    <row r="272" spans="1:10" x14ac:dyDescent="0.25">
      <c r="A272">
        <v>16.399999999999999</v>
      </c>
      <c r="B272">
        <v>58.8</v>
      </c>
      <c r="C272">
        <f t="shared" si="8"/>
        <v>272.5</v>
      </c>
      <c r="D272">
        <f t="shared" si="9"/>
        <v>1052.5</v>
      </c>
      <c r="E272">
        <f t="array" ref="E272">SUM(SIGN($C272-C273:C$1171)*SIGN($D272-$D273:$D$1171))</f>
        <v>-799</v>
      </c>
      <c r="G272">
        <v>36.799999999999997</v>
      </c>
      <c r="H272">
        <f t="array" ref="H272">SUM(IF(G272=$A$2:$A$1171,1,0))</f>
        <v>2</v>
      </c>
      <c r="I272">
        <v>33.299999999999997</v>
      </c>
      <c r="J272">
        <f t="array" ref="J272">SUM(IF(I272=$B$2:$B$1171,1,0))</f>
        <v>3</v>
      </c>
    </row>
    <row r="273" spans="1:10" x14ac:dyDescent="0.25">
      <c r="A273">
        <v>16.399999999999999</v>
      </c>
      <c r="B273">
        <v>55.3</v>
      </c>
      <c r="C273">
        <f t="shared" si="8"/>
        <v>272.5</v>
      </c>
      <c r="D273">
        <f t="shared" si="9"/>
        <v>873</v>
      </c>
      <c r="E273">
        <f t="array" ref="E273">SUM(SIGN($C273-C274:C$1171)*SIGN($D273-$D274:$D$1171))</f>
        <v>-595</v>
      </c>
      <c r="G273">
        <v>36.9</v>
      </c>
      <c r="H273">
        <f t="array" ref="H273">SUM(IF(G273=$A$2:$A$1171,1,0))</f>
        <v>4</v>
      </c>
      <c r="I273">
        <v>43.2</v>
      </c>
      <c r="J273">
        <f t="array" ref="J273">SUM(IF(I273=$B$2:$B$1171,1,0))</f>
        <v>1</v>
      </c>
    </row>
    <row r="274" spans="1:10" x14ac:dyDescent="0.25">
      <c r="A274">
        <v>16.399999999999999</v>
      </c>
      <c r="B274">
        <v>53.5</v>
      </c>
      <c r="C274">
        <f t="shared" si="8"/>
        <v>272.5</v>
      </c>
      <c r="D274">
        <f t="shared" si="9"/>
        <v>760.5</v>
      </c>
      <c r="E274">
        <f t="array" ref="E274">SUM(SIGN($C274-C275:C$1171)*SIGN($D274-$D275:$D$1171))</f>
        <v>-434</v>
      </c>
      <c r="G274">
        <v>37</v>
      </c>
      <c r="H274">
        <f t="array" ref="H274">SUM(IF(G274=$A$2:$A$1171,1,0))</f>
        <v>2</v>
      </c>
      <c r="I274">
        <v>30</v>
      </c>
      <c r="J274">
        <f t="array" ref="J274">SUM(IF(I274=$B$2:$B$1171,1,0))</f>
        <v>1</v>
      </c>
    </row>
    <row r="275" spans="1:10" x14ac:dyDescent="0.25">
      <c r="A275">
        <v>16.399999999999999</v>
      </c>
      <c r="B275">
        <v>53.3</v>
      </c>
      <c r="C275">
        <f t="shared" si="8"/>
        <v>272.5</v>
      </c>
      <c r="D275">
        <f t="shared" si="9"/>
        <v>745</v>
      </c>
      <c r="E275">
        <f t="array" ref="E275">SUM(SIGN($C275-C276:C$1171)*SIGN($D275-$D276:$D$1171))</f>
        <v>-413</v>
      </c>
      <c r="G275">
        <v>37.1</v>
      </c>
      <c r="H275">
        <f t="array" ref="H275">SUM(IF(G275=$A$2:$A$1171,1,0))</f>
        <v>4</v>
      </c>
      <c r="I275">
        <v>64.8</v>
      </c>
      <c r="J275">
        <f t="array" ref="J275">SUM(IF(I275=$B$2:$B$1171,1,0))</f>
        <v>1</v>
      </c>
    </row>
    <row r="276" spans="1:10" x14ac:dyDescent="0.25">
      <c r="A276">
        <v>16.399999999999999</v>
      </c>
      <c r="B276">
        <v>51.7</v>
      </c>
      <c r="C276">
        <f t="shared" si="8"/>
        <v>272.5</v>
      </c>
      <c r="D276">
        <f t="shared" si="9"/>
        <v>675</v>
      </c>
      <c r="E276">
        <f t="array" ref="E276">SUM(SIGN($C276-C277:C$1171)*SIGN($D276-$D277:$D$1171))</f>
        <v>-311</v>
      </c>
      <c r="G276">
        <v>37.200000000000003</v>
      </c>
      <c r="H276">
        <f t="array" ref="H276">SUM(IF(G276=$A$2:$A$1171,1,0))</f>
        <v>1</v>
      </c>
      <c r="I276">
        <v>45.5</v>
      </c>
      <c r="J276">
        <f t="array" ref="J276">SUM(IF(I276=$B$2:$B$1171,1,0))</f>
        <v>4</v>
      </c>
    </row>
    <row r="277" spans="1:10" x14ac:dyDescent="0.25">
      <c r="A277">
        <v>16.5</v>
      </c>
      <c r="B277">
        <v>56.7</v>
      </c>
      <c r="C277">
        <f t="shared" si="8"/>
        <v>277.5</v>
      </c>
      <c r="D277">
        <f t="shared" si="9"/>
        <v>943.5</v>
      </c>
      <c r="E277">
        <f t="array" ref="E277">SUM(SIGN($C277-C278:C$1171)*SIGN($D277-$D278:$D$1171))</f>
        <v>-681</v>
      </c>
      <c r="G277">
        <v>37.299999999999997</v>
      </c>
      <c r="H277">
        <f t="array" ref="H277">SUM(IF(G277=$A$2:$A$1171,1,0))</f>
        <v>1</v>
      </c>
      <c r="I277">
        <v>41.7</v>
      </c>
      <c r="J277">
        <f t="array" ref="J277">SUM(IF(I277=$B$2:$B$1171,1,0))</f>
        <v>3</v>
      </c>
    </row>
    <row r="278" spans="1:10" x14ac:dyDescent="0.25">
      <c r="A278">
        <v>16.5</v>
      </c>
      <c r="B278">
        <v>55</v>
      </c>
      <c r="C278">
        <f t="shared" si="8"/>
        <v>277.5</v>
      </c>
      <c r="D278">
        <f t="shared" si="9"/>
        <v>854</v>
      </c>
      <c r="E278">
        <f t="array" ref="E278">SUM(SIGN($C278-C279:C$1171)*SIGN($D278-$D279:$D$1171))</f>
        <v>-571</v>
      </c>
      <c r="G278">
        <v>37.4</v>
      </c>
      <c r="H278">
        <f t="array" ref="H278">SUM(IF(G278=$A$2:$A$1171,1,0))</f>
        <v>4</v>
      </c>
      <c r="I278">
        <v>26.75</v>
      </c>
      <c r="J278">
        <f t="array" ref="J278">SUM(IF(I278=$B$2:$B$1171,1,0))</f>
        <v>1</v>
      </c>
    </row>
    <row r="279" spans="1:10" x14ac:dyDescent="0.25">
      <c r="A279">
        <v>16.5</v>
      </c>
      <c r="B279">
        <v>49.8</v>
      </c>
      <c r="C279">
        <f t="shared" si="8"/>
        <v>277.5</v>
      </c>
      <c r="D279">
        <f t="shared" si="9"/>
        <v>570.5</v>
      </c>
      <c r="E279">
        <f t="array" ref="E279">SUM(SIGN($C279-C280:C$1171)*SIGN($D279-$D280:$D$1171))</f>
        <v>-124</v>
      </c>
      <c r="G279">
        <v>37.5</v>
      </c>
      <c r="H279">
        <f t="array" ref="H279">SUM(IF(G279=$A$2:$A$1171,1,0))</f>
        <v>2</v>
      </c>
      <c r="I279">
        <v>43.7</v>
      </c>
      <c r="J279">
        <f t="array" ref="J279">SUM(IF(I279=$B$2:$B$1171,1,0))</f>
        <v>3</v>
      </c>
    </row>
    <row r="280" spans="1:10" x14ac:dyDescent="0.25">
      <c r="A280">
        <v>16.5</v>
      </c>
      <c r="B280">
        <v>48.3</v>
      </c>
      <c r="C280">
        <f t="shared" si="8"/>
        <v>277.5</v>
      </c>
      <c r="D280">
        <f t="shared" si="9"/>
        <v>493</v>
      </c>
      <c r="E280">
        <f t="array" ref="E280">SUM(SIGN($C280-C281:C$1171)*SIGN($D280-$D281:$D$1171))</f>
        <v>18</v>
      </c>
      <c r="G280">
        <v>37.6</v>
      </c>
      <c r="H280">
        <f t="array" ref="H280">SUM(IF(G280=$A$2:$A$1171,1,0))</f>
        <v>1</v>
      </c>
      <c r="I280">
        <v>46.4</v>
      </c>
      <c r="J280">
        <f t="array" ref="J280">SUM(IF(I280=$B$2:$B$1171,1,0))</f>
        <v>2</v>
      </c>
    </row>
    <row r="281" spans="1:10" x14ac:dyDescent="0.25">
      <c r="A281">
        <v>16.600000000000001</v>
      </c>
      <c r="B281">
        <v>60.7</v>
      </c>
      <c r="C281">
        <f t="shared" si="8"/>
        <v>280.5</v>
      </c>
      <c r="D281">
        <f t="shared" si="9"/>
        <v>1120</v>
      </c>
      <c r="E281">
        <f t="array" ref="E281">SUM(SIGN($C281-C282:C$1171)*SIGN($D281-$D282:$D$1171))</f>
        <v>-844</v>
      </c>
      <c r="G281">
        <v>37.700000000000003</v>
      </c>
      <c r="H281">
        <f t="array" ref="H281">SUM(IF(G281=$A$2:$A$1171,1,0))</f>
        <v>3</v>
      </c>
      <c r="I281">
        <v>45.8</v>
      </c>
      <c r="J281">
        <f t="array" ref="J281">SUM(IF(I281=$B$2:$B$1171,1,0))</f>
        <v>1</v>
      </c>
    </row>
    <row r="282" spans="1:10" x14ac:dyDescent="0.25">
      <c r="A282">
        <v>16.600000000000001</v>
      </c>
      <c r="B282">
        <v>51.8</v>
      </c>
      <c r="C282">
        <f t="shared" si="8"/>
        <v>280.5</v>
      </c>
      <c r="D282">
        <f t="shared" si="9"/>
        <v>680.5</v>
      </c>
      <c r="E282">
        <f t="array" ref="E282">SUM(SIGN($C282-C283:C$1171)*SIGN($D282-$D283:$D$1171))</f>
        <v>-321</v>
      </c>
      <c r="G282">
        <v>37.799999999999997</v>
      </c>
      <c r="H282">
        <f t="array" ref="H282">SUM(IF(G282=$A$2:$A$1171,1,0))</f>
        <v>1</v>
      </c>
      <c r="I282">
        <v>45.9</v>
      </c>
      <c r="J282">
        <f t="array" ref="J282">SUM(IF(I282=$B$2:$B$1171,1,0))</f>
        <v>1</v>
      </c>
    </row>
    <row r="283" spans="1:10" x14ac:dyDescent="0.25">
      <c r="A283">
        <v>16.7</v>
      </c>
      <c r="B283">
        <v>54.8</v>
      </c>
      <c r="C283">
        <f t="shared" si="8"/>
        <v>283</v>
      </c>
      <c r="D283">
        <f t="shared" si="9"/>
        <v>843</v>
      </c>
      <c r="E283">
        <f t="array" ref="E283">SUM(SIGN($C283-C284:C$1171)*SIGN($D283-$D284:$D$1171))</f>
        <v>-550</v>
      </c>
      <c r="G283">
        <v>37.9</v>
      </c>
      <c r="H283">
        <f t="array" ref="H283">SUM(IF(G283=$A$2:$A$1171,1,0))</f>
        <v>2</v>
      </c>
      <c r="I283">
        <v>43.9</v>
      </c>
      <c r="J283">
        <f t="array" ref="J283">SUM(IF(I283=$B$2:$B$1171,1,0))</f>
        <v>4</v>
      </c>
    </row>
    <row r="284" spans="1:10" x14ac:dyDescent="0.25">
      <c r="A284">
        <v>16.7</v>
      </c>
      <c r="B284">
        <v>50</v>
      </c>
      <c r="C284">
        <f t="shared" si="8"/>
        <v>283</v>
      </c>
      <c r="D284">
        <f t="shared" si="9"/>
        <v>584.5</v>
      </c>
      <c r="E284">
        <f t="array" ref="E284">SUM(SIGN($C284-C285:C$1171)*SIGN($D284-$D285:$D$1171))</f>
        <v>-152</v>
      </c>
      <c r="G284">
        <v>38.200000000000003</v>
      </c>
      <c r="H284">
        <f t="array" ref="H284">SUM(IF(G284=$A$2:$A$1171,1,0))</f>
        <v>4</v>
      </c>
      <c r="I284">
        <v>37</v>
      </c>
      <c r="J284">
        <f t="array" ref="J284">SUM(IF(I284=$B$2:$B$1171,1,0))</f>
        <v>3</v>
      </c>
    </row>
    <row r="285" spans="1:10" x14ac:dyDescent="0.25">
      <c r="A285">
        <v>16.7</v>
      </c>
      <c r="B285">
        <v>39.1</v>
      </c>
      <c r="C285">
        <f t="shared" si="8"/>
        <v>283</v>
      </c>
      <c r="D285">
        <f t="shared" si="9"/>
        <v>226</v>
      </c>
      <c r="E285">
        <f t="array" ref="E285">SUM(SIGN($C285-C286:C$1171)*SIGN($D285-$D286:$D$1171))</f>
        <v>472</v>
      </c>
      <c r="G285">
        <v>38.299999999999997</v>
      </c>
      <c r="H285">
        <f t="array" ref="H285">SUM(IF(G285=$A$2:$A$1171,1,0))</f>
        <v>3</v>
      </c>
      <c r="I285">
        <v>44.5</v>
      </c>
      <c r="J285">
        <f t="array" ref="J285">SUM(IF(I285=$B$2:$B$1171,1,0))</f>
        <v>3</v>
      </c>
    </row>
    <row r="286" spans="1:10" x14ac:dyDescent="0.25">
      <c r="A286">
        <v>16.8</v>
      </c>
      <c r="B286">
        <v>57.7</v>
      </c>
      <c r="C286">
        <f t="shared" si="8"/>
        <v>286</v>
      </c>
      <c r="D286">
        <f t="shared" si="9"/>
        <v>998</v>
      </c>
      <c r="E286">
        <f t="array" ref="E286">SUM(SIGN($C286-C287:C$1171)*SIGN($D286-$D287:$D$1171))</f>
        <v>-733</v>
      </c>
      <c r="G286">
        <v>38.4</v>
      </c>
      <c r="H286">
        <f t="array" ref="H286">SUM(IF(G286=$A$2:$A$1171,1,0))</f>
        <v>2</v>
      </c>
      <c r="I286">
        <v>34.5</v>
      </c>
      <c r="J286">
        <f t="array" ref="J286">SUM(IF(I286=$B$2:$B$1171,1,0))</f>
        <v>2</v>
      </c>
    </row>
    <row r="287" spans="1:10" x14ac:dyDescent="0.25">
      <c r="A287">
        <v>16.8</v>
      </c>
      <c r="B287">
        <v>53.9</v>
      </c>
      <c r="C287">
        <f t="shared" si="8"/>
        <v>286</v>
      </c>
      <c r="D287">
        <f t="shared" si="9"/>
        <v>787.5</v>
      </c>
      <c r="E287">
        <f t="array" ref="E287">SUM(SIGN($C287-C288:C$1171)*SIGN($D287-$D288:$D$1171))</f>
        <v>-473</v>
      </c>
      <c r="G287">
        <v>38.6</v>
      </c>
      <c r="H287">
        <f t="array" ref="H287">SUM(IF(G287=$A$2:$A$1171,1,0))</f>
        <v>3</v>
      </c>
      <c r="I287">
        <v>24</v>
      </c>
      <c r="J287">
        <f t="array" ref="J287">SUM(IF(I287=$B$2:$B$1171,1,0))</f>
        <v>1</v>
      </c>
    </row>
    <row r="288" spans="1:10" x14ac:dyDescent="0.25">
      <c r="A288">
        <v>16.8</v>
      </c>
      <c r="B288">
        <v>49.4</v>
      </c>
      <c r="C288">
        <f t="shared" si="8"/>
        <v>286</v>
      </c>
      <c r="D288">
        <f t="shared" si="9"/>
        <v>543.5</v>
      </c>
      <c r="E288">
        <f t="array" ref="E288">SUM(SIGN($C288-C289:C$1171)*SIGN($D288-$D289:$D$1171))</f>
        <v>-81</v>
      </c>
      <c r="G288">
        <v>38.700000000000003</v>
      </c>
      <c r="H288">
        <f t="array" ref="H288">SUM(IF(G288=$A$2:$A$1171,1,0))</f>
        <v>1</v>
      </c>
      <c r="I288">
        <v>23.55</v>
      </c>
      <c r="J288">
        <f t="array" ref="J288">SUM(IF(I288=$B$2:$B$1171,1,0))</f>
        <v>1</v>
      </c>
    </row>
    <row r="289" spans="1:10" x14ac:dyDescent="0.25">
      <c r="A289">
        <v>16.899999999999999</v>
      </c>
      <c r="B289">
        <v>58.2</v>
      </c>
      <c r="C289">
        <f t="shared" si="8"/>
        <v>289.5</v>
      </c>
      <c r="D289">
        <f t="shared" si="9"/>
        <v>1025</v>
      </c>
      <c r="E289">
        <f t="array" ref="E289">SUM(SIGN($C289-C290:C$1171)*SIGN($D289-$D290:$D$1171))</f>
        <v>-763</v>
      </c>
      <c r="G289">
        <v>38.799999999999997</v>
      </c>
      <c r="H289">
        <f t="array" ref="H289">SUM(IF(G289=$A$2:$A$1171,1,0))</f>
        <v>1</v>
      </c>
      <c r="I289">
        <v>46.1</v>
      </c>
      <c r="J289">
        <f t="array" ref="J289">SUM(IF(I289=$B$2:$B$1171,1,0))</f>
        <v>3</v>
      </c>
    </row>
    <row r="290" spans="1:10" x14ac:dyDescent="0.25">
      <c r="A290">
        <v>16.899999999999999</v>
      </c>
      <c r="B290">
        <v>56.5</v>
      </c>
      <c r="C290">
        <f t="shared" si="8"/>
        <v>289.5</v>
      </c>
      <c r="D290">
        <f t="shared" si="9"/>
        <v>932.5</v>
      </c>
      <c r="E290">
        <f t="array" ref="E290">SUM(SIGN($C290-C291:C$1171)*SIGN($D290-$D291:$D$1171))</f>
        <v>-667</v>
      </c>
      <c r="G290">
        <v>38.9</v>
      </c>
      <c r="H290">
        <f t="array" ref="H290">SUM(IF(G290=$A$2:$A$1171,1,0))</f>
        <v>1</v>
      </c>
      <c r="I290">
        <v>42.1</v>
      </c>
      <c r="J290">
        <f t="array" ref="J290">SUM(IF(I290=$B$2:$B$1171,1,0))</f>
        <v>2</v>
      </c>
    </row>
    <row r="291" spans="1:10" x14ac:dyDescent="0.25">
      <c r="A291">
        <v>16.899999999999999</v>
      </c>
      <c r="B291">
        <v>52.2</v>
      </c>
      <c r="C291">
        <f t="shared" si="8"/>
        <v>289.5</v>
      </c>
      <c r="D291">
        <f t="shared" si="9"/>
        <v>695</v>
      </c>
      <c r="E291">
        <f t="array" ref="E291">SUM(SIGN($C291-C292:C$1171)*SIGN($D291-$D292:$D$1171))</f>
        <v>-345</v>
      </c>
      <c r="G291">
        <v>39.1</v>
      </c>
      <c r="H291">
        <f t="array" ref="H291">SUM(IF(G291=$A$2:$A$1171,1,0))</f>
        <v>1</v>
      </c>
      <c r="I291">
        <v>26.25</v>
      </c>
      <c r="J291">
        <f t="array" ref="J291">SUM(IF(I291=$B$2:$B$1171,1,0))</f>
        <v>1</v>
      </c>
    </row>
    <row r="292" spans="1:10" x14ac:dyDescent="0.25">
      <c r="A292">
        <v>16.899999999999999</v>
      </c>
      <c r="B292">
        <v>46</v>
      </c>
      <c r="C292">
        <f t="shared" si="8"/>
        <v>289.5</v>
      </c>
      <c r="D292">
        <f t="shared" si="9"/>
        <v>400</v>
      </c>
      <c r="E292">
        <f t="array" ref="E292">SUM(SIGN($C292-C293:C$1171)*SIGN($D292-$D293:$D$1171))</f>
        <v>185</v>
      </c>
      <c r="G292">
        <v>39.5</v>
      </c>
      <c r="H292">
        <f t="array" ref="H292">SUM(IF(G292=$A$2:$A$1171,1,0))</f>
        <v>1</v>
      </c>
      <c r="I292">
        <v>44.2</v>
      </c>
      <c r="J292">
        <f t="array" ref="J292">SUM(IF(I292=$B$2:$B$1171,1,0))</f>
        <v>3</v>
      </c>
    </row>
    <row r="293" spans="1:10" x14ac:dyDescent="0.25">
      <c r="A293">
        <v>17.100000000000001</v>
      </c>
      <c r="B293">
        <v>54.4</v>
      </c>
      <c r="C293">
        <f t="shared" si="8"/>
        <v>292.5</v>
      </c>
      <c r="D293">
        <f t="shared" si="9"/>
        <v>818.5</v>
      </c>
      <c r="E293">
        <f t="array" ref="E293">SUM(SIGN($C293-C294:C$1171)*SIGN($D293-$D294:$D$1171))</f>
        <v>-509</v>
      </c>
      <c r="G293">
        <v>39.6</v>
      </c>
      <c r="H293">
        <f t="array" ref="H293">SUM(IF(G293=$A$2:$A$1171,1,0))</f>
        <v>1</v>
      </c>
      <c r="I293">
        <v>44.6</v>
      </c>
      <c r="J293">
        <f t="array" ref="J293">SUM(IF(I293=$B$2:$B$1171,1,0))</f>
        <v>2</v>
      </c>
    </row>
    <row r="294" spans="1:10" x14ac:dyDescent="0.25">
      <c r="A294">
        <v>17.100000000000001</v>
      </c>
      <c r="B294">
        <v>37.799999999999997</v>
      </c>
      <c r="C294">
        <f t="shared" si="8"/>
        <v>292.5</v>
      </c>
      <c r="D294">
        <f t="shared" si="9"/>
        <v>192</v>
      </c>
      <c r="E294">
        <f t="array" ref="E294">SUM(SIGN($C294-C295:C$1171)*SIGN($D294-$D295:$D$1171))</f>
        <v>526</v>
      </c>
      <c r="G294">
        <v>39.700000000000003</v>
      </c>
      <c r="H294">
        <f t="array" ref="H294">SUM(IF(G294=$A$2:$A$1171,1,0))</f>
        <v>1</v>
      </c>
      <c r="I294">
        <v>37.1</v>
      </c>
      <c r="J294">
        <f t="array" ref="J294">SUM(IF(I294=$B$2:$B$1171,1,0))</f>
        <v>2</v>
      </c>
    </row>
    <row r="295" spans="1:10" x14ac:dyDescent="0.25">
      <c r="A295">
        <v>17.2</v>
      </c>
      <c r="B295">
        <v>59.3</v>
      </c>
      <c r="C295">
        <f t="shared" si="8"/>
        <v>296.5</v>
      </c>
      <c r="D295">
        <f t="shared" si="9"/>
        <v>1072</v>
      </c>
      <c r="E295">
        <f t="array" ref="E295">SUM(SIGN($C295-C296:C$1171)*SIGN($D295-$D296:$D$1171))</f>
        <v>-793</v>
      </c>
      <c r="G295">
        <v>39.799999999999997</v>
      </c>
      <c r="H295">
        <f t="array" ref="H295">SUM(IF(G295=$A$2:$A$1171,1,0))</f>
        <v>3</v>
      </c>
      <c r="I295">
        <v>32.200000000000003</v>
      </c>
      <c r="J295">
        <f t="array" ref="J295">SUM(IF(I295=$B$2:$B$1171,1,0))</f>
        <v>1</v>
      </c>
    </row>
    <row r="296" spans="1:10" x14ac:dyDescent="0.25">
      <c r="A296">
        <v>17.2</v>
      </c>
      <c r="B296">
        <v>55.7</v>
      </c>
      <c r="C296">
        <f t="shared" si="8"/>
        <v>296.5</v>
      </c>
      <c r="D296">
        <f t="shared" si="9"/>
        <v>894.5</v>
      </c>
      <c r="E296">
        <f t="array" ref="E296">SUM(SIGN($C296-C297:C$1171)*SIGN($D296-$D297:$D$1171))</f>
        <v>-610</v>
      </c>
      <c r="G296">
        <v>40</v>
      </c>
      <c r="H296">
        <f t="array" ref="H296">SUM(IF(G296=$A$2:$A$1171,1,0))</f>
        <v>3</v>
      </c>
      <c r="I296">
        <v>46.5</v>
      </c>
      <c r="J296">
        <f t="array" ref="J296">SUM(IF(I296=$B$2:$B$1171,1,0))</f>
        <v>2</v>
      </c>
    </row>
    <row r="297" spans="1:10" x14ac:dyDescent="0.25">
      <c r="A297">
        <v>17.2</v>
      </c>
      <c r="B297">
        <v>54.5</v>
      </c>
      <c r="C297">
        <f t="shared" si="8"/>
        <v>296.5</v>
      </c>
      <c r="D297">
        <f t="shared" si="9"/>
        <v>828.5</v>
      </c>
      <c r="E297">
        <f t="array" ref="E297">SUM(SIGN($C297-C298:C$1171)*SIGN($D297-$D298:$D$1171))</f>
        <v>-522</v>
      </c>
      <c r="G297">
        <v>40.200000000000003</v>
      </c>
      <c r="H297">
        <f t="array" ref="H297">SUM(IF(G297=$A$2:$A$1171,1,0))</f>
        <v>2</v>
      </c>
      <c r="I297">
        <v>64.599999999999994</v>
      </c>
      <c r="J297">
        <f t="array" ref="J297">SUM(IF(I297=$B$2:$B$1171,1,0))</f>
        <v>1</v>
      </c>
    </row>
    <row r="298" spans="1:10" x14ac:dyDescent="0.25">
      <c r="A298">
        <v>17.2</v>
      </c>
      <c r="B298">
        <v>53.6</v>
      </c>
      <c r="C298">
        <f t="shared" si="8"/>
        <v>296.5</v>
      </c>
      <c r="D298">
        <f t="shared" si="9"/>
        <v>766</v>
      </c>
      <c r="E298">
        <f t="array" ref="E298">SUM(SIGN($C298-C299:C$1171)*SIGN($D298-$D299:$D$1171))</f>
        <v>-443</v>
      </c>
      <c r="G298">
        <v>40.299999999999997</v>
      </c>
      <c r="H298">
        <f t="array" ref="H298">SUM(IF(G298=$A$2:$A$1171,1,0))</f>
        <v>2</v>
      </c>
      <c r="I298">
        <v>44.9</v>
      </c>
      <c r="J298">
        <f t="array" ref="J298">SUM(IF(I298=$B$2:$B$1171,1,0))</f>
        <v>2</v>
      </c>
    </row>
    <row r="299" spans="1:10" x14ac:dyDescent="0.25">
      <c r="A299">
        <v>17.2</v>
      </c>
      <c r="B299">
        <v>35.799999999999997</v>
      </c>
      <c r="C299">
        <f t="shared" si="8"/>
        <v>296.5</v>
      </c>
      <c r="D299">
        <f t="shared" si="9"/>
        <v>158.5</v>
      </c>
      <c r="E299">
        <f t="array" ref="E299">SUM(SIGN($C299-C300:C$1171)*SIGN($D299-$D300:$D$1171))</f>
        <v>582</v>
      </c>
      <c r="G299">
        <v>40.4</v>
      </c>
      <c r="H299">
        <f t="array" ref="H299">SUM(IF(G299=$A$2:$A$1171,1,0))</f>
        <v>3</v>
      </c>
      <c r="I299">
        <v>30.3</v>
      </c>
      <c r="J299">
        <f t="array" ref="J299">SUM(IF(I299=$B$2:$B$1171,1,0))</f>
        <v>1</v>
      </c>
    </row>
    <row r="300" spans="1:10" x14ac:dyDescent="0.25">
      <c r="A300">
        <v>17.2</v>
      </c>
      <c r="B300">
        <v>26.3</v>
      </c>
      <c r="C300">
        <f t="shared" si="8"/>
        <v>296.5</v>
      </c>
      <c r="D300">
        <f t="shared" si="9"/>
        <v>51</v>
      </c>
      <c r="E300">
        <f t="array" ref="E300">SUM(SIGN($C300-C301:C$1171)*SIGN($D300-$D301:$D$1171))</f>
        <v>775</v>
      </c>
      <c r="G300">
        <v>40.5</v>
      </c>
      <c r="H300">
        <f t="array" ref="H300">SUM(IF(G300=$A$2:$A$1171,1,0))</f>
        <v>4</v>
      </c>
      <c r="I300">
        <v>24.05</v>
      </c>
      <c r="J300">
        <f t="array" ref="J300">SUM(IF(I300=$B$2:$B$1171,1,0))</f>
        <v>1</v>
      </c>
    </row>
    <row r="301" spans="1:10" x14ac:dyDescent="0.25">
      <c r="A301">
        <v>17.3</v>
      </c>
      <c r="B301">
        <v>55.3</v>
      </c>
      <c r="C301">
        <f t="shared" si="8"/>
        <v>300.5</v>
      </c>
      <c r="D301">
        <f t="shared" si="9"/>
        <v>873</v>
      </c>
      <c r="E301">
        <f t="array" ref="E301">SUM(SIGN($C301-C302:C$1171)*SIGN($D301-$D302:$D$1171))</f>
        <v>-584</v>
      </c>
      <c r="G301">
        <v>40.6</v>
      </c>
      <c r="H301">
        <f t="array" ref="H301">SUM(IF(G301=$A$2:$A$1171,1,0))</f>
        <v>3</v>
      </c>
      <c r="I301">
        <v>49.3</v>
      </c>
      <c r="J301">
        <f t="array" ref="J301">SUM(IF(I301=$B$2:$B$1171,1,0))</f>
        <v>1</v>
      </c>
    </row>
    <row r="302" spans="1:10" x14ac:dyDescent="0.25">
      <c r="A302">
        <v>17.3</v>
      </c>
      <c r="B302">
        <v>54.9</v>
      </c>
      <c r="C302">
        <f t="shared" si="8"/>
        <v>300.5</v>
      </c>
      <c r="D302">
        <f t="shared" si="9"/>
        <v>849</v>
      </c>
      <c r="E302">
        <f t="array" ref="E302">SUM(SIGN($C302-C303:C$1171)*SIGN($D302-$D303:$D$1171))</f>
        <v>-556</v>
      </c>
      <c r="G302">
        <v>41</v>
      </c>
      <c r="H302">
        <f t="array" ref="H302">SUM(IF(G302=$A$2:$A$1171,1,0))</f>
        <v>2</v>
      </c>
      <c r="I302">
        <v>43.1</v>
      </c>
      <c r="J302">
        <f t="array" ref="J302">SUM(IF(I302=$B$2:$B$1171,1,0))</f>
        <v>2</v>
      </c>
    </row>
    <row r="303" spans="1:10" x14ac:dyDescent="0.25">
      <c r="A303">
        <v>17.399999999999999</v>
      </c>
      <c r="B303">
        <v>58.8</v>
      </c>
      <c r="C303">
        <f t="shared" si="8"/>
        <v>304</v>
      </c>
      <c r="D303">
        <f t="shared" si="9"/>
        <v>1052.5</v>
      </c>
      <c r="E303">
        <f t="array" ref="E303">SUM(SIGN($C303-C304:C$1171)*SIGN($D303-$D304:$D$1171))</f>
        <v>-773</v>
      </c>
      <c r="G303">
        <v>41.2</v>
      </c>
      <c r="H303">
        <f t="array" ref="H303">SUM(IF(G303=$A$2:$A$1171,1,0))</f>
        <v>1</v>
      </c>
      <c r="I303">
        <v>44.7</v>
      </c>
      <c r="J303">
        <f t="array" ref="J303">SUM(IF(I303=$B$2:$B$1171,1,0))</f>
        <v>2</v>
      </c>
    </row>
    <row r="304" spans="1:10" x14ac:dyDescent="0.25">
      <c r="A304">
        <v>17.399999999999999</v>
      </c>
      <c r="B304">
        <v>56.7</v>
      </c>
      <c r="C304">
        <f t="shared" si="8"/>
        <v>304</v>
      </c>
      <c r="D304">
        <f t="shared" si="9"/>
        <v>943.5</v>
      </c>
      <c r="E304">
        <f t="array" ref="E304">SUM(SIGN($C304-C305:C$1171)*SIGN($D304-$D305:$D$1171))</f>
        <v>-665</v>
      </c>
      <c r="G304">
        <v>41.3</v>
      </c>
      <c r="H304">
        <f t="array" ref="H304">SUM(IF(G304=$A$2:$A$1171,1,0))</f>
        <v>1</v>
      </c>
      <c r="I304">
        <v>40</v>
      </c>
      <c r="J304">
        <f t="array" ref="J304">SUM(IF(I304=$B$2:$B$1171,1,0))</f>
        <v>1</v>
      </c>
    </row>
    <row r="305" spans="1:10" x14ac:dyDescent="0.25">
      <c r="A305">
        <v>17.399999999999999</v>
      </c>
      <c r="B305">
        <v>56.4</v>
      </c>
      <c r="C305">
        <f t="shared" si="8"/>
        <v>304</v>
      </c>
      <c r="D305">
        <f t="shared" si="9"/>
        <v>926</v>
      </c>
      <c r="E305">
        <f t="array" ref="E305">SUM(SIGN($C305-C306:C$1171)*SIGN($D305-$D306:$D$1171))</f>
        <v>-650</v>
      </c>
      <c r="G305">
        <v>41.4</v>
      </c>
      <c r="H305">
        <f t="array" ref="H305">SUM(IF(G305=$A$2:$A$1171,1,0))</f>
        <v>2</v>
      </c>
      <c r="I305">
        <v>36.299999999999997</v>
      </c>
      <c r="J305">
        <f t="array" ref="J305">SUM(IF(I305=$B$2:$B$1171,1,0))</f>
        <v>4</v>
      </c>
    </row>
    <row r="306" spans="1:10" x14ac:dyDescent="0.25">
      <c r="A306">
        <v>17.399999999999999</v>
      </c>
      <c r="B306">
        <v>55</v>
      </c>
      <c r="C306">
        <f t="shared" si="8"/>
        <v>304</v>
      </c>
      <c r="D306">
        <f t="shared" si="9"/>
        <v>854</v>
      </c>
      <c r="E306">
        <f t="array" ref="E306">SUM(SIGN($C306-C307:C$1171)*SIGN($D306-$D307:$D$1171))</f>
        <v>-565</v>
      </c>
      <c r="G306">
        <v>41.5</v>
      </c>
      <c r="H306">
        <f t="array" ref="H306">SUM(IF(G306=$A$2:$A$1171,1,0))</f>
        <v>1</v>
      </c>
      <c r="I306">
        <v>24.9</v>
      </c>
      <c r="J306">
        <f t="array" ref="J306">SUM(IF(I306=$B$2:$B$1171,1,0))</f>
        <v>1</v>
      </c>
    </row>
    <row r="307" spans="1:10" x14ac:dyDescent="0.25">
      <c r="A307">
        <v>17.399999999999999</v>
      </c>
      <c r="B307">
        <v>49.8</v>
      </c>
      <c r="C307">
        <f t="shared" si="8"/>
        <v>304</v>
      </c>
      <c r="D307">
        <f t="shared" si="9"/>
        <v>570.5</v>
      </c>
      <c r="E307">
        <f t="array" ref="E307">SUM(SIGN($C307-C308:C$1171)*SIGN($D307-$D308:$D$1171))</f>
        <v>-138</v>
      </c>
      <c r="G307">
        <v>41.6</v>
      </c>
      <c r="H307">
        <f t="array" ref="H307">SUM(IF(G307=$A$2:$A$1171,1,0))</f>
        <v>1</v>
      </c>
      <c r="I307">
        <v>28.1</v>
      </c>
      <c r="J307">
        <f t="array" ref="J307">SUM(IF(I307=$B$2:$B$1171,1,0))</f>
        <v>1</v>
      </c>
    </row>
    <row r="308" spans="1:10" x14ac:dyDescent="0.25">
      <c r="A308">
        <v>17.5</v>
      </c>
      <c r="B308">
        <v>56.4</v>
      </c>
      <c r="C308">
        <f t="shared" si="8"/>
        <v>307.5</v>
      </c>
      <c r="D308">
        <f t="shared" si="9"/>
        <v>926</v>
      </c>
      <c r="E308">
        <f t="array" ref="E308">SUM(SIGN($C308-C309:C$1171)*SIGN($D308-$D309:$D$1171))</f>
        <v>-649</v>
      </c>
      <c r="G308">
        <v>41.7</v>
      </c>
      <c r="H308">
        <f t="array" ref="H308">SUM(IF(G308=$A$2:$A$1171,1,0))</f>
        <v>1</v>
      </c>
      <c r="I308">
        <v>27.8</v>
      </c>
      <c r="J308">
        <f t="array" ref="J308">SUM(IF(I308=$B$2:$B$1171,1,0))</f>
        <v>1</v>
      </c>
    </row>
    <row r="309" spans="1:10" x14ac:dyDescent="0.25">
      <c r="A309">
        <v>17.5</v>
      </c>
      <c r="B309">
        <v>30.05</v>
      </c>
      <c r="C309">
        <f t="shared" si="8"/>
        <v>307.5</v>
      </c>
      <c r="D309">
        <f t="shared" si="9"/>
        <v>92</v>
      </c>
      <c r="E309">
        <f t="array" ref="E309">SUM(SIGN($C309-C310:C$1171)*SIGN($D309-$D310:$D$1171))</f>
        <v>698</v>
      </c>
      <c r="G309">
        <v>41.8</v>
      </c>
      <c r="H309">
        <f t="array" ref="H309">SUM(IF(G309=$A$2:$A$1171,1,0))</f>
        <v>1</v>
      </c>
      <c r="I309">
        <v>45</v>
      </c>
      <c r="J309">
        <f t="array" ref="J309">SUM(IF(I309=$B$2:$B$1171,1,0))</f>
        <v>2</v>
      </c>
    </row>
    <row r="310" spans="1:10" x14ac:dyDescent="0.25">
      <c r="A310">
        <v>17.600000000000001</v>
      </c>
      <c r="B310">
        <v>58.7</v>
      </c>
      <c r="C310">
        <f t="shared" si="8"/>
        <v>311.5</v>
      </c>
      <c r="D310">
        <f t="shared" si="9"/>
        <v>1047.5</v>
      </c>
      <c r="E310">
        <f t="array" ref="E310">SUM(SIGN($C310-C311:C$1171)*SIGN($D310-$D311:$D$1171))</f>
        <v>-763</v>
      </c>
      <c r="G310">
        <v>41.9</v>
      </c>
      <c r="H310">
        <f t="array" ref="H310">SUM(IF(G310=$A$2:$A$1171,1,0))</f>
        <v>1</v>
      </c>
      <c r="I310">
        <v>42.6</v>
      </c>
      <c r="J310">
        <f t="array" ref="J310">SUM(IF(I310=$B$2:$B$1171,1,0))</f>
        <v>2</v>
      </c>
    </row>
    <row r="311" spans="1:10" x14ac:dyDescent="0.25">
      <c r="A311">
        <v>17.600000000000001</v>
      </c>
      <c r="B311">
        <v>55.8</v>
      </c>
      <c r="C311">
        <f t="shared" si="8"/>
        <v>311.5</v>
      </c>
      <c r="D311">
        <f t="shared" si="9"/>
        <v>899</v>
      </c>
      <c r="E311">
        <f t="array" ref="E311">SUM(SIGN($C311-C312:C$1171)*SIGN($D311-$D312:$D$1171))</f>
        <v>-612</v>
      </c>
      <c r="G311">
        <v>42.1</v>
      </c>
      <c r="H311">
        <f t="array" ref="H311">SUM(IF(G311=$A$2:$A$1171,1,0))</f>
        <v>1</v>
      </c>
      <c r="I311">
        <v>24.1</v>
      </c>
      <c r="J311">
        <f t="array" ref="J311">SUM(IF(I311=$B$2:$B$1171,1,0))</f>
        <v>1</v>
      </c>
    </row>
    <row r="312" spans="1:10" x14ac:dyDescent="0.25">
      <c r="A312">
        <v>17.600000000000001</v>
      </c>
      <c r="B312">
        <v>49.5</v>
      </c>
      <c r="C312">
        <f t="shared" si="8"/>
        <v>311.5</v>
      </c>
      <c r="D312">
        <f t="shared" si="9"/>
        <v>548.5</v>
      </c>
      <c r="E312">
        <f t="array" ref="E312">SUM(SIGN($C312-C313:C$1171)*SIGN($D312-$D313:$D$1171))</f>
        <v>-99</v>
      </c>
      <c r="G312">
        <v>42.2</v>
      </c>
      <c r="H312">
        <f t="array" ref="H312">SUM(IF(G312=$A$2:$A$1171,1,0))</f>
        <v>2</v>
      </c>
      <c r="I312">
        <v>35.4</v>
      </c>
      <c r="J312">
        <f t="array" ref="J312">SUM(IF(I312=$B$2:$B$1171,1,0))</f>
        <v>4</v>
      </c>
    </row>
    <row r="313" spans="1:10" x14ac:dyDescent="0.25">
      <c r="A313">
        <v>17.600000000000001</v>
      </c>
      <c r="B313">
        <v>49</v>
      </c>
      <c r="C313">
        <f t="shared" si="8"/>
        <v>311.5</v>
      </c>
      <c r="D313">
        <f t="shared" si="9"/>
        <v>525.5</v>
      </c>
      <c r="E313">
        <f t="array" ref="E313">SUM(SIGN($C313-C314:C$1171)*SIGN($D313-$D314:$D$1171))</f>
        <v>-61</v>
      </c>
      <c r="G313">
        <v>42.3</v>
      </c>
      <c r="H313">
        <f t="array" ref="H313">SUM(IF(G313=$A$2:$A$1171,1,0))</f>
        <v>1</v>
      </c>
      <c r="I313">
        <v>31.4</v>
      </c>
      <c r="J313">
        <f t="array" ref="J313">SUM(IF(I313=$B$2:$B$1171,1,0))</f>
        <v>1</v>
      </c>
    </row>
    <row r="314" spans="1:10" x14ac:dyDescent="0.25">
      <c r="A314">
        <v>17.600000000000001</v>
      </c>
      <c r="B314">
        <v>42.2</v>
      </c>
      <c r="C314">
        <f t="shared" si="8"/>
        <v>311.5</v>
      </c>
      <c r="D314">
        <f t="shared" si="9"/>
        <v>290.5</v>
      </c>
      <c r="E314">
        <f t="array" ref="E314">SUM(SIGN($C314-C315:C$1171)*SIGN($D314-$D315:$D$1171))</f>
        <v>363</v>
      </c>
      <c r="G314">
        <v>42.4</v>
      </c>
      <c r="H314">
        <f t="array" ref="H314">SUM(IF(G314=$A$2:$A$1171,1,0))</f>
        <v>2</v>
      </c>
      <c r="I314">
        <v>24.4</v>
      </c>
      <c r="J314">
        <f t="array" ref="J314">SUM(IF(I314=$B$2:$B$1171,1,0))</f>
        <v>1</v>
      </c>
    </row>
    <row r="315" spans="1:10" x14ac:dyDescent="0.25">
      <c r="A315">
        <v>17.600000000000001</v>
      </c>
      <c r="B315">
        <v>34.4</v>
      </c>
      <c r="C315">
        <f t="shared" si="8"/>
        <v>311.5</v>
      </c>
      <c r="D315">
        <f t="shared" si="9"/>
        <v>134</v>
      </c>
      <c r="E315">
        <f t="array" ref="E315">SUM(SIGN($C315-C316:C$1171)*SIGN($D315-$D316:$D$1171))</f>
        <v>612</v>
      </c>
      <c r="G315">
        <v>42.6</v>
      </c>
      <c r="H315">
        <f t="array" ref="H315">SUM(IF(G315=$A$2:$A$1171,1,0))</f>
        <v>1</v>
      </c>
      <c r="I315">
        <v>29.1</v>
      </c>
      <c r="J315">
        <f t="array" ref="J315">SUM(IF(I315=$B$2:$B$1171,1,0))</f>
        <v>2</v>
      </c>
    </row>
    <row r="316" spans="1:10" x14ac:dyDescent="0.25">
      <c r="A316">
        <v>17.7</v>
      </c>
      <c r="B316">
        <v>53.8</v>
      </c>
      <c r="C316">
        <f t="shared" si="8"/>
        <v>315.5</v>
      </c>
      <c r="D316">
        <f t="shared" si="9"/>
        <v>778</v>
      </c>
      <c r="E316">
        <f t="array" ref="E316">SUM(SIGN($C316-C317:C$1171)*SIGN($D316-$D317:$D$1171))</f>
        <v>-463</v>
      </c>
      <c r="G316">
        <v>42.7</v>
      </c>
      <c r="H316">
        <f t="array" ref="H316">SUM(IF(G316=$A$2:$A$1171,1,0))</f>
        <v>2</v>
      </c>
      <c r="I316">
        <v>20.2</v>
      </c>
      <c r="J316">
        <f t="array" ref="J316">SUM(IF(I316=$B$2:$B$1171,1,0))</f>
        <v>2</v>
      </c>
    </row>
    <row r="317" spans="1:10" x14ac:dyDescent="0.25">
      <c r="A317">
        <v>17.7</v>
      </c>
      <c r="B317">
        <v>52.9</v>
      </c>
      <c r="C317">
        <f t="shared" si="8"/>
        <v>315.5</v>
      </c>
      <c r="D317">
        <f t="shared" si="9"/>
        <v>725</v>
      </c>
      <c r="E317">
        <f t="array" ref="E317">SUM(SIGN($C317-C318:C$1171)*SIGN($D317-$D318:$D$1171))</f>
        <v>-390</v>
      </c>
      <c r="G317">
        <v>42.8</v>
      </c>
      <c r="H317">
        <f t="array" ref="H317">SUM(IF(G317=$A$2:$A$1171,1,0))</f>
        <v>1</v>
      </c>
      <c r="I317">
        <v>29.5</v>
      </c>
      <c r="J317">
        <f t="array" ref="J317">SUM(IF(I317=$B$2:$B$1171,1,0))</f>
        <v>2</v>
      </c>
    </row>
    <row r="318" spans="1:10" x14ac:dyDescent="0.25">
      <c r="A318">
        <v>17.8</v>
      </c>
      <c r="B318">
        <v>60.2</v>
      </c>
      <c r="C318">
        <f t="shared" si="8"/>
        <v>319</v>
      </c>
      <c r="D318">
        <f t="shared" si="9"/>
        <v>1102</v>
      </c>
      <c r="E318">
        <f t="array" ref="E318">SUM(SIGN($C318-C319:C$1171)*SIGN($D318-$D319:$D$1171))</f>
        <v>-792</v>
      </c>
      <c r="G318">
        <v>43</v>
      </c>
      <c r="H318">
        <f t="array" ref="H318">SUM(IF(G318=$A$2:$A$1171,1,0))</f>
        <v>4</v>
      </c>
      <c r="I318">
        <v>43.6</v>
      </c>
      <c r="J318">
        <f t="array" ref="J318">SUM(IF(I318=$B$2:$B$1171,1,0))</f>
        <v>3</v>
      </c>
    </row>
    <row r="319" spans="1:10" x14ac:dyDescent="0.25">
      <c r="A319">
        <v>17.8</v>
      </c>
      <c r="B319">
        <v>59</v>
      </c>
      <c r="C319">
        <f t="shared" si="8"/>
        <v>319</v>
      </c>
      <c r="D319">
        <f t="shared" si="9"/>
        <v>1062.5</v>
      </c>
      <c r="E319">
        <f t="array" ref="E319">SUM(SIGN($C319-C320:C$1171)*SIGN($D319-$D320:$D$1171))</f>
        <v>-770</v>
      </c>
      <c r="G319">
        <v>43.1</v>
      </c>
      <c r="H319">
        <f t="array" ref="H319">SUM(IF(G319=$A$2:$A$1171,1,0))</f>
        <v>1</v>
      </c>
      <c r="I319">
        <v>22.1</v>
      </c>
      <c r="J319">
        <f t="array" ref="J319">SUM(IF(I319=$B$2:$B$1171,1,0))</f>
        <v>1</v>
      </c>
    </row>
    <row r="320" spans="1:10" x14ac:dyDescent="0.25">
      <c r="A320">
        <v>17.8</v>
      </c>
      <c r="B320">
        <v>58.2</v>
      </c>
      <c r="C320">
        <f t="shared" si="8"/>
        <v>319</v>
      </c>
      <c r="D320">
        <f t="shared" si="9"/>
        <v>1025</v>
      </c>
      <c r="E320">
        <f t="array" ref="E320">SUM(SIGN($C320-C321:C$1171)*SIGN($D320-$D321:$D$1171))</f>
        <v>-744</v>
      </c>
      <c r="G320">
        <v>43.2</v>
      </c>
      <c r="H320">
        <f t="array" ref="H320">SUM(IF(G320=$A$2:$A$1171,1,0))</f>
        <v>1</v>
      </c>
      <c r="I320">
        <v>20.399999999999999</v>
      </c>
      <c r="J320">
        <f t="array" ref="J320">SUM(IF(I320=$B$2:$B$1171,1,0))</f>
        <v>1</v>
      </c>
    </row>
    <row r="321" spans="1:10" x14ac:dyDescent="0.25">
      <c r="A321">
        <v>17.8</v>
      </c>
      <c r="B321">
        <v>51.1</v>
      </c>
      <c r="C321">
        <f t="shared" si="8"/>
        <v>319</v>
      </c>
      <c r="D321">
        <f t="shared" si="9"/>
        <v>641.5</v>
      </c>
      <c r="E321">
        <f t="array" ref="E321">SUM(SIGN($C321-C322:C$1171)*SIGN($D321-$D322:$D$1171))</f>
        <v>-267</v>
      </c>
      <c r="G321">
        <v>43.4</v>
      </c>
      <c r="H321">
        <f t="array" ref="H321">SUM(IF(G321=$A$2:$A$1171,1,0))</f>
        <v>2</v>
      </c>
      <c r="I321">
        <v>41.5</v>
      </c>
      <c r="J321">
        <f t="array" ref="J321">SUM(IF(I321=$B$2:$B$1171,1,0))</f>
        <v>3</v>
      </c>
    </row>
    <row r="322" spans="1:10" x14ac:dyDescent="0.25">
      <c r="A322">
        <v>17.8</v>
      </c>
      <c r="B322">
        <v>36.5</v>
      </c>
      <c r="C322">
        <f t="shared" ref="C322:C385" si="10">_xlfn.RANK.AVG(A322,A$2:A$1171,1)</f>
        <v>319</v>
      </c>
      <c r="D322">
        <f t="shared" ref="D322:D385" si="11">_xlfn.RANK.AVG(B322,B$2:B$1171,1)</f>
        <v>170</v>
      </c>
      <c r="E322">
        <f t="array" ref="E322">SUM(SIGN($C322-C323:C$1171)*SIGN($D322-$D323:$D$1171))</f>
        <v>543</v>
      </c>
      <c r="G322">
        <v>43.6</v>
      </c>
      <c r="H322">
        <f t="array" ref="H322">SUM(IF(G322=$A$2:$A$1171,1,0))</f>
        <v>2</v>
      </c>
      <c r="I322">
        <v>38.299999999999997</v>
      </c>
      <c r="J322">
        <f t="array" ref="J322">SUM(IF(I322=$B$2:$B$1171,1,0))</f>
        <v>1</v>
      </c>
    </row>
    <row r="323" spans="1:10" x14ac:dyDescent="0.25">
      <c r="A323">
        <v>17.899999999999999</v>
      </c>
      <c r="B323">
        <v>56.4</v>
      </c>
      <c r="C323">
        <f t="shared" si="10"/>
        <v>322.5</v>
      </c>
      <c r="D323">
        <f t="shared" si="11"/>
        <v>926</v>
      </c>
      <c r="E323">
        <f t="array" ref="E323">SUM(SIGN($C323-C324:C$1171)*SIGN($D323-$D324:$D$1171))</f>
        <v>-643</v>
      </c>
      <c r="G323">
        <v>43.7</v>
      </c>
      <c r="H323">
        <f t="array" ref="H323">SUM(IF(G323=$A$2:$A$1171,1,0))</f>
        <v>1</v>
      </c>
      <c r="I323">
        <v>48.4</v>
      </c>
      <c r="J323">
        <f t="array" ref="J323">SUM(IF(I323=$B$2:$B$1171,1,0))</f>
        <v>1</v>
      </c>
    </row>
    <row r="324" spans="1:10" x14ac:dyDescent="0.25">
      <c r="A324">
        <v>17.899999999999999</v>
      </c>
      <c r="B324">
        <v>45.6</v>
      </c>
      <c r="C324">
        <f t="shared" si="10"/>
        <v>322.5</v>
      </c>
      <c r="D324">
        <f t="shared" si="11"/>
        <v>386.5</v>
      </c>
      <c r="E324">
        <f t="array" ref="E324">SUM(SIGN($C324-C325:C$1171)*SIGN($D324-$D325:$D$1171))</f>
        <v>192</v>
      </c>
      <c r="G324">
        <v>44.3</v>
      </c>
      <c r="H324">
        <f t="array" ref="H324">SUM(IF(G324=$A$2:$A$1171,1,0))</f>
        <v>1</v>
      </c>
      <c r="I324">
        <v>34.299999999999997</v>
      </c>
      <c r="J324">
        <f t="array" ref="J324">SUM(IF(I324=$B$2:$B$1171,1,0))</f>
        <v>1</v>
      </c>
    </row>
    <row r="325" spans="1:10" x14ac:dyDescent="0.25">
      <c r="A325">
        <v>18</v>
      </c>
      <c r="B325">
        <v>58.5</v>
      </c>
      <c r="C325">
        <f t="shared" si="10"/>
        <v>325.5</v>
      </c>
      <c r="D325">
        <f t="shared" si="11"/>
        <v>1040</v>
      </c>
      <c r="E325">
        <f t="array" ref="E325">SUM(SIGN($C325-C326:C$1171)*SIGN($D325-$D326:$D$1171))</f>
        <v>-749</v>
      </c>
      <c r="G325">
        <v>44.4</v>
      </c>
      <c r="H325">
        <f t="array" ref="H325">SUM(IF(G325=$A$2:$A$1171,1,0))</f>
        <v>1</v>
      </c>
      <c r="I325">
        <v>26.5</v>
      </c>
      <c r="J325">
        <f t="array" ref="J325">SUM(IF(I325=$B$2:$B$1171,1,0))</f>
        <v>1</v>
      </c>
    </row>
    <row r="326" spans="1:10" x14ac:dyDescent="0.25">
      <c r="A326">
        <v>18</v>
      </c>
      <c r="B326">
        <v>51.4</v>
      </c>
      <c r="C326">
        <f t="shared" si="10"/>
        <v>325.5</v>
      </c>
      <c r="D326">
        <f t="shared" si="11"/>
        <v>665.5</v>
      </c>
      <c r="E326">
        <f t="array" ref="E326">SUM(SIGN($C326-C327:C$1171)*SIGN($D326-$D327:$D$1171))</f>
        <v>-305</v>
      </c>
      <c r="G326">
        <v>44.7</v>
      </c>
      <c r="H326">
        <f t="array" ref="H326">SUM(IF(G326=$A$2:$A$1171,1,0))</f>
        <v>3</v>
      </c>
      <c r="I326">
        <v>42.8</v>
      </c>
      <c r="J326">
        <f t="array" ref="J326">SUM(IF(I326=$B$2:$B$1171,1,0))</f>
        <v>1</v>
      </c>
    </row>
    <row r="327" spans="1:10" x14ac:dyDescent="0.25">
      <c r="A327">
        <v>18</v>
      </c>
      <c r="B327">
        <v>42.7</v>
      </c>
      <c r="C327">
        <f t="shared" si="10"/>
        <v>325.5</v>
      </c>
      <c r="D327">
        <f t="shared" si="11"/>
        <v>307.5</v>
      </c>
      <c r="E327">
        <f t="array" ref="E327">SUM(SIGN($C327-C328:C$1171)*SIGN($D327-$D328:$D$1171))</f>
        <v>328</v>
      </c>
      <c r="G327">
        <v>44.8</v>
      </c>
      <c r="H327">
        <f t="array" ref="H327">SUM(IF(G327=$A$2:$A$1171,1,0))</f>
        <v>1</v>
      </c>
      <c r="I327">
        <v>20</v>
      </c>
      <c r="J327">
        <f t="array" ref="J327">SUM(IF(I327=$B$2:$B$1171,1,0))</f>
        <v>1</v>
      </c>
    </row>
    <row r="328" spans="1:10" x14ac:dyDescent="0.25">
      <c r="A328">
        <v>18</v>
      </c>
      <c r="B328">
        <v>36.799999999999997</v>
      </c>
      <c r="C328">
        <f t="shared" si="10"/>
        <v>325.5</v>
      </c>
      <c r="D328">
        <f t="shared" si="11"/>
        <v>175</v>
      </c>
      <c r="E328">
        <f t="array" ref="E328">SUM(SIGN($C328-C329:C$1171)*SIGN($D328-$D329:$D$1171))</f>
        <v>533</v>
      </c>
      <c r="G328">
        <v>44.9</v>
      </c>
      <c r="H328">
        <f t="array" ref="H328">SUM(IF(G328=$A$2:$A$1171,1,0))</f>
        <v>1</v>
      </c>
      <c r="I328">
        <v>33.4</v>
      </c>
      <c r="J328">
        <f t="array" ref="J328">SUM(IF(I328=$B$2:$B$1171,1,0))</f>
        <v>1</v>
      </c>
    </row>
    <row r="329" spans="1:10" x14ac:dyDescent="0.25">
      <c r="A329">
        <v>18.100000000000001</v>
      </c>
      <c r="B329">
        <v>61.1</v>
      </c>
      <c r="C329">
        <f t="shared" si="10"/>
        <v>331</v>
      </c>
      <c r="D329">
        <f t="shared" si="11"/>
        <v>1135</v>
      </c>
      <c r="E329">
        <f t="array" ref="E329">SUM(SIGN($C329-C330:C$1171)*SIGN($D329-$D330:$D$1171))</f>
        <v>-807</v>
      </c>
      <c r="G329">
        <v>45.1</v>
      </c>
      <c r="H329">
        <f t="array" ref="H329">SUM(IF(G329=$A$2:$A$1171,1,0))</f>
        <v>2</v>
      </c>
      <c r="I329">
        <v>28.2</v>
      </c>
      <c r="J329">
        <f t="array" ref="J329">SUM(IF(I329=$B$2:$B$1171,1,0))</f>
        <v>1</v>
      </c>
    </row>
    <row r="330" spans="1:10" x14ac:dyDescent="0.25">
      <c r="A330">
        <v>18.100000000000001</v>
      </c>
      <c r="B330">
        <v>59.5</v>
      </c>
      <c r="C330">
        <f t="shared" si="10"/>
        <v>331</v>
      </c>
      <c r="D330">
        <f t="shared" si="11"/>
        <v>1083.5</v>
      </c>
      <c r="E330">
        <f t="array" ref="E330">SUM(SIGN($C330-C331:C$1171)*SIGN($D330-$D331:$D$1171))</f>
        <v>-769</v>
      </c>
      <c r="G330">
        <v>45.2</v>
      </c>
      <c r="H330">
        <f t="array" ref="H330">SUM(IF(G330=$A$2:$A$1171,1,0))</f>
        <v>4</v>
      </c>
      <c r="I330">
        <v>43.4</v>
      </c>
      <c r="J330">
        <f t="array" ref="J330">SUM(IF(I330=$B$2:$B$1171,1,0))</f>
        <v>2</v>
      </c>
    </row>
    <row r="331" spans="1:10" x14ac:dyDescent="0.25">
      <c r="A331">
        <v>18.100000000000001</v>
      </c>
      <c r="B331">
        <v>57.9</v>
      </c>
      <c r="C331">
        <f t="shared" si="10"/>
        <v>331</v>
      </c>
      <c r="D331">
        <f t="shared" si="11"/>
        <v>1010.5</v>
      </c>
      <c r="E331">
        <f t="array" ref="E331">SUM(SIGN($C331-C332:C$1171)*SIGN($D331-$D332:$D$1171))</f>
        <v>-723</v>
      </c>
      <c r="G331">
        <v>45.3</v>
      </c>
      <c r="H331">
        <f t="array" ref="H331">SUM(IF(G331=$A$2:$A$1171,1,0))</f>
        <v>1</v>
      </c>
      <c r="I331">
        <v>25.3</v>
      </c>
      <c r="J331">
        <f t="array" ref="J331">SUM(IF(I331=$B$2:$B$1171,1,0))</f>
        <v>1</v>
      </c>
    </row>
    <row r="332" spans="1:10" x14ac:dyDescent="0.25">
      <c r="A332">
        <v>18.100000000000001</v>
      </c>
      <c r="B332">
        <v>56.2</v>
      </c>
      <c r="C332">
        <f t="shared" si="10"/>
        <v>331</v>
      </c>
      <c r="D332">
        <f t="shared" si="11"/>
        <v>915</v>
      </c>
      <c r="E332">
        <f t="array" ref="E332">SUM(SIGN($C332-C333:C$1171)*SIGN($D332-$D333:$D$1171))</f>
        <v>-628</v>
      </c>
      <c r="G332">
        <v>45.4</v>
      </c>
      <c r="H332">
        <f t="array" ref="H332">SUM(IF(G332=$A$2:$A$1171,1,0))</f>
        <v>1</v>
      </c>
      <c r="I332">
        <v>22.9</v>
      </c>
      <c r="J332">
        <f t="array" ref="J332">SUM(IF(I332=$B$2:$B$1171,1,0))</f>
        <v>1</v>
      </c>
    </row>
    <row r="333" spans="1:10" x14ac:dyDescent="0.25">
      <c r="A333">
        <v>18.100000000000001</v>
      </c>
      <c r="B333">
        <v>54.3</v>
      </c>
      <c r="C333">
        <f t="shared" si="10"/>
        <v>331</v>
      </c>
      <c r="D333">
        <f t="shared" si="11"/>
        <v>810</v>
      </c>
      <c r="E333">
        <f t="array" ref="E333">SUM(SIGN($C333-C334:C$1171)*SIGN($D333-$D334:$D$1171))</f>
        <v>-500</v>
      </c>
      <c r="G333">
        <v>45.7</v>
      </c>
      <c r="H333">
        <f t="array" ref="H333">SUM(IF(G333=$A$2:$A$1171,1,0))</f>
        <v>1</v>
      </c>
      <c r="I333">
        <v>34.799999999999997</v>
      </c>
      <c r="J333">
        <f t="array" ref="J333">SUM(IF(I333=$B$2:$B$1171,1,0))</f>
        <v>1</v>
      </c>
    </row>
    <row r="334" spans="1:10" x14ac:dyDescent="0.25">
      <c r="A334">
        <v>18.100000000000001</v>
      </c>
      <c r="B334">
        <v>53.4</v>
      </c>
      <c r="C334">
        <f t="shared" si="10"/>
        <v>331</v>
      </c>
      <c r="D334">
        <f t="shared" si="11"/>
        <v>753.5</v>
      </c>
      <c r="E334">
        <f t="array" ref="E334">SUM(SIGN($C334-C335:C$1171)*SIGN($D334-$D335:$D$1171))</f>
        <v>-432</v>
      </c>
      <c r="G334">
        <v>46.1</v>
      </c>
      <c r="H334">
        <f t="array" ref="H334">SUM(IF(G334=$A$2:$A$1171,1,0))</f>
        <v>1</v>
      </c>
      <c r="I334">
        <v>20.45</v>
      </c>
      <c r="J334">
        <f t="array" ref="J334">SUM(IF(I334=$B$2:$B$1171,1,0))</f>
        <v>1</v>
      </c>
    </row>
    <row r="335" spans="1:10" x14ac:dyDescent="0.25">
      <c r="A335">
        <v>18.100000000000001</v>
      </c>
      <c r="B335">
        <v>51</v>
      </c>
      <c r="C335">
        <f t="shared" si="10"/>
        <v>331</v>
      </c>
      <c r="D335">
        <f t="shared" si="11"/>
        <v>634</v>
      </c>
      <c r="E335">
        <f t="array" ref="E335">SUM(SIGN($C335-C336:C$1171)*SIGN($D335-$D336:$D$1171))</f>
        <v>-260</v>
      </c>
      <c r="G335">
        <v>46.3</v>
      </c>
      <c r="H335">
        <f t="array" ref="H335">SUM(IF(G335=$A$2:$A$1171,1,0))</f>
        <v>1</v>
      </c>
      <c r="I335">
        <v>21.3</v>
      </c>
      <c r="J335">
        <f t="array" ref="J335">SUM(IF(I335=$B$2:$B$1171,1,0))</f>
        <v>1</v>
      </c>
    </row>
    <row r="336" spans="1:10" x14ac:dyDescent="0.25">
      <c r="A336">
        <v>18.2</v>
      </c>
      <c r="B336">
        <v>56</v>
      </c>
      <c r="C336">
        <f t="shared" si="10"/>
        <v>335.5</v>
      </c>
      <c r="D336">
        <f t="shared" si="11"/>
        <v>908</v>
      </c>
      <c r="E336">
        <f t="array" ref="E336">SUM(SIGN($C336-C337:C$1171)*SIGN($D336-$D337:$D$1171))</f>
        <v>-620</v>
      </c>
      <c r="G336">
        <v>46.4</v>
      </c>
      <c r="H336">
        <f t="array" ref="H336">SUM(IF(G336=$A$2:$A$1171,1,0))</f>
        <v>2</v>
      </c>
      <c r="I336">
        <v>29.9</v>
      </c>
      <c r="J336">
        <f t="array" ref="J336">SUM(IF(I336=$B$2:$B$1171,1,0))</f>
        <v>1</v>
      </c>
    </row>
    <row r="337" spans="1:10" x14ac:dyDescent="0.25">
      <c r="A337">
        <v>18.2</v>
      </c>
      <c r="B337">
        <v>26.35</v>
      </c>
      <c r="C337">
        <f t="shared" si="10"/>
        <v>335.5</v>
      </c>
      <c r="D337">
        <f t="shared" si="11"/>
        <v>53</v>
      </c>
      <c r="E337">
        <f t="array" ref="E337">SUM(SIGN($C337-C338:C$1171)*SIGN($D337-$D338:$D$1171))</f>
        <v>736</v>
      </c>
      <c r="G337">
        <v>46.5</v>
      </c>
      <c r="H337">
        <f t="array" ref="H337">SUM(IF(G337=$A$2:$A$1171,1,0))</f>
        <v>2</v>
      </c>
      <c r="I337">
        <v>24.55</v>
      </c>
      <c r="J337">
        <f t="array" ref="J337">SUM(IF(I337=$B$2:$B$1171,1,0))</f>
        <v>1</v>
      </c>
    </row>
    <row r="338" spans="1:10" x14ac:dyDescent="0.25">
      <c r="A338">
        <v>18.3</v>
      </c>
      <c r="B338">
        <v>53.9</v>
      </c>
      <c r="C338">
        <f t="shared" si="10"/>
        <v>338.5</v>
      </c>
      <c r="D338">
        <f t="shared" si="11"/>
        <v>787.5</v>
      </c>
      <c r="E338">
        <f t="array" ref="E338">SUM(SIGN($C338-C339:C$1171)*SIGN($D338-$D339:$D$1171))</f>
        <v>-473</v>
      </c>
      <c r="G338">
        <v>46.7</v>
      </c>
      <c r="H338">
        <f t="array" ref="H338">SUM(IF(G338=$A$2:$A$1171,1,0))</f>
        <v>1</v>
      </c>
      <c r="I338">
        <v>36.4</v>
      </c>
      <c r="J338">
        <f t="array" ref="J338">SUM(IF(I338=$B$2:$B$1171,1,0))</f>
        <v>2</v>
      </c>
    </row>
    <row r="339" spans="1:10" x14ac:dyDescent="0.25">
      <c r="A339">
        <v>18.3</v>
      </c>
      <c r="B339">
        <v>53.6</v>
      </c>
      <c r="C339">
        <f t="shared" si="10"/>
        <v>338.5</v>
      </c>
      <c r="D339">
        <f t="shared" si="11"/>
        <v>766</v>
      </c>
      <c r="E339">
        <f t="array" ref="E339">SUM(SIGN($C339-C340:C$1171)*SIGN($D339-$D340:$D$1171))</f>
        <v>-447</v>
      </c>
      <c r="G339">
        <v>47</v>
      </c>
      <c r="H339">
        <f t="array" ref="H339">SUM(IF(G339=$A$2:$A$1171,1,0))</f>
        <v>4</v>
      </c>
      <c r="I339">
        <v>33.700000000000003</v>
      </c>
      <c r="J339">
        <f t="array" ref="J339">SUM(IF(I339=$B$2:$B$1171,1,0))</f>
        <v>1</v>
      </c>
    </row>
    <row r="340" spans="1:10" x14ac:dyDescent="0.25">
      <c r="A340">
        <v>18.3</v>
      </c>
      <c r="B340">
        <v>43.8</v>
      </c>
      <c r="C340">
        <f t="shared" si="10"/>
        <v>338.5</v>
      </c>
      <c r="D340">
        <f t="shared" si="11"/>
        <v>333</v>
      </c>
      <c r="E340">
        <f t="array" ref="E340">SUM(SIGN($C340-C341:C$1171)*SIGN($D340-$D341:$D$1171))</f>
        <v>281</v>
      </c>
      <c r="G340">
        <v>47.4</v>
      </c>
      <c r="H340">
        <f t="array" ref="H340">SUM(IF(G340=$A$2:$A$1171,1,0))</f>
        <v>1</v>
      </c>
      <c r="I340">
        <v>21.7</v>
      </c>
      <c r="J340">
        <f t="array" ref="J340">SUM(IF(I340=$B$2:$B$1171,1,0))</f>
        <v>1</v>
      </c>
    </row>
    <row r="341" spans="1:10" x14ac:dyDescent="0.25">
      <c r="A341">
        <v>18.3</v>
      </c>
      <c r="B341">
        <v>26.6</v>
      </c>
      <c r="C341">
        <f t="shared" si="10"/>
        <v>338.5</v>
      </c>
      <c r="D341">
        <f t="shared" si="11"/>
        <v>56.5</v>
      </c>
      <c r="E341">
        <f t="array" ref="E341">SUM(SIGN($C341-C342:C$1171)*SIGN($D341-$D342:$D$1171))</f>
        <v>727</v>
      </c>
      <c r="G341">
        <v>47.5</v>
      </c>
      <c r="H341">
        <f t="array" ref="H341">SUM(IF(G341=$A$2:$A$1171,1,0))</f>
        <v>1</v>
      </c>
      <c r="I341">
        <v>23.1</v>
      </c>
      <c r="J341">
        <f t="array" ref="J341">SUM(IF(I341=$B$2:$B$1171,1,0))</f>
        <v>1</v>
      </c>
    </row>
    <row r="342" spans="1:10" x14ac:dyDescent="0.25">
      <c r="A342">
        <v>18.399999999999999</v>
      </c>
      <c r="B342">
        <v>56.5</v>
      </c>
      <c r="C342">
        <f t="shared" si="10"/>
        <v>341</v>
      </c>
      <c r="D342">
        <f t="shared" si="11"/>
        <v>932.5</v>
      </c>
      <c r="E342">
        <f t="array" ref="E342">SUM(SIGN($C342-C343:C$1171)*SIGN($D342-$D343:$D$1171))</f>
        <v>-640</v>
      </c>
      <c r="G342">
        <v>47.6</v>
      </c>
      <c r="H342">
        <f t="array" ref="H342">SUM(IF(G342=$A$2:$A$1171,1,0))</f>
        <v>1</v>
      </c>
      <c r="I342">
        <v>37.700000000000003</v>
      </c>
      <c r="J342">
        <f t="array" ref="J342">SUM(IF(I342=$B$2:$B$1171,1,0))</f>
        <v>1</v>
      </c>
    </row>
    <row r="343" spans="1:10" x14ac:dyDescent="0.25">
      <c r="A343">
        <v>18.5</v>
      </c>
      <c r="B343">
        <v>52.4</v>
      </c>
      <c r="C343">
        <f t="shared" si="10"/>
        <v>342</v>
      </c>
      <c r="D343">
        <f t="shared" si="11"/>
        <v>701.5</v>
      </c>
      <c r="E343">
        <f t="array" ref="E343">SUM(SIGN($C343-C344:C$1171)*SIGN($D343-$D344:$D$1171))</f>
        <v>-367</v>
      </c>
      <c r="G343">
        <v>47.7</v>
      </c>
      <c r="H343">
        <f t="array" ref="H343">SUM(IF(G343=$A$2:$A$1171,1,0))</f>
        <v>1</v>
      </c>
      <c r="I343">
        <v>35.9</v>
      </c>
      <c r="J343">
        <f t="array" ref="J343">SUM(IF(I343=$B$2:$B$1171,1,0))</f>
        <v>2</v>
      </c>
    </row>
    <row r="344" spans="1:10" x14ac:dyDescent="0.25">
      <c r="A344">
        <v>18.600000000000001</v>
      </c>
      <c r="B344">
        <v>59.7</v>
      </c>
      <c r="C344">
        <f t="shared" si="10"/>
        <v>343.5</v>
      </c>
      <c r="D344">
        <f t="shared" si="11"/>
        <v>1089.5</v>
      </c>
      <c r="E344">
        <f t="array" ref="E344">SUM(SIGN($C344-C345:C$1171)*SIGN($D344-$D345:$D$1171))</f>
        <v>-763</v>
      </c>
      <c r="G344">
        <v>47.9</v>
      </c>
      <c r="H344">
        <f t="array" ref="H344">SUM(IF(G344=$A$2:$A$1171,1,0))</f>
        <v>1</v>
      </c>
      <c r="I344">
        <v>31.5</v>
      </c>
      <c r="J344">
        <f t="array" ref="J344">SUM(IF(I344=$B$2:$B$1171,1,0))</f>
        <v>1</v>
      </c>
    </row>
    <row r="345" spans="1:10" x14ac:dyDescent="0.25">
      <c r="A345">
        <v>18.600000000000001</v>
      </c>
      <c r="B345">
        <v>59.5</v>
      </c>
      <c r="C345">
        <f t="shared" si="10"/>
        <v>343.5</v>
      </c>
      <c r="D345">
        <f t="shared" si="11"/>
        <v>1083.5</v>
      </c>
      <c r="E345">
        <f t="array" ref="E345">SUM(SIGN($C345-C346:C$1171)*SIGN($D345-$D346:$D$1171))</f>
        <v>-762</v>
      </c>
      <c r="G345">
        <v>48.2</v>
      </c>
      <c r="H345">
        <f t="array" ref="H345">SUM(IF(G345=$A$2:$A$1171,1,0))</f>
        <v>1</v>
      </c>
      <c r="I345">
        <v>33.5</v>
      </c>
      <c r="J345">
        <f t="array" ref="J345">SUM(IF(I345=$B$2:$B$1171,1,0))</f>
        <v>1</v>
      </c>
    </row>
    <row r="346" spans="1:10" x14ac:dyDescent="0.25">
      <c r="A346">
        <v>18.7</v>
      </c>
      <c r="B346">
        <v>54.4</v>
      </c>
      <c r="C346">
        <f t="shared" si="10"/>
        <v>345.5</v>
      </c>
      <c r="D346">
        <f t="shared" si="11"/>
        <v>818.5</v>
      </c>
      <c r="E346">
        <f t="array" ref="E346">SUM(SIGN($C346-C347:C$1171)*SIGN($D346-$D347:$D$1171))</f>
        <v>-507</v>
      </c>
      <c r="G346">
        <v>48.3</v>
      </c>
      <c r="H346">
        <f t="array" ref="H346">SUM(IF(G346=$A$2:$A$1171,1,0))</f>
        <v>1</v>
      </c>
      <c r="I346">
        <v>32</v>
      </c>
      <c r="J346">
        <f t="array" ref="J346">SUM(IF(I346=$B$2:$B$1171,1,0))</f>
        <v>1</v>
      </c>
    </row>
    <row r="347" spans="1:10" x14ac:dyDescent="0.25">
      <c r="A347">
        <v>18.7</v>
      </c>
      <c r="B347">
        <v>45.6</v>
      </c>
      <c r="C347">
        <f t="shared" si="10"/>
        <v>345.5</v>
      </c>
      <c r="D347">
        <f t="shared" si="11"/>
        <v>386.5</v>
      </c>
      <c r="E347">
        <f t="array" ref="E347">SUM(SIGN($C347-C348:C$1171)*SIGN($D347-$D348:$D$1171))</f>
        <v>180</v>
      </c>
      <c r="G347">
        <v>48.4</v>
      </c>
      <c r="H347">
        <f t="array" ref="H347">SUM(IF(G347=$A$2:$A$1171,1,0))</f>
        <v>1</v>
      </c>
      <c r="I347">
        <v>35.6</v>
      </c>
      <c r="J347">
        <f t="array" ref="J347">SUM(IF(I347=$B$2:$B$1171,1,0))</f>
        <v>1</v>
      </c>
    </row>
    <row r="348" spans="1:10" x14ac:dyDescent="0.25">
      <c r="A348">
        <v>18.8</v>
      </c>
      <c r="B348">
        <v>58.4</v>
      </c>
      <c r="C348">
        <f t="shared" si="10"/>
        <v>348.5</v>
      </c>
      <c r="D348">
        <f t="shared" si="11"/>
        <v>1036.5</v>
      </c>
      <c r="E348">
        <f t="array" ref="E348">SUM(SIGN($C348-C349:C$1171)*SIGN($D348-$D349:$D$1171))</f>
        <v>-734</v>
      </c>
      <c r="G348">
        <v>48.7</v>
      </c>
      <c r="H348">
        <f t="array" ref="H348">SUM(IF(G348=$A$2:$A$1171,1,0))</f>
        <v>1</v>
      </c>
      <c r="I348">
        <v>21.6</v>
      </c>
      <c r="J348">
        <f t="array" ref="J348">SUM(IF(I348=$B$2:$B$1171,1,0))</f>
        <v>1</v>
      </c>
    </row>
    <row r="349" spans="1:10" x14ac:dyDescent="0.25">
      <c r="A349">
        <v>18.8</v>
      </c>
      <c r="B349">
        <v>56.6</v>
      </c>
      <c r="C349">
        <f t="shared" si="10"/>
        <v>348.5</v>
      </c>
      <c r="D349">
        <f t="shared" si="11"/>
        <v>937.5</v>
      </c>
      <c r="E349">
        <f t="array" ref="E349">SUM(SIGN($C349-C350:C$1171)*SIGN($D349-$D350:$D$1171))</f>
        <v>-640</v>
      </c>
      <c r="G349">
        <v>48.8</v>
      </c>
      <c r="H349">
        <f t="array" ref="H349">SUM(IF(G349=$A$2:$A$1171,1,0))</f>
        <v>1</v>
      </c>
      <c r="I349">
        <v>27.3</v>
      </c>
      <c r="J349">
        <f t="array" ref="J349">SUM(IF(I349=$B$2:$B$1171,1,0))</f>
        <v>1</v>
      </c>
    </row>
    <row r="350" spans="1:10" x14ac:dyDescent="0.25">
      <c r="A350">
        <v>18.8</v>
      </c>
      <c r="B350">
        <v>52.3</v>
      </c>
      <c r="C350">
        <f t="shared" si="10"/>
        <v>348.5</v>
      </c>
      <c r="D350">
        <f t="shared" si="11"/>
        <v>698.5</v>
      </c>
      <c r="E350">
        <f t="array" ref="E350">SUM(SIGN($C350-C351:C$1171)*SIGN($D350-$D351:$D$1171))</f>
        <v>-367</v>
      </c>
      <c r="G350">
        <v>49.3</v>
      </c>
      <c r="H350">
        <f t="array" ref="H350">SUM(IF(G350=$A$2:$A$1171,1,0))</f>
        <v>2</v>
      </c>
      <c r="I350">
        <v>34.9</v>
      </c>
      <c r="J350">
        <f t="array" ref="J350">SUM(IF(I350=$B$2:$B$1171,1,0))</f>
        <v>1</v>
      </c>
    </row>
    <row r="351" spans="1:10" x14ac:dyDescent="0.25">
      <c r="A351">
        <v>18.8</v>
      </c>
      <c r="B351">
        <v>51.9</v>
      </c>
      <c r="C351">
        <f t="shared" si="10"/>
        <v>348.5</v>
      </c>
      <c r="D351">
        <f t="shared" si="11"/>
        <v>684.5</v>
      </c>
      <c r="E351">
        <f t="array" ref="E351">SUM(SIGN($C351-C352:C$1171)*SIGN($D351-$D352:$D$1171))</f>
        <v>-347</v>
      </c>
      <c r="G351">
        <v>49.6</v>
      </c>
      <c r="H351">
        <f t="array" ref="H351">SUM(IF(G351=$A$2:$A$1171,1,0))</f>
        <v>2</v>
      </c>
      <c r="I351">
        <v>33.6</v>
      </c>
      <c r="J351">
        <f t="array" ref="J351">SUM(IF(I351=$B$2:$B$1171,1,0))</f>
        <v>1</v>
      </c>
    </row>
    <row r="352" spans="1:10" x14ac:dyDescent="0.25">
      <c r="A352">
        <v>18.899999999999999</v>
      </c>
      <c r="B352">
        <v>57.5</v>
      </c>
      <c r="C352">
        <f t="shared" si="10"/>
        <v>352</v>
      </c>
      <c r="D352">
        <f t="shared" si="11"/>
        <v>986.5</v>
      </c>
      <c r="E352">
        <f t="array" ref="E352">SUM(SIGN($C352-C353:C$1171)*SIGN($D352-$D353:$D$1171))</f>
        <v>-682</v>
      </c>
      <c r="G352">
        <v>50.1</v>
      </c>
      <c r="H352">
        <f t="array" ref="H352">SUM(IF(G352=$A$2:$A$1171,1,0))</f>
        <v>1</v>
      </c>
      <c r="I352">
        <v>38</v>
      </c>
      <c r="J352">
        <f t="array" ref="J352">SUM(IF(I352=$B$2:$B$1171,1,0))</f>
        <v>1</v>
      </c>
    </row>
    <row r="353" spans="1:10" x14ac:dyDescent="0.25">
      <c r="A353">
        <v>18.899999999999999</v>
      </c>
      <c r="B353">
        <v>55.2</v>
      </c>
      <c r="C353">
        <f t="shared" si="10"/>
        <v>352</v>
      </c>
      <c r="D353">
        <f t="shared" si="11"/>
        <v>864.5</v>
      </c>
      <c r="E353">
        <f t="array" ref="E353">SUM(SIGN($C353-C354:C$1171)*SIGN($D353-$D354:$D$1171))</f>
        <v>-567</v>
      </c>
      <c r="G353">
        <v>50.2</v>
      </c>
      <c r="H353">
        <f t="array" ref="H353">SUM(IF(G353=$A$2:$A$1171,1,0))</f>
        <v>1</v>
      </c>
      <c r="I353">
        <v>22.4</v>
      </c>
      <c r="J353">
        <f t="array" ref="J353">SUM(IF(I353=$B$2:$B$1171,1,0))</f>
        <v>1</v>
      </c>
    </row>
    <row r="354" spans="1:10" x14ac:dyDescent="0.25">
      <c r="A354">
        <v>18.899999999999999</v>
      </c>
      <c r="B354">
        <v>38.700000000000003</v>
      </c>
      <c r="C354">
        <f t="shared" si="10"/>
        <v>352</v>
      </c>
      <c r="D354">
        <f t="shared" si="11"/>
        <v>215</v>
      </c>
      <c r="E354">
        <f t="array" ref="E354">SUM(SIGN($C354-C355:C$1171)*SIGN($D354-$D355:$D$1171))</f>
        <v>443</v>
      </c>
      <c r="G354">
        <v>50.6</v>
      </c>
      <c r="H354">
        <f t="array" ref="H354">SUM(IF(G354=$A$2:$A$1171,1,0))</f>
        <v>1</v>
      </c>
      <c r="I354">
        <v>38.4</v>
      </c>
      <c r="J354">
        <f t="array" ref="J354">SUM(IF(I354=$B$2:$B$1171,1,0))</f>
        <v>1</v>
      </c>
    </row>
    <row r="355" spans="1:10" x14ac:dyDescent="0.25">
      <c r="A355">
        <v>19</v>
      </c>
      <c r="B355">
        <v>57.7</v>
      </c>
      <c r="C355">
        <f t="shared" si="10"/>
        <v>355.5</v>
      </c>
      <c r="D355">
        <f t="shared" si="11"/>
        <v>998</v>
      </c>
      <c r="E355">
        <f t="array" ref="E355">SUM(SIGN($C355-C356:C$1171)*SIGN($D355-$D356:$D$1171))</f>
        <v>-692</v>
      </c>
      <c r="G355">
        <v>50.7</v>
      </c>
      <c r="H355">
        <f t="array" ref="H355">SUM(IF(G355=$A$2:$A$1171,1,0))</f>
        <v>1</v>
      </c>
      <c r="I355">
        <v>25.5</v>
      </c>
      <c r="J355">
        <f t="array" ref="J355">SUM(IF(I355=$B$2:$B$1171,1,0))</f>
        <v>2</v>
      </c>
    </row>
    <row r="356" spans="1:10" x14ac:dyDescent="0.25">
      <c r="A356">
        <v>19</v>
      </c>
      <c r="B356">
        <v>54.8</v>
      </c>
      <c r="C356">
        <f t="shared" si="10"/>
        <v>355.5</v>
      </c>
      <c r="D356">
        <f t="shared" si="11"/>
        <v>843</v>
      </c>
      <c r="E356">
        <f t="array" ref="E356">SUM(SIGN($C356-C357:C$1171)*SIGN($D356-$D357:$D$1171))</f>
        <v>-542</v>
      </c>
      <c r="G356">
        <v>50.9</v>
      </c>
      <c r="H356">
        <f t="array" ref="H356">SUM(IF(G356=$A$2:$A$1171,1,0))</f>
        <v>1</v>
      </c>
      <c r="I356">
        <v>21</v>
      </c>
      <c r="J356">
        <f t="array" ref="J356">SUM(IF(I356=$B$2:$B$1171,1,0))</f>
        <v>1</v>
      </c>
    </row>
    <row r="357" spans="1:10" x14ac:dyDescent="0.25">
      <c r="A357">
        <v>19</v>
      </c>
      <c r="B357">
        <v>54.1</v>
      </c>
      <c r="C357">
        <f t="shared" si="10"/>
        <v>355.5</v>
      </c>
      <c r="D357">
        <f t="shared" si="11"/>
        <v>800</v>
      </c>
      <c r="E357">
        <f t="array" ref="E357">SUM(SIGN($C357-C358:C$1171)*SIGN($D357-$D358:$D$1171))</f>
        <v>-487</v>
      </c>
      <c r="G357">
        <v>51</v>
      </c>
      <c r="H357">
        <f t="array" ref="H357">SUM(IF(G357=$A$2:$A$1171,1,0))</f>
        <v>1</v>
      </c>
      <c r="I357">
        <v>36.9</v>
      </c>
      <c r="J357">
        <f t="array" ref="J357">SUM(IF(I357=$B$2:$B$1171,1,0))</f>
        <v>1</v>
      </c>
    </row>
    <row r="358" spans="1:10" x14ac:dyDescent="0.25">
      <c r="A358">
        <v>19</v>
      </c>
      <c r="B358">
        <v>53.8</v>
      </c>
      <c r="C358">
        <f t="shared" si="10"/>
        <v>355.5</v>
      </c>
      <c r="D358">
        <f t="shared" si="11"/>
        <v>778</v>
      </c>
      <c r="E358">
        <f t="array" ref="E358">SUM(SIGN($C358-C359:C$1171)*SIGN($D358-$D359:$D$1171))</f>
        <v>-469</v>
      </c>
      <c r="G358">
        <v>51.7</v>
      </c>
      <c r="H358">
        <f t="array" ref="H358">SUM(IF(G358=$A$2:$A$1171,1,0))</f>
        <v>1</v>
      </c>
      <c r="I358">
        <v>27.4</v>
      </c>
      <c r="J358">
        <f t="array" ref="J358">SUM(IF(I358=$B$2:$B$1171,1,0))</f>
        <v>1</v>
      </c>
    </row>
    <row r="359" spans="1:10" x14ac:dyDescent="0.25">
      <c r="A359">
        <v>19.100000000000001</v>
      </c>
      <c r="B359">
        <v>62.5</v>
      </c>
      <c r="C359">
        <f t="shared" si="10"/>
        <v>360.5</v>
      </c>
      <c r="D359">
        <f t="shared" si="11"/>
        <v>1152.5</v>
      </c>
      <c r="E359">
        <f t="array" ref="E359">SUM(SIGN($C359-C360:C$1171)*SIGN($D359-$D360:$D$1171))</f>
        <v>-793</v>
      </c>
      <c r="G359">
        <v>51.8</v>
      </c>
      <c r="H359">
        <f t="array" ref="H359">SUM(IF(G359=$A$2:$A$1171,1,0))</f>
        <v>1</v>
      </c>
      <c r="I359">
        <v>39.200000000000003</v>
      </c>
      <c r="J359">
        <f t="array" ref="J359">SUM(IF(I359=$B$2:$B$1171,1,0))</f>
        <v>1</v>
      </c>
    </row>
    <row r="360" spans="1:10" x14ac:dyDescent="0.25">
      <c r="A360">
        <v>19.100000000000001</v>
      </c>
      <c r="B360">
        <v>61</v>
      </c>
      <c r="C360">
        <f t="shared" si="10"/>
        <v>360.5</v>
      </c>
      <c r="D360">
        <f t="shared" si="11"/>
        <v>1130</v>
      </c>
      <c r="E360">
        <f t="array" ref="E360">SUM(SIGN($C360-C361:C$1171)*SIGN($D360-$D361:$D$1171))</f>
        <v>-778</v>
      </c>
      <c r="G360">
        <v>52.1</v>
      </c>
      <c r="H360">
        <f t="array" ref="H360">SUM(IF(G360=$A$2:$A$1171,1,0))</f>
        <v>2</v>
      </c>
      <c r="I360">
        <v>21.8</v>
      </c>
      <c r="J360">
        <f t="array" ref="J360">SUM(IF(I360=$B$2:$B$1171,1,0))</f>
        <v>1</v>
      </c>
    </row>
    <row r="361" spans="1:10" x14ac:dyDescent="0.25">
      <c r="A361">
        <v>19.100000000000001</v>
      </c>
      <c r="B361">
        <v>60.9</v>
      </c>
      <c r="C361">
        <f t="shared" si="10"/>
        <v>360.5</v>
      </c>
      <c r="D361">
        <f t="shared" si="11"/>
        <v>1126</v>
      </c>
      <c r="E361">
        <f t="array" ref="E361">SUM(SIGN($C361-C362:C$1171)*SIGN($D361-$D362:$D$1171))</f>
        <v>-776</v>
      </c>
      <c r="G361">
        <v>52.8</v>
      </c>
      <c r="H361">
        <f t="array" ref="H361">SUM(IF(G361=$A$2:$A$1171,1,0))</f>
        <v>1</v>
      </c>
      <c r="I361">
        <v>36.200000000000003</v>
      </c>
      <c r="J361">
        <f t="array" ref="J361">SUM(IF(I361=$B$2:$B$1171,1,0))</f>
        <v>1</v>
      </c>
    </row>
    <row r="362" spans="1:10" x14ac:dyDescent="0.25">
      <c r="A362">
        <v>19.100000000000001</v>
      </c>
      <c r="B362">
        <v>56.4</v>
      </c>
      <c r="C362">
        <f t="shared" si="10"/>
        <v>360.5</v>
      </c>
      <c r="D362">
        <f t="shared" si="11"/>
        <v>926</v>
      </c>
      <c r="E362">
        <f t="array" ref="E362">SUM(SIGN($C362-C363:C$1171)*SIGN($D362-$D363:$D$1171))</f>
        <v>-632</v>
      </c>
      <c r="G362">
        <v>53</v>
      </c>
      <c r="H362">
        <f t="array" ref="H362">SUM(IF(G362=$A$2:$A$1171,1,0))</f>
        <v>1</v>
      </c>
      <c r="I362">
        <v>27.9</v>
      </c>
      <c r="J362">
        <f t="array" ref="J362">SUM(IF(I362=$B$2:$B$1171,1,0))</f>
        <v>1</v>
      </c>
    </row>
    <row r="363" spans="1:10" x14ac:dyDescent="0.25">
      <c r="A363">
        <v>19.100000000000001</v>
      </c>
      <c r="B363">
        <v>55.7</v>
      </c>
      <c r="C363">
        <f t="shared" si="10"/>
        <v>360.5</v>
      </c>
      <c r="D363">
        <f t="shared" si="11"/>
        <v>894.5</v>
      </c>
      <c r="E363">
        <f t="array" ref="E363">SUM(SIGN($C363-C364:C$1171)*SIGN($D363-$D364:$D$1171))</f>
        <v>-601</v>
      </c>
      <c r="G363">
        <v>53.4</v>
      </c>
      <c r="H363">
        <f t="array" ref="H363">SUM(IF(G363=$A$2:$A$1171,1,0))</f>
        <v>1</v>
      </c>
      <c r="I363">
        <v>25.4</v>
      </c>
      <c r="J363">
        <f t="array" ref="J363">SUM(IF(I363=$B$2:$B$1171,1,0))</f>
        <v>1</v>
      </c>
    </row>
    <row r="364" spans="1:10" x14ac:dyDescent="0.25">
      <c r="A364">
        <v>19.100000000000001</v>
      </c>
      <c r="B364">
        <v>45.1</v>
      </c>
      <c r="C364">
        <f t="shared" si="10"/>
        <v>360.5</v>
      </c>
      <c r="D364">
        <f t="shared" si="11"/>
        <v>370.5</v>
      </c>
      <c r="E364">
        <f t="array" ref="E364">SUM(SIGN($C364-C365:C$1171)*SIGN($D364-$D365:$D$1171))</f>
        <v>193</v>
      </c>
      <c r="G364">
        <v>53.8</v>
      </c>
      <c r="H364">
        <f t="array" ref="H364">SUM(IF(G364=$A$2:$A$1171,1,0))</f>
        <v>1</v>
      </c>
      <c r="I364">
        <v>29.7</v>
      </c>
      <c r="J364">
        <f t="array" ref="J364">SUM(IF(I364=$B$2:$B$1171,1,0))</f>
        <v>2</v>
      </c>
    </row>
    <row r="365" spans="1:10" x14ac:dyDescent="0.25">
      <c r="A365">
        <v>19.2</v>
      </c>
      <c r="B365">
        <v>60.8</v>
      </c>
      <c r="C365">
        <f t="shared" si="10"/>
        <v>366</v>
      </c>
      <c r="D365">
        <f t="shared" si="11"/>
        <v>1123.5</v>
      </c>
      <c r="E365">
        <f t="array" ref="E365">SUM(SIGN($C365-C366:C$1171)*SIGN($D365-$D366:$D$1171))</f>
        <v>-769</v>
      </c>
      <c r="G365">
        <v>54.9</v>
      </c>
      <c r="H365">
        <f t="array" ref="H365">SUM(IF(G365=$A$2:$A$1171,1,0))</f>
        <v>1</v>
      </c>
      <c r="I365">
        <v>23.2</v>
      </c>
      <c r="J365">
        <f t="array" ref="J365">SUM(IF(I365=$B$2:$B$1171,1,0))</f>
        <v>2</v>
      </c>
    </row>
    <row r="366" spans="1:10" x14ac:dyDescent="0.25">
      <c r="A366">
        <v>19.2</v>
      </c>
      <c r="B366">
        <v>59.8</v>
      </c>
      <c r="C366">
        <f t="shared" si="10"/>
        <v>366</v>
      </c>
      <c r="D366">
        <f t="shared" si="11"/>
        <v>1092.5</v>
      </c>
      <c r="E366">
        <f t="array" ref="E366">SUM(SIGN($C366-C367:C$1171)*SIGN($D366-$D367:$D$1171))</f>
        <v>-752</v>
      </c>
      <c r="G366">
        <v>55</v>
      </c>
      <c r="H366">
        <f t="array" ref="H366">SUM(IF(G366=$A$2:$A$1171,1,0))</f>
        <v>1</v>
      </c>
      <c r="I366">
        <v>28.3</v>
      </c>
      <c r="J366">
        <f t="array" ref="J366">SUM(IF(I366=$B$2:$B$1171,1,0))</f>
        <v>1</v>
      </c>
    </row>
    <row r="367" spans="1:10" x14ac:dyDescent="0.25">
      <c r="A367">
        <v>19.2</v>
      </c>
      <c r="B367">
        <v>55.4</v>
      </c>
      <c r="C367">
        <f t="shared" si="10"/>
        <v>366</v>
      </c>
      <c r="D367">
        <f t="shared" si="11"/>
        <v>881</v>
      </c>
      <c r="E367">
        <f t="array" ref="E367">SUM(SIGN($C367-C368:C$1171)*SIGN($D367-$D368:$D$1171))</f>
        <v>-587</v>
      </c>
      <c r="G367">
        <v>55.1</v>
      </c>
      <c r="H367">
        <f t="array" ref="H367">SUM(IF(G367=$A$2:$A$1171,1,0))</f>
        <v>1</v>
      </c>
      <c r="I367">
        <v>33</v>
      </c>
      <c r="J367">
        <f t="array" ref="J367">SUM(IF(I367=$B$2:$B$1171,1,0))</f>
        <v>2</v>
      </c>
    </row>
    <row r="368" spans="1:10" x14ac:dyDescent="0.25">
      <c r="A368">
        <v>19.2</v>
      </c>
      <c r="B368">
        <v>48.1</v>
      </c>
      <c r="C368">
        <f t="shared" si="10"/>
        <v>366</v>
      </c>
      <c r="D368">
        <f t="shared" si="11"/>
        <v>484.5</v>
      </c>
      <c r="E368">
        <f t="array" ref="E368">SUM(SIGN($C368-C369:C$1171)*SIGN($D368-$D369:$D$1171))</f>
        <v>-19</v>
      </c>
      <c r="G368">
        <v>55.2</v>
      </c>
      <c r="H368">
        <f t="array" ref="H368">SUM(IF(G368=$A$2:$A$1171,1,0))</f>
        <v>1</v>
      </c>
      <c r="I368">
        <v>21.9</v>
      </c>
      <c r="J368">
        <f t="array" ref="J368">SUM(IF(I368=$B$2:$B$1171,1,0))</f>
        <v>1</v>
      </c>
    </row>
    <row r="369" spans="1:10" x14ac:dyDescent="0.25">
      <c r="A369">
        <v>19.2</v>
      </c>
      <c r="B369">
        <v>25.8</v>
      </c>
      <c r="C369">
        <f t="shared" si="10"/>
        <v>366</v>
      </c>
      <c r="D369">
        <f t="shared" si="11"/>
        <v>42.5</v>
      </c>
      <c r="E369">
        <f t="array" ref="E369">SUM(SIGN($C369-C370:C$1171)*SIGN($D369-$D370:$D$1171))</f>
        <v>721</v>
      </c>
      <c r="G369">
        <v>56.3</v>
      </c>
      <c r="H369">
        <f t="array" ref="H369">SUM(IF(G369=$A$2:$A$1171,1,0))</f>
        <v>1</v>
      </c>
      <c r="I369">
        <v>25</v>
      </c>
      <c r="J369">
        <f t="array" ref="J369">SUM(IF(I369=$B$2:$B$1171,1,0))</f>
        <v>1</v>
      </c>
    </row>
    <row r="370" spans="1:10" x14ac:dyDescent="0.25">
      <c r="A370">
        <v>19.3</v>
      </c>
      <c r="B370">
        <v>57.5</v>
      </c>
      <c r="C370">
        <f t="shared" si="10"/>
        <v>370</v>
      </c>
      <c r="D370">
        <f t="shared" si="11"/>
        <v>986.5</v>
      </c>
      <c r="E370">
        <f t="array" ref="E370">SUM(SIGN($C370-C371:C$1171)*SIGN($D370-$D371:$D$1171))</f>
        <v>-677</v>
      </c>
      <c r="G370">
        <v>57.7</v>
      </c>
      <c r="H370">
        <f t="array" ref="H370">SUM(IF(G370=$A$2:$A$1171,1,0))</f>
        <v>1</v>
      </c>
      <c r="I370">
        <v>29.2</v>
      </c>
      <c r="J370">
        <f t="array" ref="J370">SUM(IF(I370=$B$2:$B$1171,1,0))</f>
        <v>1</v>
      </c>
    </row>
    <row r="371" spans="1:10" x14ac:dyDescent="0.25">
      <c r="A371">
        <v>19.3</v>
      </c>
      <c r="B371">
        <v>56.5</v>
      </c>
      <c r="C371">
        <f t="shared" si="10"/>
        <v>370</v>
      </c>
      <c r="D371">
        <f t="shared" si="11"/>
        <v>932.5</v>
      </c>
      <c r="E371">
        <f t="array" ref="E371">SUM(SIGN($C371-C372:C$1171)*SIGN($D371-$D372:$D$1171))</f>
        <v>-635</v>
      </c>
      <c r="G371">
        <v>60.3</v>
      </c>
      <c r="H371">
        <f t="array" ref="H371">SUM(IF(G371=$A$2:$A$1171,1,0))</f>
        <v>1</v>
      </c>
      <c r="I371">
        <v>22.7</v>
      </c>
      <c r="J371">
        <f t="array" ref="J371">SUM(IF(I371=$B$2:$B$1171,1,0))</f>
        <v>1</v>
      </c>
    </row>
    <row r="372" spans="1:10" x14ac:dyDescent="0.25">
      <c r="A372">
        <v>19.3</v>
      </c>
      <c r="B372">
        <v>52.8</v>
      </c>
      <c r="C372">
        <f t="shared" si="10"/>
        <v>370</v>
      </c>
      <c r="D372">
        <f t="shared" si="11"/>
        <v>720</v>
      </c>
      <c r="E372">
        <f t="array" ref="E372">SUM(SIGN($C372-C373:C$1171)*SIGN($D372-$D373:$D$1171))</f>
        <v>-402</v>
      </c>
      <c r="G372">
        <v>61.1</v>
      </c>
      <c r="H372">
        <f t="array" ref="H372">SUM(IF(G372=$A$2:$A$1171,1,0))</f>
        <v>1</v>
      </c>
      <c r="I372">
        <v>23.7</v>
      </c>
      <c r="J372">
        <f t="array" ref="J372">SUM(IF(I372=$B$2:$B$1171,1,0))</f>
        <v>1</v>
      </c>
    </row>
    <row r="373" spans="1:10" x14ac:dyDescent="0.25">
      <c r="A373">
        <v>19.399999999999999</v>
      </c>
      <c r="B373">
        <v>60.5</v>
      </c>
      <c r="C373">
        <f t="shared" si="10"/>
        <v>375</v>
      </c>
      <c r="D373">
        <f t="shared" si="11"/>
        <v>1112</v>
      </c>
      <c r="E373">
        <f t="array" ref="E373">SUM(SIGN($C373-C374:C$1171)*SIGN($D373-$D374:$D$1171))</f>
        <v>-752</v>
      </c>
      <c r="G373">
        <v>61.9</v>
      </c>
      <c r="H373">
        <f t="array" ref="H373">SUM(IF(G373=$A$2:$A$1171,1,0))</f>
        <v>1</v>
      </c>
      <c r="I373">
        <v>25.7</v>
      </c>
      <c r="J373">
        <f t="array" ref="J373">SUM(IF(I373=$B$2:$B$1171,1,0))</f>
        <v>1</v>
      </c>
    </row>
    <row r="374" spans="1:10" x14ac:dyDescent="0.25">
      <c r="A374">
        <v>19.399999999999999</v>
      </c>
      <c r="B374">
        <v>57.1</v>
      </c>
      <c r="C374">
        <f t="shared" si="10"/>
        <v>375</v>
      </c>
      <c r="D374">
        <f t="shared" si="11"/>
        <v>967.5</v>
      </c>
      <c r="E374">
        <f t="array" ref="E374">SUM(SIGN($C374-C375:C$1171)*SIGN($D374-$D375:$D$1171))</f>
        <v>-656</v>
      </c>
      <c r="G374">
        <v>62.7</v>
      </c>
      <c r="H374">
        <f t="array" ref="H374">SUM(IF(G374=$A$2:$A$1171,1,0))</f>
        <v>1</v>
      </c>
      <c r="I374">
        <v>19.399999999999999</v>
      </c>
      <c r="J374">
        <f t="array" ref="J374">SUM(IF(I374=$B$2:$B$1171,1,0))</f>
        <v>1</v>
      </c>
    </row>
    <row r="375" spans="1:10" x14ac:dyDescent="0.25">
      <c r="A375">
        <v>19.399999999999999</v>
      </c>
      <c r="B375">
        <v>57</v>
      </c>
      <c r="C375">
        <f t="shared" si="10"/>
        <v>375</v>
      </c>
      <c r="D375">
        <f t="shared" si="11"/>
        <v>963.5</v>
      </c>
      <c r="E375">
        <f t="array" ref="E375">SUM(SIGN($C375-C376:C$1171)*SIGN($D375-$D376:$D$1171))</f>
        <v>-654</v>
      </c>
      <c r="G375">
        <v>62.9</v>
      </c>
      <c r="H375">
        <f t="array" ref="H375">SUM(IF(G375=$A$2:$A$1171,1,0))</f>
        <v>1</v>
      </c>
      <c r="I375">
        <v>22.5</v>
      </c>
      <c r="J375">
        <f t="array" ref="J375">SUM(IF(I375=$B$2:$B$1171,1,0))</f>
        <v>1</v>
      </c>
    </row>
    <row r="376" spans="1:10" x14ac:dyDescent="0.25">
      <c r="A376">
        <v>19.399999999999999</v>
      </c>
      <c r="B376">
        <v>55</v>
      </c>
      <c r="C376">
        <f t="shared" si="10"/>
        <v>375</v>
      </c>
      <c r="D376">
        <f t="shared" si="11"/>
        <v>854</v>
      </c>
      <c r="E376">
        <f t="array" ref="E376">SUM(SIGN($C376-C377:C$1171)*SIGN($D376-$D377:$D$1171))</f>
        <v>-562</v>
      </c>
      <c r="G376">
        <v>63.2</v>
      </c>
      <c r="H376">
        <f t="array" ref="H376">SUM(IF(G376=$A$2:$A$1171,1,0))</f>
        <v>1</v>
      </c>
      <c r="I376">
        <v>19.3</v>
      </c>
      <c r="J376">
        <f t="array" ref="J376">SUM(IF(I376=$B$2:$B$1171,1,0))</f>
        <v>1</v>
      </c>
    </row>
    <row r="377" spans="1:10" x14ac:dyDescent="0.25">
      <c r="A377">
        <v>19.399999999999999</v>
      </c>
      <c r="B377">
        <v>52.5</v>
      </c>
      <c r="C377">
        <f t="shared" si="10"/>
        <v>375</v>
      </c>
      <c r="D377">
        <f t="shared" si="11"/>
        <v>706</v>
      </c>
      <c r="E377">
        <f t="array" ref="E377">SUM(SIGN($C377-C378:C$1171)*SIGN($D377-$D378:$D$1171))</f>
        <v>-390</v>
      </c>
      <c r="G377">
        <v>65.599999999999994</v>
      </c>
      <c r="H377">
        <f t="array" ref="H377">SUM(IF(G377=$A$2:$A$1171,1,0))</f>
        <v>1</v>
      </c>
    </row>
    <row r="378" spans="1:10" x14ac:dyDescent="0.25">
      <c r="A378">
        <v>19.399999999999999</v>
      </c>
      <c r="B378">
        <v>51.2</v>
      </c>
      <c r="C378">
        <f t="shared" si="10"/>
        <v>375</v>
      </c>
      <c r="D378">
        <f t="shared" si="11"/>
        <v>648</v>
      </c>
      <c r="E378">
        <f t="array" ref="E378">SUM(SIGN($C378-C379:C$1171)*SIGN($D378-$D379:$D$1171))</f>
        <v>-307</v>
      </c>
    </row>
    <row r="379" spans="1:10" x14ac:dyDescent="0.25">
      <c r="A379">
        <v>19.399999999999999</v>
      </c>
      <c r="B379">
        <v>47</v>
      </c>
      <c r="C379">
        <f t="shared" si="10"/>
        <v>375</v>
      </c>
      <c r="D379">
        <f t="shared" si="11"/>
        <v>436.5</v>
      </c>
      <c r="E379">
        <f t="array" ref="E379">SUM(SIGN($C379-C380:C$1171)*SIGN($D379-$D380:$D$1171))</f>
        <v>61</v>
      </c>
    </row>
    <row r="380" spans="1:10" x14ac:dyDescent="0.25">
      <c r="A380">
        <v>19.5</v>
      </c>
      <c r="B380">
        <v>61.3</v>
      </c>
      <c r="C380">
        <f t="shared" si="10"/>
        <v>380.5</v>
      </c>
      <c r="D380">
        <f t="shared" si="11"/>
        <v>1141</v>
      </c>
      <c r="E380">
        <f t="array" ref="E380">SUM(SIGN($C380-C381:C$1171)*SIGN($D380-$D381:$D$1171))</f>
        <v>-767</v>
      </c>
    </row>
    <row r="381" spans="1:10" x14ac:dyDescent="0.25">
      <c r="A381">
        <v>19.5</v>
      </c>
      <c r="B381">
        <v>60.6</v>
      </c>
      <c r="C381">
        <f t="shared" si="10"/>
        <v>380.5</v>
      </c>
      <c r="D381">
        <f t="shared" si="11"/>
        <v>1116.5</v>
      </c>
      <c r="E381">
        <f t="array" ref="E381">SUM(SIGN($C381-C382:C$1171)*SIGN($D381-$D382:$D$1171))</f>
        <v>-754</v>
      </c>
    </row>
    <row r="382" spans="1:10" x14ac:dyDescent="0.25">
      <c r="A382">
        <v>19.5</v>
      </c>
      <c r="B382">
        <v>51.3</v>
      </c>
      <c r="C382">
        <f t="shared" si="10"/>
        <v>380.5</v>
      </c>
      <c r="D382">
        <f t="shared" si="11"/>
        <v>656.5</v>
      </c>
      <c r="E382">
        <f t="array" ref="E382">SUM(SIGN($C382-C383:C$1171)*SIGN($D382-$D383:$D$1171))</f>
        <v>-321</v>
      </c>
    </row>
    <row r="383" spans="1:10" x14ac:dyDescent="0.25">
      <c r="A383">
        <v>19.5</v>
      </c>
      <c r="B383">
        <v>26.7</v>
      </c>
      <c r="C383">
        <f t="shared" si="10"/>
        <v>380.5</v>
      </c>
      <c r="D383">
        <f t="shared" si="11"/>
        <v>60</v>
      </c>
      <c r="E383">
        <f t="array" ref="E383">SUM(SIGN($C383-C384:C$1171)*SIGN($D383-$D384:$D$1171))</f>
        <v>682</v>
      </c>
    </row>
    <row r="384" spans="1:10" x14ac:dyDescent="0.25">
      <c r="A384">
        <v>19.600000000000001</v>
      </c>
      <c r="B384">
        <v>61.2</v>
      </c>
      <c r="C384">
        <f t="shared" si="10"/>
        <v>385.5</v>
      </c>
      <c r="D384">
        <f t="shared" si="11"/>
        <v>1138.5</v>
      </c>
      <c r="E384">
        <f t="array" ref="E384">SUM(SIGN($C384-C385:C$1171)*SIGN($D384-$D385:$D$1171))</f>
        <v>-760</v>
      </c>
    </row>
    <row r="385" spans="1:5" x14ac:dyDescent="0.25">
      <c r="A385">
        <v>19.600000000000001</v>
      </c>
      <c r="B385">
        <v>58.1</v>
      </c>
      <c r="C385">
        <f t="shared" si="10"/>
        <v>385.5</v>
      </c>
      <c r="D385">
        <f t="shared" si="11"/>
        <v>1020</v>
      </c>
      <c r="E385">
        <f t="array" ref="E385">SUM(SIGN($C385-C386:C$1171)*SIGN($D385-$D386:$D$1171))</f>
        <v>-703</v>
      </c>
    </row>
    <row r="386" spans="1:5" x14ac:dyDescent="0.25">
      <c r="A386">
        <v>19.600000000000001</v>
      </c>
      <c r="B386">
        <v>57.8</v>
      </c>
      <c r="C386">
        <f t="shared" ref="C386:C449" si="12">_xlfn.RANK.AVG(A386,A$2:A$1171,1)</f>
        <v>385.5</v>
      </c>
      <c r="D386">
        <f t="shared" ref="D386:D449" si="13">_xlfn.RANK.AVG(B386,B$2:B$1171,1)</f>
        <v>1003</v>
      </c>
      <c r="E386">
        <f t="array" ref="E386">SUM(SIGN($C386-C387:C$1171)*SIGN($D386-$D387:$D$1171))</f>
        <v>-687</v>
      </c>
    </row>
    <row r="387" spans="1:5" x14ac:dyDescent="0.25">
      <c r="A387">
        <v>19.600000000000001</v>
      </c>
      <c r="B387">
        <v>56.4</v>
      </c>
      <c r="C387">
        <f t="shared" si="12"/>
        <v>385.5</v>
      </c>
      <c r="D387">
        <f t="shared" si="13"/>
        <v>926</v>
      </c>
      <c r="E387">
        <f t="array" ref="E387">SUM(SIGN($C387-C388:C$1171)*SIGN($D387-$D388:$D$1171))</f>
        <v>-632</v>
      </c>
    </row>
    <row r="388" spans="1:5" x14ac:dyDescent="0.25">
      <c r="A388">
        <v>19.600000000000001</v>
      </c>
      <c r="B388">
        <v>51.5</v>
      </c>
      <c r="C388">
        <f t="shared" si="12"/>
        <v>385.5</v>
      </c>
      <c r="D388">
        <f t="shared" si="13"/>
        <v>669</v>
      </c>
      <c r="E388">
        <f t="array" ref="E388">SUM(SIGN($C388-C389:C$1171)*SIGN($D388-$D389:$D$1171))</f>
        <v>-342</v>
      </c>
    </row>
    <row r="389" spans="1:5" x14ac:dyDescent="0.25">
      <c r="A389">
        <v>19.600000000000001</v>
      </c>
      <c r="B389">
        <v>42</v>
      </c>
      <c r="C389">
        <f t="shared" si="12"/>
        <v>385.5</v>
      </c>
      <c r="D389">
        <f t="shared" si="13"/>
        <v>285</v>
      </c>
      <c r="E389">
        <f t="array" ref="E389">SUM(SIGN($C389-C390:C$1171)*SIGN($D389-$D390:$D$1171))</f>
        <v>314</v>
      </c>
    </row>
    <row r="390" spans="1:5" x14ac:dyDescent="0.25">
      <c r="A390">
        <v>19.7</v>
      </c>
      <c r="B390">
        <v>55.5</v>
      </c>
      <c r="C390">
        <f t="shared" si="12"/>
        <v>389.5</v>
      </c>
      <c r="D390">
        <f t="shared" si="13"/>
        <v>886.5</v>
      </c>
      <c r="E390">
        <f t="array" ref="E390">SUM(SIGN($C390-C391:C$1171)*SIGN($D390-$D391:$D$1171))</f>
        <v>-593</v>
      </c>
    </row>
    <row r="391" spans="1:5" x14ac:dyDescent="0.25">
      <c r="A391">
        <v>19.7</v>
      </c>
      <c r="B391">
        <v>54.9</v>
      </c>
      <c r="C391">
        <f t="shared" si="12"/>
        <v>389.5</v>
      </c>
      <c r="D391">
        <f t="shared" si="13"/>
        <v>849</v>
      </c>
      <c r="E391">
        <f t="array" ref="E391">SUM(SIGN($C391-C392:C$1171)*SIGN($D391-$D392:$D$1171))</f>
        <v>-560</v>
      </c>
    </row>
    <row r="392" spans="1:5" x14ac:dyDescent="0.25">
      <c r="A392">
        <v>19.8</v>
      </c>
      <c r="B392">
        <v>57.9</v>
      </c>
      <c r="C392">
        <f t="shared" si="12"/>
        <v>393</v>
      </c>
      <c r="D392">
        <f t="shared" si="13"/>
        <v>1010.5</v>
      </c>
      <c r="E392">
        <f t="array" ref="E392">SUM(SIGN($C392-C393:C$1171)*SIGN($D392-$D393:$D$1171))</f>
        <v>-690</v>
      </c>
    </row>
    <row r="393" spans="1:5" x14ac:dyDescent="0.25">
      <c r="A393">
        <v>19.8</v>
      </c>
      <c r="B393">
        <v>57.9</v>
      </c>
      <c r="C393">
        <f t="shared" si="12"/>
        <v>393</v>
      </c>
      <c r="D393">
        <f t="shared" si="13"/>
        <v>1010.5</v>
      </c>
      <c r="E393">
        <f t="array" ref="E393">SUM(SIGN($C393-C394:C$1171)*SIGN($D393-$D394:$D$1171))</f>
        <v>-690</v>
      </c>
    </row>
    <row r="394" spans="1:5" x14ac:dyDescent="0.25">
      <c r="A394">
        <v>19.8</v>
      </c>
      <c r="B394">
        <v>57.3</v>
      </c>
      <c r="C394">
        <f t="shared" si="12"/>
        <v>393</v>
      </c>
      <c r="D394">
        <f t="shared" si="13"/>
        <v>976</v>
      </c>
      <c r="E394">
        <f t="array" ref="E394">SUM(SIGN($C394-C395:C$1171)*SIGN($D394-$D395:$D$1171))</f>
        <v>-659</v>
      </c>
    </row>
    <row r="395" spans="1:5" x14ac:dyDescent="0.25">
      <c r="A395">
        <v>19.8</v>
      </c>
      <c r="B395">
        <v>56.2</v>
      </c>
      <c r="C395">
        <f t="shared" si="12"/>
        <v>393</v>
      </c>
      <c r="D395">
        <f t="shared" si="13"/>
        <v>915</v>
      </c>
      <c r="E395">
        <f t="array" ref="E395">SUM(SIGN($C395-C396:C$1171)*SIGN($D395-$D396:$D$1171))</f>
        <v>-622</v>
      </c>
    </row>
    <row r="396" spans="1:5" x14ac:dyDescent="0.25">
      <c r="A396">
        <v>19.8</v>
      </c>
      <c r="B396">
        <v>42.2</v>
      </c>
      <c r="C396">
        <f t="shared" si="12"/>
        <v>393</v>
      </c>
      <c r="D396">
        <f t="shared" si="13"/>
        <v>290.5</v>
      </c>
      <c r="E396">
        <f t="array" ref="E396">SUM(SIGN($C396-C397:C$1171)*SIGN($D396-$D397:$D$1171))</f>
        <v>299</v>
      </c>
    </row>
    <row r="397" spans="1:5" x14ac:dyDescent="0.25">
      <c r="A397">
        <v>19.899999999999999</v>
      </c>
      <c r="B397">
        <v>56.9</v>
      </c>
      <c r="C397">
        <f t="shared" si="12"/>
        <v>397</v>
      </c>
      <c r="D397">
        <f t="shared" si="13"/>
        <v>957.5</v>
      </c>
      <c r="E397">
        <f t="array" ref="E397">SUM(SIGN($C397-C398:C$1171)*SIGN($D397-$D398:$D$1171))</f>
        <v>-646</v>
      </c>
    </row>
    <row r="398" spans="1:5" x14ac:dyDescent="0.25">
      <c r="A398">
        <v>19.899999999999999</v>
      </c>
      <c r="B398">
        <v>51.5</v>
      </c>
      <c r="C398">
        <f t="shared" si="12"/>
        <v>397</v>
      </c>
      <c r="D398">
        <f t="shared" si="13"/>
        <v>669</v>
      </c>
      <c r="E398">
        <f t="array" ref="E398">SUM(SIGN($C398-C399:C$1171)*SIGN($D398-$D399:$D$1171))</f>
        <v>-347</v>
      </c>
    </row>
    <row r="399" spans="1:5" x14ac:dyDescent="0.25">
      <c r="A399">
        <v>19.899999999999999</v>
      </c>
      <c r="B399">
        <v>51.3</v>
      </c>
      <c r="C399">
        <f t="shared" si="12"/>
        <v>397</v>
      </c>
      <c r="D399">
        <f t="shared" si="13"/>
        <v>656.5</v>
      </c>
      <c r="E399">
        <f t="array" ref="E399">SUM(SIGN($C399-C400:C$1171)*SIGN($D399-$D400:$D$1171))</f>
        <v>-332</v>
      </c>
    </row>
    <row r="400" spans="1:5" x14ac:dyDescent="0.25">
      <c r="A400">
        <v>20</v>
      </c>
      <c r="B400">
        <v>56.2</v>
      </c>
      <c r="C400">
        <f t="shared" si="12"/>
        <v>400</v>
      </c>
      <c r="D400">
        <f t="shared" si="13"/>
        <v>915</v>
      </c>
      <c r="E400">
        <f t="array" ref="E400">SUM(SIGN($C400-C401:C$1171)*SIGN($D400-$D401:$D$1171))</f>
        <v>-619</v>
      </c>
    </row>
    <row r="401" spans="1:5" x14ac:dyDescent="0.25">
      <c r="A401">
        <v>20</v>
      </c>
      <c r="B401">
        <v>53</v>
      </c>
      <c r="C401">
        <f t="shared" si="12"/>
        <v>400</v>
      </c>
      <c r="D401">
        <f t="shared" si="13"/>
        <v>729</v>
      </c>
      <c r="E401">
        <f t="array" ref="E401">SUM(SIGN($C401-C402:C$1171)*SIGN($D401-$D402:$D$1171))</f>
        <v>-420</v>
      </c>
    </row>
    <row r="402" spans="1:5" x14ac:dyDescent="0.25">
      <c r="A402">
        <v>20</v>
      </c>
      <c r="B402">
        <v>50.2</v>
      </c>
      <c r="C402">
        <f t="shared" si="12"/>
        <v>400</v>
      </c>
      <c r="D402">
        <f t="shared" si="13"/>
        <v>596</v>
      </c>
      <c r="E402">
        <f t="array" ref="E402">SUM(SIGN($C402-C403:C$1171)*SIGN($D402-$D403:$D$1171))</f>
        <v>-234</v>
      </c>
    </row>
    <row r="403" spans="1:5" x14ac:dyDescent="0.25">
      <c r="A403">
        <v>20.100000000000001</v>
      </c>
      <c r="B403">
        <v>60.5</v>
      </c>
      <c r="C403">
        <f t="shared" si="12"/>
        <v>405</v>
      </c>
      <c r="D403">
        <f t="shared" si="13"/>
        <v>1112</v>
      </c>
      <c r="E403">
        <f t="array" ref="E403">SUM(SIGN($C403-C404:C$1171)*SIGN($D403-$D404:$D$1171))</f>
        <v>-729</v>
      </c>
    </row>
    <row r="404" spans="1:5" x14ac:dyDescent="0.25">
      <c r="A404">
        <v>20.100000000000001</v>
      </c>
      <c r="B404">
        <v>57.8</v>
      </c>
      <c r="C404">
        <f t="shared" si="12"/>
        <v>405</v>
      </c>
      <c r="D404">
        <f t="shared" si="13"/>
        <v>1003</v>
      </c>
      <c r="E404">
        <f t="array" ref="E404">SUM(SIGN($C404-C405:C$1171)*SIGN($D404-$D405:$D$1171))</f>
        <v>-675</v>
      </c>
    </row>
    <row r="405" spans="1:5" x14ac:dyDescent="0.25">
      <c r="A405">
        <v>20.100000000000001</v>
      </c>
      <c r="B405">
        <v>57.8</v>
      </c>
      <c r="C405">
        <f t="shared" si="12"/>
        <v>405</v>
      </c>
      <c r="D405">
        <f t="shared" si="13"/>
        <v>1003</v>
      </c>
      <c r="E405">
        <f t="array" ref="E405">SUM(SIGN($C405-C406:C$1171)*SIGN($D405-$D406:$D$1171))</f>
        <v>-675</v>
      </c>
    </row>
    <row r="406" spans="1:5" x14ac:dyDescent="0.25">
      <c r="A406">
        <v>20.100000000000001</v>
      </c>
      <c r="B406">
        <v>57.3</v>
      </c>
      <c r="C406">
        <f t="shared" si="12"/>
        <v>405</v>
      </c>
      <c r="D406">
        <f t="shared" si="13"/>
        <v>976</v>
      </c>
      <c r="E406">
        <f t="array" ref="E406">SUM(SIGN($C406-C407:C$1171)*SIGN($D406-$D407:$D$1171))</f>
        <v>-653</v>
      </c>
    </row>
    <row r="407" spans="1:5" x14ac:dyDescent="0.25">
      <c r="A407">
        <v>20.100000000000001</v>
      </c>
      <c r="B407">
        <v>53.6</v>
      </c>
      <c r="C407">
        <f t="shared" si="12"/>
        <v>405</v>
      </c>
      <c r="D407">
        <f t="shared" si="13"/>
        <v>766</v>
      </c>
      <c r="E407">
        <f t="array" ref="E407">SUM(SIGN($C407-C408:C$1171)*SIGN($D407-$D408:$D$1171))</f>
        <v>-468</v>
      </c>
    </row>
    <row r="408" spans="1:5" x14ac:dyDescent="0.25">
      <c r="A408">
        <v>20.100000000000001</v>
      </c>
      <c r="B408">
        <v>49.2</v>
      </c>
      <c r="C408">
        <f t="shared" si="12"/>
        <v>405</v>
      </c>
      <c r="D408">
        <f t="shared" si="13"/>
        <v>537</v>
      </c>
      <c r="E408">
        <f t="array" ref="E408">SUM(SIGN($C408-C409:C$1171)*SIGN($D408-$D409:$D$1171))</f>
        <v>-141</v>
      </c>
    </row>
    <row r="409" spans="1:5" x14ac:dyDescent="0.25">
      <c r="A409">
        <v>20.100000000000001</v>
      </c>
      <c r="B409">
        <v>20.350000000000001</v>
      </c>
      <c r="C409">
        <f t="shared" si="12"/>
        <v>405</v>
      </c>
      <c r="D409">
        <f t="shared" si="13"/>
        <v>6</v>
      </c>
      <c r="E409">
        <f t="array" ref="E409">SUM(SIGN($C409-C410:C$1171)*SIGN($D409-$D410:$D$1171))</f>
        <v>752</v>
      </c>
    </row>
    <row r="410" spans="1:5" x14ac:dyDescent="0.25">
      <c r="A410">
        <v>20.2</v>
      </c>
      <c r="B410">
        <v>60.8</v>
      </c>
      <c r="C410">
        <f t="shared" si="12"/>
        <v>411</v>
      </c>
      <c r="D410">
        <f t="shared" si="13"/>
        <v>1123.5</v>
      </c>
      <c r="E410">
        <f t="array" ref="E410">SUM(SIGN($C410-C411:C$1171)*SIGN($D410-$D411:$D$1171))</f>
        <v>-729</v>
      </c>
    </row>
    <row r="411" spans="1:5" x14ac:dyDescent="0.25">
      <c r="A411">
        <v>20.2</v>
      </c>
      <c r="B411">
        <v>57.5</v>
      </c>
      <c r="C411">
        <f t="shared" si="12"/>
        <v>411</v>
      </c>
      <c r="D411">
        <f t="shared" si="13"/>
        <v>986.5</v>
      </c>
      <c r="E411">
        <f t="array" ref="E411">SUM(SIGN($C411-C412:C$1171)*SIGN($D411-$D412:$D$1171))</f>
        <v>-660</v>
      </c>
    </row>
    <row r="412" spans="1:5" x14ac:dyDescent="0.25">
      <c r="A412">
        <v>20.2</v>
      </c>
      <c r="B412">
        <v>57.3</v>
      </c>
      <c r="C412">
        <f t="shared" si="12"/>
        <v>411</v>
      </c>
      <c r="D412">
        <f t="shared" si="13"/>
        <v>976</v>
      </c>
      <c r="E412">
        <f t="array" ref="E412">SUM(SIGN($C412-C413:C$1171)*SIGN($D412-$D413:$D$1171))</f>
        <v>-653</v>
      </c>
    </row>
    <row r="413" spans="1:5" x14ac:dyDescent="0.25">
      <c r="A413">
        <v>20.2</v>
      </c>
      <c r="B413">
        <v>51.2</v>
      </c>
      <c r="C413">
        <f t="shared" si="12"/>
        <v>411</v>
      </c>
      <c r="D413">
        <f t="shared" si="13"/>
        <v>648</v>
      </c>
      <c r="E413">
        <f t="array" ref="E413">SUM(SIGN($C413-C414:C$1171)*SIGN($D413-$D414:$D$1171))</f>
        <v>-327</v>
      </c>
    </row>
    <row r="414" spans="1:5" x14ac:dyDescent="0.25">
      <c r="A414">
        <v>20.2</v>
      </c>
      <c r="B414">
        <v>45.2</v>
      </c>
      <c r="C414">
        <f t="shared" si="12"/>
        <v>411</v>
      </c>
      <c r="D414">
        <f t="shared" si="13"/>
        <v>372.5</v>
      </c>
      <c r="E414">
        <f t="array" ref="E414">SUM(SIGN($C414-C415:C$1171)*SIGN($D414-$D415:$D$1171))</f>
        <v>152</v>
      </c>
    </row>
    <row r="415" spans="1:5" x14ac:dyDescent="0.25">
      <c r="A415">
        <v>20.3</v>
      </c>
      <c r="B415">
        <v>53.6</v>
      </c>
      <c r="C415">
        <f t="shared" si="12"/>
        <v>414.5</v>
      </c>
      <c r="D415">
        <f t="shared" si="13"/>
        <v>766</v>
      </c>
      <c r="E415">
        <f t="array" ref="E415">SUM(SIGN($C415-C416:C$1171)*SIGN($D415-$D416:$D$1171))</f>
        <v>-468</v>
      </c>
    </row>
    <row r="416" spans="1:5" x14ac:dyDescent="0.25">
      <c r="A416">
        <v>20.3</v>
      </c>
      <c r="B416">
        <v>35.5</v>
      </c>
      <c r="C416">
        <f t="shared" si="12"/>
        <v>414.5</v>
      </c>
      <c r="D416">
        <f t="shared" si="13"/>
        <v>150</v>
      </c>
      <c r="E416">
        <f t="array" ref="E416">SUM(SIGN($C416-C417:C$1171)*SIGN($D416-$D417:$D$1171))</f>
        <v>496</v>
      </c>
    </row>
    <row r="417" spans="1:5" x14ac:dyDescent="0.25">
      <c r="A417">
        <v>20.399999999999999</v>
      </c>
      <c r="B417">
        <v>49.5</v>
      </c>
      <c r="C417">
        <f t="shared" si="12"/>
        <v>416.5</v>
      </c>
      <c r="D417">
        <f t="shared" si="13"/>
        <v>548.5</v>
      </c>
      <c r="E417">
        <f t="array" ref="E417">SUM(SIGN($C417-C418:C$1171)*SIGN($D417-$D418:$D$1171))</f>
        <v>-159</v>
      </c>
    </row>
    <row r="418" spans="1:5" x14ac:dyDescent="0.25">
      <c r="A418">
        <v>20.399999999999999</v>
      </c>
      <c r="B418">
        <v>25.95</v>
      </c>
      <c r="C418">
        <f t="shared" si="12"/>
        <v>416.5</v>
      </c>
      <c r="D418">
        <f t="shared" si="13"/>
        <v>46</v>
      </c>
      <c r="E418">
        <f t="array" ref="E418">SUM(SIGN($C418-C419:C$1171)*SIGN($D418-$D419:$D$1171))</f>
        <v>671</v>
      </c>
    </row>
    <row r="419" spans="1:5" x14ac:dyDescent="0.25">
      <c r="A419">
        <v>20.5</v>
      </c>
      <c r="B419">
        <v>55.4</v>
      </c>
      <c r="C419">
        <f t="shared" si="12"/>
        <v>419</v>
      </c>
      <c r="D419">
        <f t="shared" si="13"/>
        <v>881</v>
      </c>
      <c r="E419">
        <f t="array" ref="E419">SUM(SIGN($C419-C420:C$1171)*SIGN($D419-$D420:$D$1171))</f>
        <v>-586</v>
      </c>
    </row>
    <row r="420" spans="1:5" x14ac:dyDescent="0.25">
      <c r="A420">
        <v>20.5</v>
      </c>
      <c r="B420">
        <v>50.9</v>
      </c>
      <c r="C420">
        <f t="shared" si="12"/>
        <v>419</v>
      </c>
      <c r="D420">
        <f t="shared" si="13"/>
        <v>627.5</v>
      </c>
      <c r="E420">
        <f t="array" ref="E420">SUM(SIGN($C420-C421:C$1171)*SIGN($D420-$D421:$D$1171))</f>
        <v>-294</v>
      </c>
    </row>
    <row r="421" spans="1:5" x14ac:dyDescent="0.25">
      <c r="A421">
        <v>20.5</v>
      </c>
      <c r="B421">
        <v>50</v>
      </c>
      <c r="C421">
        <f t="shared" si="12"/>
        <v>419</v>
      </c>
      <c r="D421">
        <f t="shared" si="13"/>
        <v>584.5</v>
      </c>
      <c r="E421">
        <f t="array" ref="E421">SUM(SIGN($C421-C422:C$1171)*SIGN($D421-$D422:$D$1171))</f>
        <v>-221</v>
      </c>
    </row>
    <row r="422" spans="1:5" x14ac:dyDescent="0.25">
      <c r="A422">
        <v>20.6</v>
      </c>
      <c r="B422">
        <v>57.6</v>
      </c>
      <c r="C422">
        <f t="shared" si="12"/>
        <v>423.5</v>
      </c>
      <c r="D422">
        <f t="shared" si="13"/>
        <v>993.5</v>
      </c>
      <c r="E422">
        <f t="array" ref="E422">SUM(SIGN($C422-C423:C$1171)*SIGN($D422-$D423:$D$1171))</f>
        <v>-655</v>
      </c>
    </row>
    <row r="423" spans="1:5" x14ac:dyDescent="0.25">
      <c r="A423">
        <v>20.6</v>
      </c>
      <c r="B423">
        <v>56.3</v>
      </c>
      <c r="C423">
        <f t="shared" si="12"/>
        <v>423.5</v>
      </c>
      <c r="D423">
        <f t="shared" si="13"/>
        <v>921</v>
      </c>
      <c r="E423">
        <f t="array" ref="E423">SUM(SIGN($C423-C424:C$1171)*SIGN($D423-$D424:$D$1171))</f>
        <v>-615</v>
      </c>
    </row>
    <row r="424" spans="1:5" x14ac:dyDescent="0.25">
      <c r="A424">
        <v>20.6</v>
      </c>
      <c r="B424">
        <v>54.1</v>
      </c>
      <c r="C424">
        <f t="shared" si="12"/>
        <v>423.5</v>
      </c>
      <c r="D424">
        <f t="shared" si="13"/>
        <v>800</v>
      </c>
      <c r="E424">
        <f t="array" ref="E424">SUM(SIGN($C424-C425:C$1171)*SIGN($D424-$D425:$D$1171))</f>
        <v>-495</v>
      </c>
    </row>
    <row r="425" spans="1:5" x14ac:dyDescent="0.25">
      <c r="A425">
        <v>20.6</v>
      </c>
      <c r="B425">
        <v>53</v>
      </c>
      <c r="C425">
        <f t="shared" si="12"/>
        <v>423.5</v>
      </c>
      <c r="D425">
        <f t="shared" si="13"/>
        <v>729</v>
      </c>
      <c r="E425">
        <f t="array" ref="E425">SUM(SIGN($C425-C426:C$1171)*SIGN($D425-$D426:$D$1171))</f>
        <v>-422</v>
      </c>
    </row>
    <row r="426" spans="1:5" x14ac:dyDescent="0.25">
      <c r="A426">
        <v>20.6</v>
      </c>
      <c r="B426">
        <v>44</v>
      </c>
      <c r="C426">
        <f t="shared" si="12"/>
        <v>423.5</v>
      </c>
      <c r="D426">
        <f t="shared" si="13"/>
        <v>341</v>
      </c>
      <c r="E426">
        <f t="array" ref="E426">SUM(SIGN($C426-C427:C$1171)*SIGN($D426-$D427:$D$1171))</f>
        <v>200</v>
      </c>
    </row>
    <row r="427" spans="1:5" x14ac:dyDescent="0.25">
      <c r="A427">
        <v>20.6</v>
      </c>
      <c r="B427">
        <v>26.7</v>
      </c>
      <c r="C427">
        <f t="shared" si="12"/>
        <v>423.5</v>
      </c>
      <c r="D427">
        <f t="shared" si="13"/>
        <v>60</v>
      </c>
      <c r="E427">
        <f t="array" ref="E427">SUM(SIGN($C427-C428:C$1171)*SIGN($D427-$D428:$D$1171))</f>
        <v>643</v>
      </c>
    </row>
    <row r="428" spans="1:5" x14ac:dyDescent="0.25">
      <c r="A428">
        <v>20.7</v>
      </c>
      <c r="B428">
        <v>62.6</v>
      </c>
      <c r="C428">
        <f t="shared" si="12"/>
        <v>429</v>
      </c>
      <c r="D428">
        <f t="shared" si="13"/>
        <v>1154</v>
      </c>
      <c r="E428">
        <f t="array" ref="E428">SUM(SIGN($C428-C429:C$1171)*SIGN($D428-$D429:$D$1171))</f>
        <v>-727</v>
      </c>
    </row>
    <row r="429" spans="1:5" x14ac:dyDescent="0.25">
      <c r="A429">
        <v>20.7</v>
      </c>
      <c r="B429">
        <v>56.8</v>
      </c>
      <c r="C429">
        <f t="shared" si="12"/>
        <v>429</v>
      </c>
      <c r="D429">
        <f t="shared" si="13"/>
        <v>951</v>
      </c>
      <c r="E429">
        <f t="array" ref="E429">SUM(SIGN($C429-C430:C$1171)*SIGN($D429-$D430:$D$1171))</f>
        <v>-627</v>
      </c>
    </row>
    <row r="430" spans="1:5" x14ac:dyDescent="0.25">
      <c r="A430">
        <v>20.7</v>
      </c>
      <c r="B430">
        <v>53.2</v>
      </c>
      <c r="C430">
        <f t="shared" si="12"/>
        <v>429</v>
      </c>
      <c r="D430">
        <f t="shared" si="13"/>
        <v>741</v>
      </c>
      <c r="E430">
        <f t="array" ref="E430">SUM(SIGN($C430-C431:C$1171)*SIGN($D430-$D431:$D$1171))</f>
        <v>-437</v>
      </c>
    </row>
    <row r="431" spans="1:5" x14ac:dyDescent="0.25">
      <c r="A431">
        <v>20.7</v>
      </c>
      <c r="B431">
        <v>52</v>
      </c>
      <c r="C431">
        <f t="shared" si="12"/>
        <v>429</v>
      </c>
      <c r="D431">
        <f t="shared" si="13"/>
        <v>687</v>
      </c>
      <c r="E431">
        <f t="array" ref="E431">SUM(SIGN($C431-C432:C$1171)*SIGN($D431-$D432:$D$1171))</f>
        <v>-379</v>
      </c>
    </row>
    <row r="432" spans="1:5" x14ac:dyDescent="0.25">
      <c r="A432">
        <v>20.7</v>
      </c>
      <c r="B432">
        <v>42.2</v>
      </c>
      <c r="C432">
        <f t="shared" si="12"/>
        <v>429</v>
      </c>
      <c r="D432">
        <f t="shared" si="13"/>
        <v>290.5</v>
      </c>
      <c r="E432">
        <f t="array" ref="E432">SUM(SIGN($C432-C433:C$1171)*SIGN($D432-$D433:$D$1171))</f>
        <v>272</v>
      </c>
    </row>
    <row r="433" spans="1:5" x14ac:dyDescent="0.25">
      <c r="A433">
        <v>20.8</v>
      </c>
      <c r="B433">
        <v>58.9</v>
      </c>
      <c r="C433">
        <f t="shared" si="12"/>
        <v>434.5</v>
      </c>
      <c r="D433">
        <f t="shared" si="13"/>
        <v>1057.5</v>
      </c>
      <c r="E433">
        <f t="array" ref="E433">SUM(SIGN($C433-C434:C$1171)*SIGN($D433-$D434:$D$1171))</f>
        <v>-683</v>
      </c>
    </row>
    <row r="434" spans="1:5" x14ac:dyDescent="0.25">
      <c r="A434">
        <v>20.8</v>
      </c>
      <c r="B434">
        <v>57.8</v>
      </c>
      <c r="C434">
        <f t="shared" si="12"/>
        <v>434.5</v>
      </c>
      <c r="D434">
        <f t="shared" si="13"/>
        <v>1003</v>
      </c>
      <c r="E434">
        <f t="array" ref="E434">SUM(SIGN($C434-C435:C$1171)*SIGN($D434-$D435:$D$1171))</f>
        <v>-653</v>
      </c>
    </row>
    <row r="435" spans="1:5" x14ac:dyDescent="0.25">
      <c r="A435">
        <v>20.8</v>
      </c>
      <c r="B435">
        <v>57.5</v>
      </c>
      <c r="C435">
        <f t="shared" si="12"/>
        <v>434.5</v>
      </c>
      <c r="D435">
        <f t="shared" si="13"/>
        <v>986.5</v>
      </c>
      <c r="E435">
        <f t="array" ref="E435">SUM(SIGN($C435-C436:C$1171)*SIGN($D435-$D436:$D$1171))</f>
        <v>-645</v>
      </c>
    </row>
    <row r="436" spans="1:5" x14ac:dyDescent="0.25">
      <c r="A436">
        <v>20.8</v>
      </c>
      <c r="B436">
        <v>56.7</v>
      </c>
      <c r="C436">
        <f t="shared" si="12"/>
        <v>434.5</v>
      </c>
      <c r="D436">
        <f t="shared" si="13"/>
        <v>943.5</v>
      </c>
      <c r="E436">
        <f t="array" ref="E436">SUM(SIGN($C436-C437:C$1171)*SIGN($D436-$D437:$D$1171))</f>
        <v>-623</v>
      </c>
    </row>
    <row r="437" spans="1:5" x14ac:dyDescent="0.25">
      <c r="A437">
        <v>20.8</v>
      </c>
      <c r="B437">
        <v>32.5</v>
      </c>
      <c r="C437">
        <f t="shared" si="12"/>
        <v>434.5</v>
      </c>
      <c r="D437">
        <f t="shared" si="13"/>
        <v>110</v>
      </c>
      <c r="E437">
        <f t="array" ref="E437">SUM(SIGN($C437-C438:C$1171)*SIGN($D437-$D438:$D$1171))</f>
        <v>551</v>
      </c>
    </row>
    <row r="438" spans="1:5" x14ac:dyDescent="0.25">
      <c r="A438">
        <v>20.8</v>
      </c>
      <c r="B438">
        <v>26.6</v>
      </c>
      <c r="C438">
        <f t="shared" si="12"/>
        <v>434.5</v>
      </c>
      <c r="D438">
        <f t="shared" si="13"/>
        <v>56.5</v>
      </c>
      <c r="E438">
        <f t="array" ref="E438">SUM(SIGN($C438-C439:C$1171)*SIGN($D438-$D439:$D$1171))</f>
        <v>637</v>
      </c>
    </row>
    <row r="439" spans="1:5" x14ac:dyDescent="0.25">
      <c r="A439">
        <v>20.9</v>
      </c>
      <c r="B439">
        <v>54.2</v>
      </c>
      <c r="C439">
        <f t="shared" si="12"/>
        <v>438</v>
      </c>
      <c r="D439">
        <f t="shared" si="13"/>
        <v>805.5</v>
      </c>
      <c r="E439">
        <f t="array" ref="E439">SUM(SIGN($C439-C440:C$1171)*SIGN($D439-$D440:$D$1171))</f>
        <v>-502</v>
      </c>
    </row>
    <row r="440" spans="1:5" x14ac:dyDescent="0.25">
      <c r="A440">
        <v>21</v>
      </c>
      <c r="B440">
        <v>60.4</v>
      </c>
      <c r="C440">
        <f t="shared" si="12"/>
        <v>440</v>
      </c>
      <c r="D440">
        <f t="shared" si="13"/>
        <v>1107</v>
      </c>
      <c r="E440">
        <f t="array" ref="E440">SUM(SIGN($C440-C441:C$1171)*SIGN($D440-$D441:$D$1171))</f>
        <v>-699</v>
      </c>
    </row>
    <row r="441" spans="1:5" x14ac:dyDescent="0.25">
      <c r="A441">
        <v>21</v>
      </c>
      <c r="B441">
        <v>49.2</v>
      </c>
      <c r="C441">
        <f t="shared" si="12"/>
        <v>440</v>
      </c>
      <c r="D441">
        <f t="shared" si="13"/>
        <v>537</v>
      </c>
      <c r="E441">
        <f t="array" ref="E441">SUM(SIGN($C441-C442:C$1171)*SIGN($D441-$D442:$D$1171))</f>
        <v>-155</v>
      </c>
    </row>
    <row r="442" spans="1:5" x14ac:dyDescent="0.25">
      <c r="A442">
        <v>21</v>
      </c>
      <c r="B442">
        <v>48.8</v>
      </c>
      <c r="C442">
        <f t="shared" si="12"/>
        <v>440</v>
      </c>
      <c r="D442">
        <f t="shared" si="13"/>
        <v>517.5</v>
      </c>
      <c r="E442">
        <f t="array" ref="E442">SUM(SIGN($C442-C443:C$1171)*SIGN($D442-$D443:$D$1171))</f>
        <v>-123</v>
      </c>
    </row>
    <row r="443" spans="1:5" x14ac:dyDescent="0.25">
      <c r="A443">
        <v>21.1</v>
      </c>
      <c r="B443">
        <v>47.3</v>
      </c>
      <c r="C443">
        <f t="shared" si="12"/>
        <v>442</v>
      </c>
      <c r="D443">
        <f t="shared" si="13"/>
        <v>450</v>
      </c>
      <c r="E443">
        <f t="array" ref="E443">SUM(SIGN($C443-C444:C$1171)*SIGN($D443-$D444:$D$1171))</f>
        <v>-3</v>
      </c>
    </row>
    <row r="444" spans="1:5" x14ac:dyDescent="0.25">
      <c r="A444">
        <v>21.2</v>
      </c>
      <c r="B444">
        <v>59.1</v>
      </c>
      <c r="C444">
        <f t="shared" si="12"/>
        <v>447</v>
      </c>
      <c r="D444">
        <f t="shared" si="13"/>
        <v>1066.5</v>
      </c>
      <c r="E444">
        <f t="array" ref="E444">SUM(SIGN($C444-C445:C$1171)*SIGN($D444-$D445:$D$1171))</f>
        <v>-677</v>
      </c>
    </row>
    <row r="445" spans="1:5" x14ac:dyDescent="0.25">
      <c r="A445">
        <v>21.2</v>
      </c>
      <c r="B445">
        <v>57.7</v>
      </c>
      <c r="C445">
        <f t="shared" si="12"/>
        <v>447</v>
      </c>
      <c r="D445">
        <f t="shared" si="13"/>
        <v>998</v>
      </c>
      <c r="E445">
        <f t="array" ref="E445">SUM(SIGN($C445-C446:C$1171)*SIGN($D445-$D446:$D$1171))</f>
        <v>-643</v>
      </c>
    </row>
    <row r="446" spans="1:5" x14ac:dyDescent="0.25">
      <c r="A446">
        <v>21.2</v>
      </c>
      <c r="B446">
        <v>56.4</v>
      </c>
      <c r="C446">
        <f t="shared" si="12"/>
        <v>447</v>
      </c>
      <c r="D446">
        <f t="shared" si="13"/>
        <v>926</v>
      </c>
      <c r="E446">
        <f t="array" ref="E446">SUM(SIGN($C446-C447:C$1171)*SIGN($D446-$D447:$D$1171))</f>
        <v>-612</v>
      </c>
    </row>
    <row r="447" spans="1:5" x14ac:dyDescent="0.25">
      <c r="A447">
        <v>21.2</v>
      </c>
      <c r="B447">
        <v>54.2</v>
      </c>
      <c r="C447">
        <f t="shared" si="12"/>
        <v>447</v>
      </c>
      <c r="D447">
        <f t="shared" si="13"/>
        <v>805.5</v>
      </c>
      <c r="E447">
        <f t="array" ref="E447">SUM(SIGN($C447-C448:C$1171)*SIGN($D447-$D448:$D$1171))</f>
        <v>-498</v>
      </c>
    </row>
    <row r="448" spans="1:5" x14ac:dyDescent="0.25">
      <c r="A448">
        <v>21.2</v>
      </c>
      <c r="B448">
        <v>53.4</v>
      </c>
      <c r="C448">
        <f t="shared" si="12"/>
        <v>447</v>
      </c>
      <c r="D448">
        <f t="shared" si="13"/>
        <v>753.5</v>
      </c>
      <c r="E448">
        <f t="array" ref="E448">SUM(SIGN($C448-C449:C$1171)*SIGN($D448-$D449:$D$1171))</f>
        <v>-452</v>
      </c>
    </row>
    <row r="449" spans="1:5" x14ac:dyDescent="0.25">
      <c r="A449">
        <v>21.2</v>
      </c>
      <c r="B449">
        <v>52.4</v>
      </c>
      <c r="C449">
        <f t="shared" si="12"/>
        <v>447</v>
      </c>
      <c r="D449">
        <f t="shared" si="13"/>
        <v>701.5</v>
      </c>
      <c r="E449">
        <f t="array" ref="E449">SUM(SIGN($C449-C450:C$1171)*SIGN($D449-$D450:$D$1171))</f>
        <v>-399</v>
      </c>
    </row>
    <row r="450" spans="1:5" x14ac:dyDescent="0.25">
      <c r="A450">
        <v>21.2</v>
      </c>
      <c r="B450">
        <v>51.4</v>
      </c>
      <c r="C450">
        <f t="shared" ref="C450:C513" si="14">_xlfn.RANK.AVG(A450,A$2:A$1171,1)</f>
        <v>447</v>
      </c>
      <c r="D450">
        <f t="shared" ref="D450:D513" si="15">_xlfn.RANK.AVG(B450,B$2:B$1171,1)</f>
        <v>665.5</v>
      </c>
      <c r="E450">
        <f t="array" ref="E450">SUM(SIGN($C450-C451:C$1171)*SIGN($D450-$D451:$D$1171))</f>
        <v>-356</v>
      </c>
    </row>
    <row r="451" spans="1:5" x14ac:dyDescent="0.25">
      <c r="A451">
        <v>21.2</v>
      </c>
      <c r="B451">
        <v>49.2</v>
      </c>
      <c r="C451">
        <f t="shared" si="14"/>
        <v>447</v>
      </c>
      <c r="D451">
        <f t="shared" si="15"/>
        <v>537</v>
      </c>
      <c r="E451">
        <f t="array" ref="E451">SUM(SIGN($C451-C452:C$1171)*SIGN($D451-$D452:$D$1171))</f>
        <v>-160</v>
      </c>
    </row>
    <row r="452" spans="1:5" x14ac:dyDescent="0.25">
      <c r="A452">
        <v>21.2</v>
      </c>
      <c r="B452">
        <v>47.6</v>
      </c>
      <c r="C452">
        <f t="shared" si="14"/>
        <v>447</v>
      </c>
      <c r="D452">
        <f t="shared" si="15"/>
        <v>466</v>
      </c>
      <c r="E452">
        <f t="array" ref="E452">SUM(SIGN($C452-C453:C$1171)*SIGN($D452-$D453:$D$1171))</f>
        <v>-40</v>
      </c>
    </row>
    <row r="453" spans="1:5" x14ac:dyDescent="0.25">
      <c r="A453">
        <v>21.3</v>
      </c>
      <c r="B453">
        <v>49.1</v>
      </c>
      <c r="C453">
        <f t="shared" si="14"/>
        <v>452</v>
      </c>
      <c r="D453">
        <f t="shared" si="15"/>
        <v>530</v>
      </c>
      <c r="E453">
        <f t="array" ref="E453">SUM(SIGN($C453-C454:C$1171)*SIGN($D453-$D454:$D$1171))</f>
        <v>-150</v>
      </c>
    </row>
    <row r="454" spans="1:5" x14ac:dyDescent="0.25">
      <c r="A454">
        <v>21.4</v>
      </c>
      <c r="B454">
        <v>60.7</v>
      </c>
      <c r="C454">
        <f t="shared" si="14"/>
        <v>456.5</v>
      </c>
      <c r="D454">
        <f t="shared" si="15"/>
        <v>1120</v>
      </c>
      <c r="E454">
        <f t="array" ref="E454">SUM(SIGN($C454-C455:C$1171)*SIGN($D454-$D455:$D$1171))</f>
        <v>-684</v>
      </c>
    </row>
    <row r="455" spans="1:5" x14ac:dyDescent="0.25">
      <c r="A455">
        <v>21.4</v>
      </c>
      <c r="B455">
        <v>57.5</v>
      </c>
      <c r="C455">
        <f t="shared" si="14"/>
        <v>456.5</v>
      </c>
      <c r="D455">
        <f t="shared" si="15"/>
        <v>986.5</v>
      </c>
      <c r="E455">
        <f t="array" ref="E455">SUM(SIGN($C455-C456:C$1171)*SIGN($D455-$D456:$D$1171))</f>
        <v>-632</v>
      </c>
    </row>
    <row r="456" spans="1:5" x14ac:dyDescent="0.25">
      <c r="A456">
        <v>21.4</v>
      </c>
      <c r="B456">
        <v>57.5</v>
      </c>
      <c r="C456">
        <f t="shared" si="14"/>
        <v>456.5</v>
      </c>
      <c r="D456">
        <f t="shared" si="15"/>
        <v>986.5</v>
      </c>
      <c r="E456">
        <f t="array" ref="E456">SUM(SIGN($C456-C457:C$1171)*SIGN($D456-$D457:$D$1171))</f>
        <v>-632</v>
      </c>
    </row>
    <row r="457" spans="1:5" x14ac:dyDescent="0.25">
      <c r="A457">
        <v>21.4</v>
      </c>
      <c r="B457">
        <v>52.5</v>
      </c>
      <c r="C457">
        <f t="shared" si="14"/>
        <v>456.5</v>
      </c>
      <c r="D457">
        <f t="shared" si="15"/>
        <v>706</v>
      </c>
      <c r="E457">
        <f t="array" ref="E457">SUM(SIGN($C457-C458:C$1171)*SIGN($D457-$D458:$D$1171))</f>
        <v>-401</v>
      </c>
    </row>
    <row r="458" spans="1:5" x14ac:dyDescent="0.25">
      <c r="A458">
        <v>21.4</v>
      </c>
      <c r="B458">
        <v>50.3</v>
      </c>
      <c r="C458">
        <f t="shared" si="14"/>
        <v>456.5</v>
      </c>
      <c r="D458">
        <f t="shared" si="15"/>
        <v>604.5</v>
      </c>
      <c r="E458">
        <f t="array" ref="E458">SUM(SIGN($C458-C459:C$1171)*SIGN($D458-$D459:$D$1171))</f>
        <v>-264</v>
      </c>
    </row>
    <row r="459" spans="1:5" x14ac:dyDescent="0.25">
      <c r="A459">
        <v>21.4</v>
      </c>
      <c r="B459">
        <v>46.7</v>
      </c>
      <c r="C459">
        <f t="shared" si="14"/>
        <v>456.5</v>
      </c>
      <c r="D459">
        <f t="shared" si="15"/>
        <v>425</v>
      </c>
      <c r="E459">
        <f t="array" ref="E459">SUM(SIGN($C459-C460:C$1171)*SIGN($D459-$D460:$D$1171))</f>
        <v>30</v>
      </c>
    </row>
    <row r="460" spans="1:5" x14ac:dyDescent="0.25">
      <c r="A460">
        <v>21.4</v>
      </c>
      <c r="B460">
        <v>40.700000000000003</v>
      </c>
      <c r="C460">
        <f t="shared" si="14"/>
        <v>456.5</v>
      </c>
      <c r="D460">
        <f t="shared" si="15"/>
        <v>251</v>
      </c>
      <c r="E460">
        <f t="array" ref="E460">SUM(SIGN($C460-C461:C$1171)*SIGN($D460-$D461:$D$1171))</f>
        <v>303</v>
      </c>
    </row>
    <row r="461" spans="1:5" x14ac:dyDescent="0.25">
      <c r="A461">
        <v>21.4</v>
      </c>
      <c r="B461">
        <v>33.200000000000003</v>
      </c>
      <c r="C461">
        <f t="shared" si="14"/>
        <v>456.5</v>
      </c>
      <c r="D461">
        <f t="shared" si="15"/>
        <v>116.5</v>
      </c>
      <c r="E461">
        <f t="array" ref="E461">SUM(SIGN($C461-C462:C$1171)*SIGN($D461-$D462:$D$1171))</f>
        <v>519</v>
      </c>
    </row>
    <row r="462" spans="1:5" x14ac:dyDescent="0.25">
      <c r="A462">
        <v>21.5</v>
      </c>
      <c r="B462">
        <v>55.9</v>
      </c>
      <c r="C462">
        <f t="shared" si="14"/>
        <v>461</v>
      </c>
      <c r="D462">
        <f t="shared" si="15"/>
        <v>904.5</v>
      </c>
      <c r="E462">
        <f t="array" ref="E462">SUM(SIGN($C462-C463:C$1171)*SIGN($D462-$D463:$D$1171))</f>
        <v>-596</v>
      </c>
    </row>
    <row r="463" spans="1:5" x14ac:dyDescent="0.25">
      <c r="A463">
        <v>21.6</v>
      </c>
      <c r="B463">
        <v>58.2</v>
      </c>
      <c r="C463">
        <f t="shared" si="14"/>
        <v>466</v>
      </c>
      <c r="D463">
        <f t="shared" si="15"/>
        <v>1025</v>
      </c>
      <c r="E463">
        <f t="array" ref="E463">SUM(SIGN($C463-C464:C$1171)*SIGN($D463-$D464:$D$1171))</f>
        <v>-641</v>
      </c>
    </row>
    <row r="464" spans="1:5" x14ac:dyDescent="0.25">
      <c r="A464">
        <v>21.6</v>
      </c>
      <c r="B464">
        <v>58.2</v>
      </c>
      <c r="C464">
        <f t="shared" si="14"/>
        <v>466</v>
      </c>
      <c r="D464">
        <f t="shared" si="15"/>
        <v>1025</v>
      </c>
      <c r="E464">
        <f t="array" ref="E464">SUM(SIGN($C464-C465:C$1171)*SIGN($D464-$D465:$D$1171))</f>
        <v>-641</v>
      </c>
    </row>
    <row r="465" spans="1:5" x14ac:dyDescent="0.25">
      <c r="A465">
        <v>21.6</v>
      </c>
      <c r="B465">
        <v>56.2</v>
      </c>
      <c r="C465">
        <f t="shared" si="14"/>
        <v>466</v>
      </c>
      <c r="D465">
        <f t="shared" si="15"/>
        <v>915</v>
      </c>
      <c r="E465">
        <f t="array" ref="E465">SUM(SIGN($C465-C466:C$1171)*SIGN($D465-$D466:$D$1171))</f>
        <v>-599</v>
      </c>
    </row>
    <row r="466" spans="1:5" x14ac:dyDescent="0.25">
      <c r="A466">
        <v>21.6</v>
      </c>
      <c r="B466">
        <v>54.1</v>
      </c>
      <c r="C466">
        <f t="shared" si="14"/>
        <v>466</v>
      </c>
      <c r="D466">
        <f t="shared" si="15"/>
        <v>800</v>
      </c>
      <c r="E466">
        <f t="array" ref="E466">SUM(SIGN($C466-C467:C$1171)*SIGN($D466-$D467:$D$1171))</f>
        <v>-490</v>
      </c>
    </row>
    <row r="467" spans="1:5" x14ac:dyDescent="0.25">
      <c r="A467">
        <v>21.6</v>
      </c>
      <c r="B467">
        <v>47.7</v>
      </c>
      <c r="C467">
        <f t="shared" si="14"/>
        <v>466</v>
      </c>
      <c r="D467">
        <f t="shared" si="15"/>
        <v>470</v>
      </c>
      <c r="E467">
        <f t="array" ref="E467">SUM(SIGN($C467-C468:C$1171)*SIGN($D467-$D468:$D$1171))</f>
        <v>-50</v>
      </c>
    </row>
    <row r="468" spans="1:5" x14ac:dyDescent="0.25">
      <c r="A468">
        <v>21.6</v>
      </c>
      <c r="B468">
        <v>47.1</v>
      </c>
      <c r="C468">
        <f t="shared" si="14"/>
        <v>466</v>
      </c>
      <c r="D468">
        <f t="shared" si="15"/>
        <v>441</v>
      </c>
      <c r="E468">
        <f t="array" ref="E468">SUM(SIGN($C468-C469:C$1171)*SIGN($D468-$D469:$D$1171))</f>
        <v>-2</v>
      </c>
    </row>
    <row r="469" spans="1:5" x14ac:dyDescent="0.25">
      <c r="A469">
        <v>21.6</v>
      </c>
      <c r="B469">
        <v>46.8</v>
      </c>
      <c r="C469">
        <f t="shared" si="14"/>
        <v>466</v>
      </c>
      <c r="D469">
        <f t="shared" si="15"/>
        <v>429</v>
      </c>
      <c r="E469">
        <f t="array" ref="E469">SUM(SIGN($C469-C470:C$1171)*SIGN($D469-$D470:$D$1171))</f>
        <v>18</v>
      </c>
    </row>
    <row r="470" spans="1:5" x14ac:dyDescent="0.25">
      <c r="A470">
        <v>21.6</v>
      </c>
      <c r="B470">
        <v>38.700000000000003</v>
      </c>
      <c r="C470">
        <f t="shared" si="14"/>
        <v>466</v>
      </c>
      <c r="D470">
        <f t="shared" si="15"/>
        <v>215</v>
      </c>
      <c r="E470">
        <f t="array" ref="E470">SUM(SIGN($C470-C471:C$1171)*SIGN($D470-$D471:$D$1171))</f>
        <v>347</v>
      </c>
    </row>
    <row r="471" spans="1:5" x14ac:dyDescent="0.25">
      <c r="A471">
        <v>21.6</v>
      </c>
      <c r="B471">
        <v>25.2</v>
      </c>
      <c r="C471">
        <f t="shared" si="14"/>
        <v>466</v>
      </c>
      <c r="D471">
        <f t="shared" si="15"/>
        <v>34</v>
      </c>
      <c r="E471">
        <f t="array" ref="E471">SUM(SIGN($C471-C472:C$1171)*SIGN($D471-$D472:$D$1171))</f>
        <v>638</v>
      </c>
    </row>
    <row r="472" spans="1:5" x14ac:dyDescent="0.25">
      <c r="A472">
        <v>21.7</v>
      </c>
      <c r="B472">
        <v>54.9</v>
      </c>
      <c r="C472">
        <f t="shared" si="14"/>
        <v>471.5</v>
      </c>
      <c r="D472">
        <f t="shared" si="15"/>
        <v>849</v>
      </c>
      <c r="E472">
        <f t="array" ref="E472">SUM(SIGN($C472-C473:C$1171)*SIGN($D472-$D473:$D$1171))</f>
        <v>-545</v>
      </c>
    </row>
    <row r="473" spans="1:5" x14ac:dyDescent="0.25">
      <c r="A473">
        <v>21.7</v>
      </c>
      <c r="B473">
        <v>54.7</v>
      </c>
      <c r="C473">
        <f t="shared" si="14"/>
        <v>471.5</v>
      </c>
      <c r="D473">
        <f t="shared" si="15"/>
        <v>837.5</v>
      </c>
      <c r="E473">
        <f t="array" ref="E473">SUM(SIGN($C473-C474:C$1171)*SIGN($D473-$D474:$D$1171))</f>
        <v>-531</v>
      </c>
    </row>
    <row r="474" spans="1:5" x14ac:dyDescent="0.25">
      <c r="A474">
        <v>21.8</v>
      </c>
      <c r="B474">
        <v>59.4</v>
      </c>
      <c r="C474">
        <f t="shared" si="14"/>
        <v>475.5</v>
      </c>
      <c r="D474">
        <f t="shared" si="15"/>
        <v>1078</v>
      </c>
      <c r="E474">
        <f t="array" ref="E474">SUM(SIGN($C474-C475:C$1171)*SIGN($D474-$D475:$D$1171))</f>
        <v>-655</v>
      </c>
    </row>
    <row r="475" spans="1:5" x14ac:dyDescent="0.25">
      <c r="A475">
        <v>21.8</v>
      </c>
      <c r="B475">
        <v>56</v>
      </c>
      <c r="C475">
        <f t="shared" si="14"/>
        <v>475.5</v>
      </c>
      <c r="D475">
        <f t="shared" si="15"/>
        <v>908</v>
      </c>
      <c r="E475">
        <f t="array" ref="E475">SUM(SIGN($C475-C476:C$1171)*SIGN($D475-$D476:$D$1171))</f>
        <v>-591</v>
      </c>
    </row>
    <row r="476" spans="1:5" x14ac:dyDescent="0.25">
      <c r="A476">
        <v>21.8</v>
      </c>
      <c r="B476">
        <v>55.8</v>
      </c>
      <c r="C476">
        <f t="shared" si="14"/>
        <v>475.5</v>
      </c>
      <c r="D476">
        <f t="shared" si="15"/>
        <v>899</v>
      </c>
      <c r="E476">
        <f t="array" ref="E476">SUM(SIGN($C476-C477:C$1171)*SIGN($D476-$D477:$D$1171))</f>
        <v>-585</v>
      </c>
    </row>
    <row r="477" spans="1:5" x14ac:dyDescent="0.25">
      <c r="A477">
        <v>21.8</v>
      </c>
      <c r="B477">
        <v>53.3</v>
      </c>
      <c r="C477">
        <f t="shared" si="14"/>
        <v>475.5</v>
      </c>
      <c r="D477">
        <f t="shared" si="15"/>
        <v>745</v>
      </c>
      <c r="E477">
        <f t="array" ref="E477">SUM(SIGN($C477-C478:C$1171)*SIGN($D477-$D478:$D$1171))</f>
        <v>-443</v>
      </c>
    </row>
    <row r="478" spans="1:5" x14ac:dyDescent="0.25">
      <c r="A478">
        <v>21.8</v>
      </c>
      <c r="B478">
        <v>50</v>
      </c>
      <c r="C478">
        <f t="shared" si="14"/>
        <v>475.5</v>
      </c>
      <c r="D478">
        <f t="shared" si="15"/>
        <v>584.5</v>
      </c>
      <c r="E478">
        <f t="array" ref="E478">SUM(SIGN($C478-C479:C$1171)*SIGN($D478-$D479:$D$1171))</f>
        <v>-238</v>
      </c>
    </row>
    <row r="479" spans="1:5" x14ac:dyDescent="0.25">
      <c r="A479">
        <v>21.8</v>
      </c>
      <c r="B479">
        <v>44.8</v>
      </c>
      <c r="C479">
        <f t="shared" si="14"/>
        <v>475.5</v>
      </c>
      <c r="D479">
        <f t="shared" si="15"/>
        <v>363.5</v>
      </c>
      <c r="E479">
        <f t="array" ref="E479">SUM(SIGN($C479-C480:C$1171)*SIGN($D479-$D480:$D$1171))</f>
        <v>123</v>
      </c>
    </row>
    <row r="480" spans="1:5" x14ac:dyDescent="0.25">
      <c r="A480">
        <v>21.9</v>
      </c>
      <c r="B480">
        <v>58.9</v>
      </c>
      <c r="C480">
        <f t="shared" si="14"/>
        <v>481</v>
      </c>
      <c r="D480">
        <f t="shared" si="15"/>
        <v>1057.5</v>
      </c>
      <c r="E480">
        <f t="array" ref="E480">SUM(SIGN($C480-C481:C$1171)*SIGN($D480-$D481:$D$1171))</f>
        <v>-646</v>
      </c>
    </row>
    <row r="481" spans="1:5" x14ac:dyDescent="0.25">
      <c r="A481">
        <v>21.9</v>
      </c>
      <c r="B481">
        <v>53.8</v>
      </c>
      <c r="C481">
        <f t="shared" si="14"/>
        <v>481</v>
      </c>
      <c r="D481">
        <f t="shared" si="15"/>
        <v>778</v>
      </c>
      <c r="E481">
        <f t="array" ref="E481">SUM(SIGN($C481-C482:C$1171)*SIGN($D481-$D482:$D$1171))</f>
        <v>-474</v>
      </c>
    </row>
    <row r="482" spans="1:5" x14ac:dyDescent="0.25">
      <c r="A482">
        <v>21.9</v>
      </c>
      <c r="B482">
        <v>53.1</v>
      </c>
      <c r="C482">
        <f t="shared" si="14"/>
        <v>481</v>
      </c>
      <c r="D482">
        <f t="shared" si="15"/>
        <v>735.5</v>
      </c>
      <c r="E482">
        <f t="array" ref="E482">SUM(SIGN($C482-C483:C$1171)*SIGN($D482-$D483:$D$1171))</f>
        <v>-433</v>
      </c>
    </row>
    <row r="483" spans="1:5" x14ac:dyDescent="0.25">
      <c r="A483">
        <v>21.9</v>
      </c>
      <c r="B483">
        <v>48.8</v>
      </c>
      <c r="C483">
        <f t="shared" si="14"/>
        <v>481</v>
      </c>
      <c r="D483">
        <f t="shared" si="15"/>
        <v>517.5</v>
      </c>
      <c r="E483">
        <f t="array" ref="E483">SUM(SIGN($C483-C484:C$1171)*SIGN($D483-$D484:$D$1171))</f>
        <v>-140</v>
      </c>
    </row>
    <row r="484" spans="1:5" x14ac:dyDescent="0.25">
      <c r="A484">
        <v>21.9</v>
      </c>
      <c r="B484">
        <v>37.5</v>
      </c>
      <c r="C484">
        <f t="shared" si="14"/>
        <v>481</v>
      </c>
      <c r="D484">
        <f t="shared" si="15"/>
        <v>187.5</v>
      </c>
      <c r="E484">
        <f t="array" ref="E484">SUM(SIGN($C484-C485:C$1171)*SIGN($D484-$D485:$D$1171))</f>
        <v>378</v>
      </c>
    </row>
    <row r="485" spans="1:5" x14ac:dyDescent="0.25">
      <c r="A485">
        <v>22</v>
      </c>
      <c r="B485">
        <v>55.3</v>
      </c>
      <c r="C485">
        <f t="shared" si="14"/>
        <v>484.5</v>
      </c>
      <c r="D485">
        <f t="shared" si="15"/>
        <v>873</v>
      </c>
      <c r="E485">
        <f t="array" ref="E485">SUM(SIGN($C485-C486:C$1171)*SIGN($D485-$D486:$D$1171))</f>
        <v>-561</v>
      </c>
    </row>
    <row r="486" spans="1:5" x14ac:dyDescent="0.25">
      <c r="A486">
        <v>22</v>
      </c>
      <c r="B486">
        <v>51.8</v>
      </c>
      <c r="C486">
        <f t="shared" si="14"/>
        <v>484.5</v>
      </c>
      <c r="D486">
        <f t="shared" si="15"/>
        <v>680.5</v>
      </c>
      <c r="E486">
        <f t="array" ref="E486">SUM(SIGN($C486-C487:C$1171)*SIGN($D486-$D487:$D$1171))</f>
        <v>-380</v>
      </c>
    </row>
    <row r="487" spans="1:5" x14ac:dyDescent="0.25">
      <c r="A487">
        <v>22.1</v>
      </c>
      <c r="B487">
        <v>55.3</v>
      </c>
      <c r="C487">
        <f t="shared" si="14"/>
        <v>487.5</v>
      </c>
      <c r="D487">
        <f t="shared" si="15"/>
        <v>873</v>
      </c>
      <c r="E487">
        <f t="array" ref="E487">SUM(SIGN($C487-C488:C$1171)*SIGN($D487-$D488:$D$1171))</f>
        <v>-558</v>
      </c>
    </row>
    <row r="488" spans="1:5" x14ac:dyDescent="0.25">
      <c r="A488">
        <v>22.1</v>
      </c>
      <c r="B488">
        <v>51.9</v>
      </c>
      <c r="C488">
        <f t="shared" si="14"/>
        <v>487.5</v>
      </c>
      <c r="D488">
        <f t="shared" si="15"/>
        <v>684.5</v>
      </c>
      <c r="E488">
        <f t="array" ref="E488">SUM(SIGN($C488-C489:C$1171)*SIGN($D488-$D489:$D$1171))</f>
        <v>-383</v>
      </c>
    </row>
    <row r="489" spans="1:5" x14ac:dyDescent="0.25">
      <c r="A489">
        <v>22.1</v>
      </c>
      <c r="B489">
        <v>48.9</v>
      </c>
      <c r="C489">
        <f t="shared" si="14"/>
        <v>487.5</v>
      </c>
      <c r="D489">
        <f t="shared" si="15"/>
        <v>522.5</v>
      </c>
      <c r="E489">
        <f t="array" ref="E489">SUM(SIGN($C489-C490:C$1171)*SIGN($D489-$D490:$D$1171))</f>
        <v>-150</v>
      </c>
    </row>
    <row r="490" spans="1:5" x14ac:dyDescent="0.25">
      <c r="A490">
        <v>22.1</v>
      </c>
      <c r="B490">
        <v>45.2</v>
      </c>
      <c r="C490">
        <f t="shared" si="14"/>
        <v>487.5</v>
      </c>
      <c r="D490">
        <f t="shared" si="15"/>
        <v>372.5</v>
      </c>
      <c r="E490">
        <f t="array" ref="E490">SUM(SIGN($C490-C491:C$1171)*SIGN($D490-$D491:$D$1171))</f>
        <v>103</v>
      </c>
    </row>
    <row r="491" spans="1:5" x14ac:dyDescent="0.25">
      <c r="A491">
        <v>22.2</v>
      </c>
      <c r="B491">
        <v>55.3</v>
      </c>
      <c r="C491">
        <f t="shared" si="14"/>
        <v>491.5</v>
      </c>
      <c r="D491">
        <f t="shared" si="15"/>
        <v>873</v>
      </c>
      <c r="E491">
        <f t="array" ref="E491">SUM(SIGN($C491-C492:C$1171)*SIGN($D491-$D492:$D$1171))</f>
        <v>-555</v>
      </c>
    </row>
    <row r="492" spans="1:5" x14ac:dyDescent="0.25">
      <c r="A492">
        <v>22.2</v>
      </c>
      <c r="B492">
        <v>54.1</v>
      </c>
      <c r="C492">
        <f t="shared" si="14"/>
        <v>491.5</v>
      </c>
      <c r="D492">
        <f t="shared" si="15"/>
        <v>800</v>
      </c>
      <c r="E492">
        <f t="array" ref="E492">SUM(SIGN($C492-C493:C$1171)*SIGN($D492-$D493:$D$1171))</f>
        <v>-486</v>
      </c>
    </row>
    <row r="493" spans="1:5" x14ac:dyDescent="0.25">
      <c r="A493">
        <v>22.2</v>
      </c>
      <c r="B493">
        <v>53.4</v>
      </c>
      <c r="C493">
        <f t="shared" si="14"/>
        <v>491.5</v>
      </c>
      <c r="D493">
        <f t="shared" si="15"/>
        <v>753.5</v>
      </c>
      <c r="E493">
        <f t="array" ref="E493">SUM(SIGN($C493-C494:C$1171)*SIGN($D493-$D494:$D$1171))</f>
        <v>-449</v>
      </c>
    </row>
    <row r="494" spans="1:5" x14ac:dyDescent="0.25">
      <c r="A494">
        <v>22.2</v>
      </c>
      <c r="B494">
        <v>50.4</v>
      </c>
      <c r="C494">
        <f t="shared" si="14"/>
        <v>491.5</v>
      </c>
      <c r="D494">
        <f t="shared" si="15"/>
        <v>610.5</v>
      </c>
      <c r="E494">
        <f t="array" ref="E494">SUM(SIGN($C494-C495:C$1171)*SIGN($D494-$D495:$D$1171))</f>
        <v>-284</v>
      </c>
    </row>
    <row r="495" spans="1:5" x14ac:dyDescent="0.25">
      <c r="A495">
        <v>22.3</v>
      </c>
      <c r="B495">
        <v>54.2</v>
      </c>
      <c r="C495">
        <f t="shared" si="14"/>
        <v>495.5</v>
      </c>
      <c r="D495">
        <f t="shared" si="15"/>
        <v>805.5</v>
      </c>
      <c r="E495">
        <f t="array" ref="E495">SUM(SIGN($C495-C496:C$1171)*SIGN($D495-$D496:$D$1171))</f>
        <v>-485</v>
      </c>
    </row>
    <row r="496" spans="1:5" x14ac:dyDescent="0.25">
      <c r="A496">
        <v>22.3</v>
      </c>
      <c r="B496">
        <v>49.2</v>
      </c>
      <c r="C496">
        <f t="shared" si="14"/>
        <v>495.5</v>
      </c>
      <c r="D496">
        <f t="shared" si="15"/>
        <v>537</v>
      </c>
      <c r="E496">
        <f t="array" ref="E496">SUM(SIGN($C496-C497:C$1171)*SIGN($D496-$D497:$D$1171))</f>
        <v>-173</v>
      </c>
    </row>
    <row r="497" spans="1:5" x14ac:dyDescent="0.25">
      <c r="A497">
        <v>22.3</v>
      </c>
      <c r="B497">
        <v>48.5</v>
      </c>
      <c r="C497">
        <f t="shared" si="14"/>
        <v>495.5</v>
      </c>
      <c r="D497">
        <f t="shared" si="15"/>
        <v>499.5</v>
      </c>
      <c r="E497">
        <f t="array" ref="E497">SUM(SIGN($C497-C498:C$1171)*SIGN($D497-$D498:$D$1171))</f>
        <v>-116</v>
      </c>
    </row>
    <row r="498" spans="1:5" x14ac:dyDescent="0.25">
      <c r="A498">
        <v>22.3</v>
      </c>
      <c r="B498">
        <v>27.2</v>
      </c>
      <c r="C498">
        <f t="shared" si="14"/>
        <v>495.5</v>
      </c>
      <c r="D498">
        <f t="shared" si="15"/>
        <v>68</v>
      </c>
      <c r="E498">
        <f t="array" ref="E498">SUM(SIGN($C498-C499:C$1171)*SIGN($D498-$D499:$D$1171))</f>
        <v>565</v>
      </c>
    </row>
    <row r="499" spans="1:5" x14ac:dyDescent="0.25">
      <c r="A499">
        <v>22.4</v>
      </c>
      <c r="B499">
        <v>58</v>
      </c>
      <c r="C499">
        <f t="shared" si="14"/>
        <v>499.5</v>
      </c>
      <c r="D499">
        <f t="shared" si="15"/>
        <v>1017</v>
      </c>
      <c r="E499">
        <f t="array" ref="E499">SUM(SIGN($C499-C500:C$1171)*SIGN($D499-$D500:$D$1171))</f>
        <v>-611</v>
      </c>
    </row>
    <row r="500" spans="1:5" x14ac:dyDescent="0.25">
      <c r="A500">
        <v>22.4</v>
      </c>
      <c r="B500">
        <v>50.3</v>
      </c>
      <c r="C500">
        <f t="shared" si="14"/>
        <v>499.5</v>
      </c>
      <c r="D500">
        <f t="shared" si="15"/>
        <v>604.5</v>
      </c>
      <c r="E500">
        <f t="array" ref="E500">SUM(SIGN($C500-C501:C$1171)*SIGN($D500-$D501:$D$1171))</f>
        <v>-272</v>
      </c>
    </row>
    <row r="501" spans="1:5" x14ac:dyDescent="0.25">
      <c r="A501">
        <v>22.4</v>
      </c>
      <c r="B501">
        <v>38.9</v>
      </c>
      <c r="C501">
        <f t="shared" si="14"/>
        <v>499.5</v>
      </c>
      <c r="D501">
        <f t="shared" si="15"/>
        <v>223</v>
      </c>
      <c r="E501">
        <f t="array" ref="E501">SUM(SIGN($C501-C502:C$1171)*SIGN($D501-$D502:$D$1171))</f>
        <v>309</v>
      </c>
    </row>
    <row r="502" spans="1:5" x14ac:dyDescent="0.25">
      <c r="A502">
        <v>22.4</v>
      </c>
      <c r="B502">
        <v>38.799999999999997</v>
      </c>
      <c r="C502">
        <f t="shared" si="14"/>
        <v>499.5</v>
      </c>
      <c r="D502">
        <f t="shared" si="15"/>
        <v>219.5</v>
      </c>
      <c r="E502">
        <f t="array" ref="E502">SUM(SIGN($C502-C503:C$1171)*SIGN($D502-$D503:$D$1171))</f>
        <v>314</v>
      </c>
    </row>
    <row r="503" spans="1:5" x14ac:dyDescent="0.25">
      <c r="A503">
        <v>22.5</v>
      </c>
      <c r="B503">
        <v>59</v>
      </c>
      <c r="C503">
        <f t="shared" si="14"/>
        <v>505</v>
      </c>
      <c r="D503">
        <f t="shared" si="15"/>
        <v>1062.5</v>
      </c>
      <c r="E503">
        <f t="array" ref="E503">SUM(SIGN($C503-C504:C$1171)*SIGN($D503-$D504:$D$1171))</f>
        <v>-624</v>
      </c>
    </row>
    <row r="504" spans="1:5" x14ac:dyDescent="0.25">
      <c r="A504">
        <v>22.5</v>
      </c>
      <c r="B504">
        <v>54.6</v>
      </c>
      <c r="C504">
        <f t="shared" si="14"/>
        <v>505</v>
      </c>
      <c r="D504">
        <f t="shared" si="15"/>
        <v>834</v>
      </c>
      <c r="E504">
        <f t="array" ref="E504">SUM(SIGN($C504-C505:C$1171)*SIGN($D504-$D505:$D$1171))</f>
        <v>-509</v>
      </c>
    </row>
    <row r="505" spans="1:5" x14ac:dyDescent="0.25">
      <c r="A505">
        <v>22.5</v>
      </c>
      <c r="B505">
        <v>52.1</v>
      </c>
      <c r="C505">
        <f t="shared" si="14"/>
        <v>505</v>
      </c>
      <c r="D505">
        <f t="shared" si="15"/>
        <v>690.5</v>
      </c>
      <c r="E505">
        <f t="array" ref="E505">SUM(SIGN($C505-C506:C$1171)*SIGN($D505-$D506:$D$1171))</f>
        <v>-385</v>
      </c>
    </row>
    <row r="506" spans="1:5" x14ac:dyDescent="0.25">
      <c r="A506">
        <v>22.5</v>
      </c>
      <c r="B506">
        <v>51.8</v>
      </c>
      <c r="C506">
        <f t="shared" si="14"/>
        <v>505</v>
      </c>
      <c r="D506">
        <f t="shared" si="15"/>
        <v>680.5</v>
      </c>
      <c r="E506">
        <f t="array" ref="E506">SUM(SIGN($C506-C507:C$1171)*SIGN($D506-$D507:$D$1171))</f>
        <v>-378</v>
      </c>
    </row>
    <row r="507" spans="1:5" x14ac:dyDescent="0.25">
      <c r="A507">
        <v>22.5</v>
      </c>
      <c r="B507">
        <v>49.9</v>
      </c>
      <c r="C507">
        <f t="shared" si="14"/>
        <v>505</v>
      </c>
      <c r="D507">
        <f t="shared" si="15"/>
        <v>577</v>
      </c>
      <c r="E507">
        <f t="array" ref="E507">SUM(SIGN($C507-C508:C$1171)*SIGN($D507-$D508:$D$1171))</f>
        <v>-234</v>
      </c>
    </row>
    <row r="508" spans="1:5" x14ac:dyDescent="0.25">
      <c r="A508">
        <v>22.5</v>
      </c>
      <c r="B508">
        <v>43.8</v>
      </c>
      <c r="C508">
        <f t="shared" si="14"/>
        <v>505</v>
      </c>
      <c r="D508">
        <f t="shared" si="15"/>
        <v>333</v>
      </c>
      <c r="E508">
        <f t="array" ref="E508">SUM(SIGN($C508-C509:C$1171)*SIGN($D508-$D509:$D$1171))</f>
        <v>156</v>
      </c>
    </row>
    <row r="509" spans="1:5" x14ac:dyDescent="0.25">
      <c r="A509">
        <v>22.5</v>
      </c>
      <c r="B509">
        <v>41.4</v>
      </c>
      <c r="C509">
        <f t="shared" si="14"/>
        <v>505</v>
      </c>
      <c r="D509">
        <f t="shared" si="15"/>
        <v>271</v>
      </c>
      <c r="E509">
        <f t="array" ref="E509">SUM(SIGN($C509-C510:C$1171)*SIGN($D509-$D510:$D$1171))</f>
        <v>243</v>
      </c>
    </row>
    <row r="510" spans="1:5" x14ac:dyDescent="0.25">
      <c r="A510">
        <v>22.6</v>
      </c>
      <c r="B510">
        <v>55.3</v>
      </c>
      <c r="C510">
        <f t="shared" si="14"/>
        <v>509.5</v>
      </c>
      <c r="D510">
        <f t="shared" si="15"/>
        <v>873</v>
      </c>
      <c r="E510">
        <f t="array" ref="E510">SUM(SIGN($C510-C511:C$1171)*SIGN($D510-$D511:$D$1171))</f>
        <v>-543</v>
      </c>
    </row>
    <row r="511" spans="1:5" x14ac:dyDescent="0.25">
      <c r="A511">
        <v>22.6</v>
      </c>
      <c r="B511">
        <v>39.799999999999997</v>
      </c>
      <c r="C511">
        <f t="shared" si="14"/>
        <v>509.5</v>
      </c>
      <c r="D511">
        <f t="shared" si="15"/>
        <v>235.5</v>
      </c>
      <c r="E511">
        <f t="array" ref="E511">SUM(SIGN($C511-C512:C$1171)*SIGN($D511-$D512:$D$1171))</f>
        <v>283</v>
      </c>
    </row>
    <row r="512" spans="1:5" x14ac:dyDescent="0.25">
      <c r="A512">
        <v>22.7</v>
      </c>
      <c r="B512">
        <v>55.6</v>
      </c>
      <c r="C512">
        <f t="shared" si="14"/>
        <v>512</v>
      </c>
      <c r="D512">
        <f t="shared" si="15"/>
        <v>891.5</v>
      </c>
      <c r="E512">
        <f t="array" ref="E512">SUM(SIGN($C512-C513:C$1171)*SIGN($D512-$D513:$D$1171))</f>
        <v>-552</v>
      </c>
    </row>
    <row r="513" spans="1:5" x14ac:dyDescent="0.25">
      <c r="A513">
        <v>22.7</v>
      </c>
      <c r="B513">
        <v>51.7</v>
      </c>
      <c r="C513">
        <f t="shared" si="14"/>
        <v>512</v>
      </c>
      <c r="D513">
        <f t="shared" si="15"/>
        <v>675</v>
      </c>
      <c r="E513">
        <f t="array" ref="E513">SUM(SIGN($C513-C514:C$1171)*SIGN($D513-$D514:$D$1171))</f>
        <v>-372</v>
      </c>
    </row>
    <row r="514" spans="1:5" x14ac:dyDescent="0.25">
      <c r="A514">
        <v>22.7</v>
      </c>
      <c r="B514">
        <v>32.700000000000003</v>
      </c>
      <c r="C514">
        <f t="shared" ref="C514:C577" si="16">_xlfn.RANK.AVG(A514,A$2:A$1171,1)</f>
        <v>512</v>
      </c>
      <c r="D514">
        <f t="shared" ref="D514:D577" si="17">_xlfn.RANK.AVG(B514,B$2:B$1171,1)</f>
        <v>111</v>
      </c>
      <c r="E514">
        <f t="array" ref="E514">SUM(SIGN($C514-C515:C$1171)*SIGN($D514-$D515:$D$1171))</f>
        <v>479</v>
      </c>
    </row>
    <row r="515" spans="1:5" x14ac:dyDescent="0.25">
      <c r="A515">
        <v>22.8</v>
      </c>
      <c r="B515">
        <v>56.8</v>
      </c>
      <c r="C515">
        <f t="shared" si="16"/>
        <v>516.5</v>
      </c>
      <c r="D515">
        <f t="shared" si="17"/>
        <v>951</v>
      </c>
      <c r="E515">
        <f t="array" ref="E515">SUM(SIGN($C515-C516:C$1171)*SIGN($D515-$D516:$D$1171))</f>
        <v>-570</v>
      </c>
    </row>
    <row r="516" spans="1:5" x14ac:dyDescent="0.25">
      <c r="A516">
        <v>22.8</v>
      </c>
      <c r="B516">
        <v>55.1</v>
      </c>
      <c r="C516">
        <f t="shared" si="16"/>
        <v>516.5</v>
      </c>
      <c r="D516">
        <f t="shared" si="17"/>
        <v>859</v>
      </c>
      <c r="E516">
        <f t="array" ref="E516">SUM(SIGN($C516-C517:C$1171)*SIGN($D516-$D517:$D$1171))</f>
        <v>-530</v>
      </c>
    </row>
    <row r="517" spans="1:5" x14ac:dyDescent="0.25">
      <c r="A517">
        <v>22.8</v>
      </c>
      <c r="B517">
        <v>54.8</v>
      </c>
      <c r="C517">
        <f t="shared" si="16"/>
        <v>516.5</v>
      </c>
      <c r="D517">
        <f t="shared" si="17"/>
        <v>843</v>
      </c>
      <c r="E517">
        <f t="array" ref="E517">SUM(SIGN($C517-C518:C$1171)*SIGN($D517-$D518:$D$1171))</f>
        <v>-519</v>
      </c>
    </row>
    <row r="518" spans="1:5" x14ac:dyDescent="0.25">
      <c r="A518">
        <v>22.8</v>
      </c>
      <c r="B518">
        <v>53</v>
      </c>
      <c r="C518">
        <f t="shared" si="16"/>
        <v>516.5</v>
      </c>
      <c r="D518">
        <f t="shared" si="17"/>
        <v>729</v>
      </c>
      <c r="E518">
        <f t="array" ref="E518">SUM(SIGN($C518-C519:C$1171)*SIGN($D518-$D519:$D$1171))</f>
        <v>-420</v>
      </c>
    </row>
    <row r="519" spans="1:5" x14ac:dyDescent="0.25">
      <c r="A519">
        <v>22.8</v>
      </c>
      <c r="B519">
        <v>51.3</v>
      </c>
      <c r="C519">
        <f t="shared" si="16"/>
        <v>516.5</v>
      </c>
      <c r="D519">
        <f t="shared" si="17"/>
        <v>656.5</v>
      </c>
      <c r="E519">
        <f t="array" ref="E519">SUM(SIGN($C519-C520:C$1171)*SIGN($D519-$D520:$D$1171))</f>
        <v>-354</v>
      </c>
    </row>
    <row r="520" spans="1:5" x14ac:dyDescent="0.25">
      <c r="A520">
        <v>22.8</v>
      </c>
      <c r="B520">
        <v>46.2</v>
      </c>
      <c r="C520">
        <f t="shared" si="16"/>
        <v>516.5</v>
      </c>
      <c r="D520">
        <f t="shared" si="17"/>
        <v>410</v>
      </c>
      <c r="E520">
        <f t="array" ref="E520">SUM(SIGN($C520-C521:C$1171)*SIGN($D520-$D521:$D$1171))</f>
        <v>25</v>
      </c>
    </row>
    <row r="521" spans="1:5" x14ac:dyDescent="0.25">
      <c r="A521">
        <v>22.9</v>
      </c>
      <c r="B521">
        <v>57</v>
      </c>
      <c r="C521">
        <f t="shared" si="16"/>
        <v>522</v>
      </c>
      <c r="D521">
        <f t="shared" si="17"/>
        <v>963.5</v>
      </c>
      <c r="E521">
        <f t="array" ref="E521">SUM(SIGN($C521-C522:C$1171)*SIGN($D521-$D522:$D$1171))</f>
        <v>-573</v>
      </c>
    </row>
    <row r="522" spans="1:5" x14ac:dyDescent="0.25">
      <c r="A522">
        <v>22.9</v>
      </c>
      <c r="B522">
        <v>49.5</v>
      </c>
      <c r="C522">
        <f t="shared" si="16"/>
        <v>522</v>
      </c>
      <c r="D522">
        <f t="shared" si="17"/>
        <v>548.5</v>
      </c>
      <c r="E522">
        <f t="array" ref="E522">SUM(SIGN($C522-C523:C$1171)*SIGN($D522-$D523:$D$1171))</f>
        <v>-191</v>
      </c>
    </row>
    <row r="523" spans="1:5" x14ac:dyDescent="0.25">
      <c r="A523">
        <v>22.9</v>
      </c>
      <c r="B523">
        <v>49.2</v>
      </c>
      <c r="C523">
        <f t="shared" si="16"/>
        <v>522</v>
      </c>
      <c r="D523">
        <f t="shared" si="17"/>
        <v>537</v>
      </c>
      <c r="E523">
        <f t="array" ref="E523">SUM(SIGN($C523-C524:C$1171)*SIGN($D523-$D524:$D$1171))</f>
        <v>-181</v>
      </c>
    </row>
    <row r="524" spans="1:5" x14ac:dyDescent="0.25">
      <c r="A524">
        <v>22.9</v>
      </c>
      <c r="B524">
        <v>39.5</v>
      </c>
      <c r="C524">
        <f t="shared" si="16"/>
        <v>522</v>
      </c>
      <c r="D524">
        <f t="shared" si="17"/>
        <v>231</v>
      </c>
      <c r="E524">
        <f t="array" ref="E524">SUM(SIGN($C524-C525:C$1171)*SIGN($D524-$D525:$D$1171))</f>
        <v>280</v>
      </c>
    </row>
    <row r="525" spans="1:5" x14ac:dyDescent="0.25">
      <c r="A525">
        <v>22.9</v>
      </c>
      <c r="B525">
        <v>26.95</v>
      </c>
      <c r="C525">
        <f t="shared" si="16"/>
        <v>522</v>
      </c>
      <c r="D525">
        <f t="shared" si="17"/>
        <v>65</v>
      </c>
      <c r="E525">
        <f t="array" ref="E525">SUM(SIGN($C525-C526:C$1171)*SIGN($D525-$D526:$D$1171))</f>
        <v>542</v>
      </c>
    </row>
    <row r="526" spans="1:5" x14ac:dyDescent="0.25">
      <c r="A526">
        <v>23</v>
      </c>
      <c r="B526">
        <v>55.2</v>
      </c>
      <c r="C526">
        <f t="shared" si="16"/>
        <v>527.5</v>
      </c>
      <c r="D526">
        <f t="shared" si="17"/>
        <v>864.5</v>
      </c>
      <c r="E526">
        <f t="array" ref="E526">SUM(SIGN($C526-C527:C$1171)*SIGN($D526-$D527:$D$1171))</f>
        <v>-525</v>
      </c>
    </row>
    <row r="527" spans="1:5" x14ac:dyDescent="0.25">
      <c r="A527">
        <v>23</v>
      </c>
      <c r="B527">
        <v>53.6</v>
      </c>
      <c r="C527">
        <f t="shared" si="16"/>
        <v>527.5</v>
      </c>
      <c r="D527">
        <f t="shared" si="17"/>
        <v>766</v>
      </c>
      <c r="E527">
        <f t="array" ref="E527">SUM(SIGN($C527-C528:C$1171)*SIGN($D527-$D528:$D$1171))</f>
        <v>-446</v>
      </c>
    </row>
    <row r="528" spans="1:5" x14ac:dyDescent="0.25">
      <c r="A528">
        <v>23</v>
      </c>
      <c r="B528">
        <v>50.7</v>
      </c>
      <c r="C528">
        <f t="shared" si="16"/>
        <v>527.5</v>
      </c>
      <c r="D528">
        <f t="shared" si="17"/>
        <v>619.5</v>
      </c>
      <c r="E528">
        <f t="array" ref="E528">SUM(SIGN($C528-C529:C$1171)*SIGN($D528-$D529:$D$1171))</f>
        <v>-300</v>
      </c>
    </row>
    <row r="529" spans="1:5" x14ac:dyDescent="0.25">
      <c r="A529">
        <v>23</v>
      </c>
      <c r="B529">
        <v>50.7</v>
      </c>
      <c r="C529">
        <f t="shared" si="16"/>
        <v>527.5</v>
      </c>
      <c r="D529">
        <f t="shared" si="17"/>
        <v>619.5</v>
      </c>
      <c r="E529">
        <f t="array" ref="E529">SUM(SIGN($C529-C530:C$1171)*SIGN($D529-$D530:$D$1171))</f>
        <v>-300</v>
      </c>
    </row>
    <row r="530" spans="1:5" x14ac:dyDescent="0.25">
      <c r="A530">
        <v>23</v>
      </c>
      <c r="B530">
        <v>49.9</v>
      </c>
      <c r="C530">
        <f t="shared" si="16"/>
        <v>527.5</v>
      </c>
      <c r="D530">
        <f t="shared" si="17"/>
        <v>577</v>
      </c>
      <c r="E530">
        <f t="array" ref="E530">SUM(SIGN($C530-C531:C$1171)*SIGN($D530-$D531:$D$1171))</f>
        <v>-239</v>
      </c>
    </row>
    <row r="531" spans="1:5" x14ac:dyDescent="0.25">
      <c r="A531">
        <v>23</v>
      </c>
      <c r="B531">
        <v>49.6</v>
      </c>
      <c r="C531">
        <f t="shared" si="16"/>
        <v>527.5</v>
      </c>
      <c r="D531">
        <f t="shared" si="17"/>
        <v>557.5</v>
      </c>
      <c r="E531">
        <f t="array" ref="E531">SUM(SIGN($C531-C532:C$1171)*SIGN($D531-$D532:$D$1171))</f>
        <v>-209</v>
      </c>
    </row>
    <row r="532" spans="1:5" x14ac:dyDescent="0.25">
      <c r="A532">
        <v>23.1</v>
      </c>
      <c r="B532">
        <v>54.6</v>
      </c>
      <c r="C532">
        <f t="shared" si="16"/>
        <v>532.5</v>
      </c>
      <c r="D532">
        <f t="shared" si="17"/>
        <v>834</v>
      </c>
      <c r="E532">
        <f t="array" ref="E532">SUM(SIGN($C532-C533:C$1171)*SIGN($D532-$D533:$D$1171))</f>
        <v>-498</v>
      </c>
    </row>
    <row r="533" spans="1:5" x14ac:dyDescent="0.25">
      <c r="A533">
        <v>23.1</v>
      </c>
      <c r="B533">
        <v>50.9</v>
      </c>
      <c r="C533">
        <f t="shared" si="16"/>
        <v>532.5</v>
      </c>
      <c r="D533">
        <f t="shared" si="17"/>
        <v>627.5</v>
      </c>
      <c r="E533">
        <f t="array" ref="E533">SUM(SIGN($C533-C534:C$1171)*SIGN($D533-$D534:$D$1171))</f>
        <v>-309</v>
      </c>
    </row>
    <row r="534" spans="1:5" x14ac:dyDescent="0.25">
      <c r="A534">
        <v>23.1</v>
      </c>
      <c r="B534">
        <v>49.7</v>
      </c>
      <c r="C534">
        <f t="shared" si="16"/>
        <v>532.5</v>
      </c>
      <c r="D534">
        <f t="shared" si="17"/>
        <v>565</v>
      </c>
      <c r="E534">
        <f t="array" ref="E534">SUM(SIGN($C534-C535:C$1171)*SIGN($D534-$D535:$D$1171))</f>
        <v>-222</v>
      </c>
    </row>
    <row r="535" spans="1:5" x14ac:dyDescent="0.25">
      <c r="A535">
        <v>23.1</v>
      </c>
      <c r="B535">
        <v>26.45</v>
      </c>
      <c r="C535">
        <f t="shared" si="16"/>
        <v>532.5</v>
      </c>
      <c r="D535">
        <f t="shared" si="17"/>
        <v>54</v>
      </c>
      <c r="E535">
        <f t="array" ref="E535">SUM(SIGN($C535-C536:C$1171)*SIGN($D535-$D536:$D$1171))</f>
        <v>546</v>
      </c>
    </row>
    <row r="536" spans="1:5" x14ac:dyDescent="0.25">
      <c r="A536">
        <v>23.2</v>
      </c>
      <c r="B536">
        <v>62.2</v>
      </c>
      <c r="C536">
        <f t="shared" si="16"/>
        <v>538.5</v>
      </c>
      <c r="D536">
        <f t="shared" si="17"/>
        <v>1150</v>
      </c>
      <c r="E536">
        <f t="array" ref="E536">SUM(SIGN($C536-C537:C$1171)*SIGN($D536-$D537:$D$1171))</f>
        <v>-614</v>
      </c>
    </row>
    <row r="537" spans="1:5" x14ac:dyDescent="0.25">
      <c r="A537">
        <v>23.2</v>
      </c>
      <c r="B537">
        <v>58.3</v>
      </c>
      <c r="C537">
        <f t="shared" si="16"/>
        <v>538.5</v>
      </c>
      <c r="D537">
        <f t="shared" si="17"/>
        <v>1031.5</v>
      </c>
      <c r="E537">
        <f t="array" ref="E537">SUM(SIGN($C537-C538:C$1171)*SIGN($D537-$D538:$D$1171))</f>
        <v>-581</v>
      </c>
    </row>
    <row r="538" spans="1:5" x14ac:dyDescent="0.25">
      <c r="A538">
        <v>23.2</v>
      </c>
      <c r="B538">
        <v>54.7</v>
      </c>
      <c r="C538">
        <f t="shared" si="16"/>
        <v>538.5</v>
      </c>
      <c r="D538">
        <f t="shared" si="17"/>
        <v>837.5</v>
      </c>
      <c r="E538">
        <f t="array" ref="E538">SUM(SIGN($C538-C539:C$1171)*SIGN($D538-$D539:$D$1171))</f>
        <v>-498</v>
      </c>
    </row>
    <row r="539" spans="1:5" x14ac:dyDescent="0.25">
      <c r="A539">
        <v>23.2</v>
      </c>
      <c r="B539">
        <v>54.5</v>
      </c>
      <c r="C539">
        <f t="shared" si="16"/>
        <v>538.5</v>
      </c>
      <c r="D539">
        <f t="shared" si="17"/>
        <v>828.5</v>
      </c>
      <c r="E539">
        <f t="array" ref="E539">SUM(SIGN($C539-C540:C$1171)*SIGN($D539-$D540:$D$1171))</f>
        <v>-492</v>
      </c>
    </row>
    <row r="540" spans="1:5" x14ac:dyDescent="0.25">
      <c r="A540">
        <v>23.2</v>
      </c>
      <c r="B540">
        <v>54.1</v>
      </c>
      <c r="C540">
        <f t="shared" si="16"/>
        <v>538.5</v>
      </c>
      <c r="D540">
        <f t="shared" si="17"/>
        <v>800</v>
      </c>
      <c r="E540">
        <f t="array" ref="E540">SUM(SIGN($C540-C541:C$1171)*SIGN($D540-$D541:$D$1171))</f>
        <v>-470</v>
      </c>
    </row>
    <row r="541" spans="1:5" x14ac:dyDescent="0.25">
      <c r="A541">
        <v>23.2</v>
      </c>
      <c r="B541">
        <v>51.1</v>
      </c>
      <c r="C541">
        <f t="shared" si="16"/>
        <v>538.5</v>
      </c>
      <c r="D541">
        <f t="shared" si="17"/>
        <v>641.5</v>
      </c>
      <c r="E541">
        <f t="array" ref="E541">SUM(SIGN($C541-C542:C$1171)*SIGN($D541-$D542:$D$1171))</f>
        <v>-333</v>
      </c>
    </row>
    <row r="542" spans="1:5" x14ac:dyDescent="0.25">
      <c r="A542">
        <v>23.2</v>
      </c>
      <c r="B542">
        <v>51</v>
      </c>
      <c r="C542">
        <f t="shared" si="16"/>
        <v>538.5</v>
      </c>
      <c r="D542">
        <f t="shared" si="17"/>
        <v>634</v>
      </c>
      <c r="E542">
        <f t="array" ref="E542">SUM(SIGN($C542-C543:C$1171)*SIGN($D542-$D543:$D$1171))</f>
        <v>-323</v>
      </c>
    </row>
    <row r="543" spans="1:5" x14ac:dyDescent="0.25">
      <c r="A543">
        <v>23.2</v>
      </c>
      <c r="B543">
        <v>46.2</v>
      </c>
      <c r="C543">
        <f t="shared" si="16"/>
        <v>538.5</v>
      </c>
      <c r="D543">
        <f t="shared" si="17"/>
        <v>410</v>
      </c>
      <c r="E543">
        <f t="array" ref="E543">SUM(SIGN($C543-C544:C$1171)*SIGN($D543-$D544:$D$1171))</f>
        <v>9</v>
      </c>
    </row>
    <row r="544" spans="1:5" x14ac:dyDescent="0.25">
      <c r="A544">
        <v>23.3</v>
      </c>
      <c r="B544">
        <v>58.3</v>
      </c>
      <c r="C544">
        <f t="shared" si="16"/>
        <v>544.5</v>
      </c>
      <c r="D544">
        <f t="shared" si="17"/>
        <v>1031.5</v>
      </c>
      <c r="E544">
        <f t="array" ref="E544">SUM(SIGN($C544-C545:C$1171)*SIGN($D544-$D545:$D$1171))</f>
        <v>-578</v>
      </c>
    </row>
    <row r="545" spans="1:5" x14ac:dyDescent="0.25">
      <c r="A545">
        <v>23.3</v>
      </c>
      <c r="B545">
        <v>54.5</v>
      </c>
      <c r="C545">
        <f t="shared" si="16"/>
        <v>544.5</v>
      </c>
      <c r="D545">
        <f t="shared" si="17"/>
        <v>828.5</v>
      </c>
      <c r="E545">
        <f t="array" ref="E545">SUM(SIGN($C545-C546:C$1171)*SIGN($D545-$D546:$D$1171))</f>
        <v>-491</v>
      </c>
    </row>
    <row r="546" spans="1:5" x14ac:dyDescent="0.25">
      <c r="A546">
        <v>23.3</v>
      </c>
      <c r="B546">
        <v>49.6</v>
      </c>
      <c r="C546">
        <f t="shared" si="16"/>
        <v>544.5</v>
      </c>
      <c r="D546">
        <f t="shared" si="17"/>
        <v>557.5</v>
      </c>
      <c r="E546">
        <f t="array" ref="E546">SUM(SIGN($C546-C547:C$1171)*SIGN($D546-$D547:$D$1171))</f>
        <v>-218</v>
      </c>
    </row>
    <row r="547" spans="1:5" x14ac:dyDescent="0.25">
      <c r="A547">
        <v>23.3</v>
      </c>
      <c r="B547">
        <v>25.55</v>
      </c>
      <c r="C547">
        <f t="shared" si="16"/>
        <v>544.5</v>
      </c>
      <c r="D547">
        <f t="shared" si="17"/>
        <v>40</v>
      </c>
      <c r="E547">
        <f t="array" ref="E547">SUM(SIGN($C547-C548:C$1171)*SIGN($D547-$D548:$D$1171))</f>
        <v>552</v>
      </c>
    </row>
    <row r="548" spans="1:5" x14ac:dyDescent="0.25">
      <c r="A548">
        <v>23.4</v>
      </c>
      <c r="B548">
        <v>55.8</v>
      </c>
      <c r="C548">
        <f t="shared" si="16"/>
        <v>549</v>
      </c>
      <c r="D548">
        <f t="shared" si="17"/>
        <v>899</v>
      </c>
      <c r="E548">
        <f t="array" ref="E548">SUM(SIGN($C548-C549:C$1171)*SIGN($D548-$D549:$D$1171))</f>
        <v>-529</v>
      </c>
    </row>
    <row r="549" spans="1:5" x14ac:dyDescent="0.25">
      <c r="A549">
        <v>23.4</v>
      </c>
      <c r="B549">
        <v>48.7</v>
      </c>
      <c r="C549">
        <f t="shared" si="16"/>
        <v>549</v>
      </c>
      <c r="D549">
        <f t="shared" si="17"/>
        <v>509.5</v>
      </c>
      <c r="E549">
        <f t="array" ref="E549">SUM(SIGN($C549-C550:C$1171)*SIGN($D549-$D550:$D$1171))</f>
        <v>-158</v>
      </c>
    </row>
    <row r="550" spans="1:5" x14ac:dyDescent="0.25">
      <c r="A550">
        <v>23.4</v>
      </c>
      <c r="B550">
        <v>47.4</v>
      </c>
      <c r="C550">
        <f t="shared" si="16"/>
        <v>549</v>
      </c>
      <c r="D550">
        <f t="shared" si="17"/>
        <v>455</v>
      </c>
      <c r="E550">
        <f t="array" ref="E550">SUM(SIGN($C550-C551:C$1171)*SIGN($D550-$D551:$D$1171))</f>
        <v>-69</v>
      </c>
    </row>
    <row r="551" spans="1:5" x14ac:dyDescent="0.25">
      <c r="A551">
        <v>23.4</v>
      </c>
      <c r="B551">
        <v>47.2</v>
      </c>
      <c r="C551">
        <f t="shared" si="16"/>
        <v>549</v>
      </c>
      <c r="D551">
        <f t="shared" si="17"/>
        <v>444.5</v>
      </c>
      <c r="E551">
        <f t="array" ref="E551">SUM(SIGN($C551-C552:C$1171)*SIGN($D551-$D552:$D$1171))</f>
        <v>-54</v>
      </c>
    </row>
    <row r="552" spans="1:5" x14ac:dyDescent="0.25">
      <c r="A552">
        <v>23.4</v>
      </c>
      <c r="B552">
        <v>26.05</v>
      </c>
      <c r="C552">
        <f t="shared" si="16"/>
        <v>549</v>
      </c>
      <c r="D552">
        <f t="shared" si="17"/>
        <v>47</v>
      </c>
      <c r="E552">
        <f t="array" ref="E552">SUM(SIGN($C552-C553:C$1171)*SIGN($D552-$D553:$D$1171))</f>
        <v>541</v>
      </c>
    </row>
    <row r="553" spans="1:5" x14ac:dyDescent="0.25">
      <c r="A553">
        <v>23.5</v>
      </c>
      <c r="B553">
        <v>57</v>
      </c>
      <c r="C553">
        <f t="shared" si="16"/>
        <v>553.5</v>
      </c>
      <c r="D553">
        <f t="shared" si="17"/>
        <v>963.5</v>
      </c>
      <c r="E553">
        <f t="array" ref="E553">SUM(SIGN($C553-C554:C$1171)*SIGN($D553-$D554:$D$1171))</f>
        <v>-549</v>
      </c>
    </row>
    <row r="554" spans="1:5" x14ac:dyDescent="0.25">
      <c r="A554">
        <v>23.5</v>
      </c>
      <c r="B554">
        <v>51.5</v>
      </c>
      <c r="C554">
        <f t="shared" si="16"/>
        <v>553.5</v>
      </c>
      <c r="D554">
        <f t="shared" si="17"/>
        <v>669</v>
      </c>
      <c r="E554">
        <f t="array" ref="E554">SUM(SIGN($C554-C555:C$1171)*SIGN($D554-$D555:$D$1171))</f>
        <v>-357</v>
      </c>
    </row>
    <row r="555" spans="1:5" x14ac:dyDescent="0.25">
      <c r="A555">
        <v>23.5</v>
      </c>
      <c r="B555">
        <v>35.700000000000003</v>
      </c>
      <c r="C555">
        <f t="shared" si="16"/>
        <v>553.5</v>
      </c>
      <c r="D555">
        <f t="shared" si="17"/>
        <v>155</v>
      </c>
      <c r="E555">
        <f t="array" ref="E555">SUM(SIGN($C555-C556:C$1171)*SIGN($D555-$D556:$D$1171))</f>
        <v>375</v>
      </c>
    </row>
    <row r="556" spans="1:5" x14ac:dyDescent="0.25">
      <c r="A556">
        <v>23.5</v>
      </c>
      <c r="B556">
        <v>30.9</v>
      </c>
      <c r="C556">
        <f t="shared" si="16"/>
        <v>553.5</v>
      </c>
      <c r="D556">
        <f t="shared" si="17"/>
        <v>101.5</v>
      </c>
      <c r="E556">
        <f t="array" ref="E556">SUM(SIGN($C556-C557:C$1171)*SIGN($D556-$D557:$D$1171))</f>
        <v>462</v>
      </c>
    </row>
    <row r="557" spans="1:5" x14ac:dyDescent="0.25">
      <c r="A557">
        <v>23.6</v>
      </c>
      <c r="B557">
        <v>57.4</v>
      </c>
      <c r="C557">
        <f t="shared" si="16"/>
        <v>557.5</v>
      </c>
      <c r="D557">
        <f t="shared" si="17"/>
        <v>979.5</v>
      </c>
      <c r="E557">
        <f t="array" ref="E557">SUM(SIGN($C557-C558:C$1171)*SIGN($D557-$D558:$D$1171))</f>
        <v>-549</v>
      </c>
    </row>
    <row r="558" spans="1:5" x14ac:dyDescent="0.25">
      <c r="A558">
        <v>23.6</v>
      </c>
      <c r="B558">
        <v>49.5</v>
      </c>
      <c r="C558">
        <f t="shared" si="16"/>
        <v>557.5</v>
      </c>
      <c r="D558">
        <f t="shared" si="17"/>
        <v>548.5</v>
      </c>
      <c r="E558">
        <f t="array" ref="E558">SUM(SIGN($C558-C559:C$1171)*SIGN($D558-$D559:$D$1171))</f>
        <v>-203</v>
      </c>
    </row>
    <row r="559" spans="1:5" x14ac:dyDescent="0.25">
      <c r="A559">
        <v>23.6</v>
      </c>
      <c r="B559">
        <v>48.1</v>
      </c>
      <c r="C559">
        <f t="shared" si="16"/>
        <v>557.5</v>
      </c>
      <c r="D559">
        <f t="shared" si="17"/>
        <v>484.5</v>
      </c>
      <c r="E559">
        <f t="array" ref="E559">SUM(SIGN($C559-C560:C$1171)*SIGN($D559-$D560:$D$1171))</f>
        <v>-119</v>
      </c>
    </row>
    <row r="560" spans="1:5" x14ac:dyDescent="0.25">
      <c r="A560">
        <v>23.6</v>
      </c>
      <c r="B560">
        <v>34.1</v>
      </c>
      <c r="C560">
        <f t="shared" si="16"/>
        <v>557.5</v>
      </c>
      <c r="D560">
        <f t="shared" si="17"/>
        <v>131.5</v>
      </c>
      <c r="E560">
        <f t="array" ref="E560">SUM(SIGN($C560-C561:C$1171)*SIGN($D560-$D561:$D$1171))</f>
        <v>408</v>
      </c>
    </row>
    <row r="561" spans="1:5" x14ac:dyDescent="0.25">
      <c r="A561">
        <v>23.7</v>
      </c>
      <c r="B561">
        <v>56.7</v>
      </c>
      <c r="C561">
        <f t="shared" si="16"/>
        <v>563.5</v>
      </c>
      <c r="D561">
        <f t="shared" si="17"/>
        <v>943.5</v>
      </c>
      <c r="E561">
        <f t="array" ref="E561">SUM(SIGN($C561-C562:C$1171)*SIGN($D561-$D562:$D$1171))</f>
        <v>-532</v>
      </c>
    </row>
    <row r="562" spans="1:5" x14ac:dyDescent="0.25">
      <c r="A562">
        <v>23.7</v>
      </c>
      <c r="B562">
        <v>55.9</v>
      </c>
      <c r="C562">
        <f t="shared" si="16"/>
        <v>563.5</v>
      </c>
      <c r="D562">
        <f t="shared" si="17"/>
        <v>904.5</v>
      </c>
      <c r="E562">
        <f t="array" ref="E562">SUM(SIGN($C562-C563:C$1171)*SIGN($D562-$D563:$D$1171))</f>
        <v>-523</v>
      </c>
    </row>
    <row r="563" spans="1:5" x14ac:dyDescent="0.25">
      <c r="A563">
        <v>23.7</v>
      </c>
      <c r="B563">
        <v>54.5</v>
      </c>
      <c r="C563">
        <f t="shared" si="16"/>
        <v>563.5</v>
      </c>
      <c r="D563">
        <f t="shared" si="17"/>
        <v>828.5</v>
      </c>
      <c r="E563">
        <f t="array" ref="E563">SUM(SIGN($C563-C564:C$1171)*SIGN($D563-$D564:$D$1171))</f>
        <v>-481</v>
      </c>
    </row>
    <row r="564" spans="1:5" x14ac:dyDescent="0.25">
      <c r="A564">
        <v>23.7</v>
      </c>
      <c r="B564">
        <v>51.1</v>
      </c>
      <c r="C564">
        <f t="shared" si="16"/>
        <v>563.5</v>
      </c>
      <c r="D564">
        <f t="shared" si="17"/>
        <v>641.5</v>
      </c>
      <c r="E564">
        <f t="array" ref="E564">SUM(SIGN($C564-C565:C$1171)*SIGN($D564-$D565:$D$1171))</f>
        <v>-327</v>
      </c>
    </row>
    <row r="565" spans="1:5" x14ac:dyDescent="0.25">
      <c r="A565">
        <v>23.7</v>
      </c>
      <c r="B565">
        <v>49.7</v>
      </c>
      <c r="C565">
        <f t="shared" si="16"/>
        <v>563.5</v>
      </c>
      <c r="D565">
        <f t="shared" si="17"/>
        <v>565</v>
      </c>
      <c r="E565">
        <f t="array" ref="E565">SUM(SIGN($C565-C566:C$1171)*SIGN($D565-$D566:$D$1171))</f>
        <v>-224</v>
      </c>
    </row>
    <row r="566" spans="1:5" x14ac:dyDescent="0.25">
      <c r="A566">
        <v>23.7</v>
      </c>
      <c r="B566">
        <v>47.9</v>
      </c>
      <c r="C566">
        <f t="shared" si="16"/>
        <v>563.5</v>
      </c>
      <c r="D566">
        <f t="shared" si="17"/>
        <v>478.5</v>
      </c>
      <c r="E566">
        <f t="array" ref="E566">SUM(SIGN($C566-C567:C$1171)*SIGN($D566-$D567:$D$1171))</f>
        <v>-114</v>
      </c>
    </row>
    <row r="567" spans="1:5" x14ac:dyDescent="0.25">
      <c r="A567">
        <v>23.7</v>
      </c>
      <c r="B567">
        <v>31.6</v>
      </c>
      <c r="C567">
        <f t="shared" si="16"/>
        <v>563.5</v>
      </c>
      <c r="D567">
        <f t="shared" si="17"/>
        <v>105</v>
      </c>
      <c r="E567">
        <f t="array" ref="E567">SUM(SIGN($C567-C568:C$1171)*SIGN($D567-$D568:$D$1171))</f>
        <v>447</v>
      </c>
    </row>
    <row r="568" spans="1:5" x14ac:dyDescent="0.25">
      <c r="A568">
        <v>23.7</v>
      </c>
      <c r="B568">
        <v>25.45</v>
      </c>
      <c r="C568">
        <f t="shared" si="16"/>
        <v>563.5</v>
      </c>
      <c r="D568">
        <f t="shared" si="17"/>
        <v>37</v>
      </c>
      <c r="E568">
        <f t="array" ref="E568">SUM(SIGN($C568-C569:C$1171)*SIGN($D568-$D569:$D$1171))</f>
        <v>537</v>
      </c>
    </row>
    <row r="569" spans="1:5" x14ac:dyDescent="0.25">
      <c r="A569">
        <v>23.8</v>
      </c>
      <c r="B569">
        <v>63.2</v>
      </c>
      <c r="C569">
        <f t="shared" si="16"/>
        <v>571</v>
      </c>
      <c r="D569">
        <f t="shared" si="17"/>
        <v>1161</v>
      </c>
      <c r="E569">
        <f t="array" ref="E569">SUM(SIGN($C569-C570:C$1171)*SIGN($D569-$D570:$D$1171))</f>
        <v>-590</v>
      </c>
    </row>
    <row r="570" spans="1:5" x14ac:dyDescent="0.25">
      <c r="A570">
        <v>23.8</v>
      </c>
      <c r="B570">
        <v>55.5</v>
      </c>
      <c r="C570">
        <f t="shared" si="16"/>
        <v>571</v>
      </c>
      <c r="D570">
        <f t="shared" si="17"/>
        <v>886.5</v>
      </c>
      <c r="E570">
        <f t="array" ref="E570">SUM(SIGN($C570-C571:C$1171)*SIGN($D570-$D571:$D$1171))</f>
        <v>-510</v>
      </c>
    </row>
    <row r="571" spans="1:5" x14ac:dyDescent="0.25">
      <c r="A571">
        <v>23.8</v>
      </c>
      <c r="B571">
        <v>50.2</v>
      </c>
      <c r="C571">
        <f t="shared" si="16"/>
        <v>571</v>
      </c>
      <c r="D571">
        <f t="shared" si="17"/>
        <v>596</v>
      </c>
      <c r="E571">
        <f t="array" ref="E571">SUM(SIGN($C571-C572:C$1171)*SIGN($D571-$D572:$D$1171))</f>
        <v>-264</v>
      </c>
    </row>
    <row r="572" spans="1:5" x14ac:dyDescent="0.25">
      <c r="A572">
        <v>23.8</v>
      </c>
      <c r="B572">
        <v>50</v>
      </c>
      <c r="C572">
        <f t="shared" si="16"/>
        <v>571</v>
      </c>
      <c r="D572">
        <f t="shared" si="17"/>
        <v>584.5</v>
      </c>
      <c r="E572">
        <f t="array" ref="E572">SUM(SIGN($C572-C573:C$1171)*SIGN($D572-$D573:$D$1171))</f>
        <v>-249</v>
      </c>
    </row>
    <row r="573" spans="1:5" x14ac:dyDescent="0.25">
      <c r="A573">
        <v>23.8</v>
      </c>
      <c r="B573">
        <v>48.2</v>
      </c>
      <c r="C573">
        <f t="shared" si="16"/>
        <v>571</v>
      </c>
      <c r="D573">
        <f t="shared" si="17"/>
        <v>489.5</v>
      </c>
      <c r="E573">
        <f t="array" ref="E573">SUM(SIGN($C573-C574:C$1171)*SIGN($D573-$D574:$D$1171))</f>
        <v>-129</v>
      </c>
    </row>
    <row r="574" spans="1:5" x14ac:dyDescent="0.25">
      <c r="A574">
        <v>23.8</v>
      </c>
      <c r="B574">
        <v>47.5</v>
      </c>
      <c r="C574">
        <f t="shared" si="16"/>
        <v>571</v>
      </c>
      <c r="D574">
        <f t="shared" si="17"/>
        <v>460</v>
      </c>
      <c r="E574">
        <f t="array" ref="E574">SUM(SIGN($C574-C575:C$1171)*SIGN($D574-$D575:$D$1171))</f>
        <v>-88</v>
      </c>
    </row>
    <row r="575" spans="1:5" x14ac:dyDescent="0.25">
      <c r="A575">
        <v>23.8</v>
      </c>
      <c r="B575">
        <v>42.3</v>
      </c>
      <c r="C575">
        <f t="shared" si="16"/>
        <v>571</v>
      </c>
      <c r="D575">
        <f t="shared" si="17"/>
        <v>295</v>
      </c>
      <c r="E575">
        <f t="array" ref="E575">SUM(SIGN($C575-C576:C$1171)*SIGN($D575-$D576:$D$1171))</f>
        <v>170</v>
      </c>
    </row>
    <row r="576" spans="1:5" x14ac:dyDescent="0.25">
      <c r="A576">
        <v>23.9</v>
      </c>
      <c r="B576">
        <v>59.8</v>
      </c>
      <c r="C576">
        <f t="shared" si="16"/>
        <v>577</v>
      </c>
      <c r="D576">
        <f t="shared" si="17"/>
        <v>1092.5</v>
      </c>
      <c r="E576">
        <f t="array" ref="E576">SUM(SIGN($C576-C577:C$1171)*SIGN($D576-$D577:$D$1171))</f>
        <v>-564</v>
      </c>
    </row>
    <row r="577" spans="1:5" x14ac:dyDescent="0.25">
      <c r="A577">
        <v>23.9</v>
      </c>
      <c r="B577">
        <v>55.1</v>
      </c>
      <c r="C577">
        <f t="shared" si="16"/>
        <v>577</v>
      </c>
      <c r="D577">
        <f t="shared" si="17"/>
        <v>859</v>
      </c>
      <c r="E577">
        <f t="array" ref="E577">SUM(SIGN($C577-C578:C$1171)*SIGN($D577-$D578:$D$1171))</f>
        <v>-497</v>
      </c>
    </row>
    <row r="578" spans="1:5" x14ac:dyDescent="0.25">
      <c r="A578">
        <v>23.9</v>
      </c>
      <c r="B578">
        <v>54.7</v>
      </c>
      <c r="C578">
        <f t="shared" ref="C578:C641" si="18">_xlfn.RANK.AVG(A578,A$2:A$1171,1)</f>
        <v>577</v>
      </c>
      <c r="D578">
        <f t="shared" ref="D578:D641" si="19">_xlfn.RANK.AVG(B578,B$2:B$1171,1)</f>
        <v>837.5</v>
      </c>
      <c r="E578">
        <f t="array" ref="E578">SUM(SIGN($C578-C579:C$1171)*SIGN($D578-$D579:$D$1171))</f>
        <v>-482</v>
      </c>
    </row>
    <row r="579" spans="1:5" x14ac:dyDescent="0.25">
      <c r="A579">
        <v>23.9</v>
      </c>
      <c r="B579">
        <v>49.8</v>
      </c>
      <c r="C579">
        <f t="shared" si="18"/>
        <v>577</v>
      </c>
      <c r="D579">
        <f t="shared" si="19"/>
        <v>570.5</v>
      </c>
      <c r="E579">
        <f t="array" ref="E579">SUM(SIGN($C579-C580:C$1171)*SIGN($D579-$D580:$D$1171))</f>
        <v>-234</v>
      </c>
    </row>
    <row r="580" spans="1:5" x14ac:dyDescent="0.25">
      <c r="A580">
        <v>23.9</v>
      </c>
      <c r="B580">
        <v>30.4</v>
      </c>
      <c r="C580">
        <f t="shared" si="18"/>
        <v>577</v>
      </c>
      <c r="D580">
        <f t="shared" si="19"/>
        <v>96</v>
      </c>
      <c r="E580">
        <f t="array" ref="E580">SUM(SIGN($C580-C581:C$1171)*SIGN($D580-$D581:$D$1171))</f>
        <v>451</v>
      </c>
    </row>
    <row r="581" spans="1:5" x14ac:dyDescent="0.25">
      <c r="A581">
        <v>24</v>
      </c>
      <c r="B581">
        <v>57.6</v>
      </c>
      <c r="C581">
        <f t="shared" si="18"/>
        <v>583.5</v>
      </c>
      <c r="D581">
        <f t="shared" si="19"/>
        <v>993.5</v>
      </c>
      <c r="E581">
        <f t="array" ref="E581">SUM(SIGN($C581-C582:C$1171)*SIGN($D581-$D582:$D$1171))</f>
        <v>-531</v>
      </c>
    </row>
    <row r="582" spans="1:5" x14ac:dyDescent="0.25">
      <c r="A582">
        <v>24</v>
      </c>
      <c r="B582">
        <v>56.9</v>
      </c>
      <c r="C582">
        <f t="shared" si="18"/>
        <v>583.5</v>
      </c>
      <c r="D582">
        <f t="shared" si="19"/>
        <v>957.5</v>
      </c>
      <c r="E582">
        <f t="array" ref="E582">SUM(SIGN($C582-C583:C$1171)*SIGN($D582-$D583:$D$1171))</f>
        <v>-524</v>
      </c>
    </row>
    <row r="583" spans="1:5" x14ac:dyDescent="0.25">
      <c r="A583">
        <v>24</v>
      </c>
      <c r="B583">
        <v>55.2</v>
      </c>
      <c r="C583">
        <f t="shared" si="18"/>
        <v>583.5</v>
      </c>
      <c r="D583">
        <f t="shared" si="19"/>
        <v>864.5</v>
      </c>
      <c r="E583">
        <f t="array" ref="E583">SUM(SIGN($C583-C584:C$1171)*SIGN($D583-$D584:$D$1171))</f>
        <v>-495</v>
      </c>
    </row>
    <row r="584" spans="1:5" x14ac:dyDescent="0.25">
      <c r="A584">
        <v>24</v>
      </c>
      <c r="B584">
        <v>53.4</v>
      </c>
      <c r="C584">
        <f t="shared" si="18"/>
        <v>583.5</v>
      </c>
      <c r="D584">
        <f t="shared" si="19"/>
        <v>753.5</v>
      </c>
      <c r="E584">
        <f t="array" ref="E584">SUM(SIGN($C584-C585:C$1171)*SIGN($D584-$D585:$D$1171))</f>
        <v>-424</v>
      </c>
    </row>
    <row r="585" spans="1:5" x14ac:dyDescent="0.25">
      <c r="A585">
        <v>24</v>
      </c>
      <c r="B585">
        <v>50.1</v>
      </c>
      <c r="C585">
        <f t="shared" si="18"/>
        <v>583.5</v>
      </c>
      <c r="D585">
        <f t="shared" si="19"/>
        <v>590</v>
      </c>
      <c r="E585">
        <f t="array" ref="E585">SUM(SIGN($C585-C586:C$1171)*SIGN($D585-$D586:$D$1171))</f>
        <v>-257</v>
      </c>
    </row>
    <row r="586" spans="1:5" x14ac:dyDescent="0.25">
      <c r="A586">
        <v>24</v>
      </c>
      <c r="B586">
        <v>38.1</v>
      </c>
      <c r="C586">
        <f t="shared" si="18"/>
        <v>583.5</v>
      </c>
      <c r="D586">
        <f t="shared" si="19"/>
        <v>197</v>
      </c>
      <c r="E586">
        <f t="array" ref="E586">SUM(SIGN($C586-C587:C$1171)*SIGN($D586-$D587:$D$1171))</f>
        <v>292</v>
      </c>
    </row>
    <row r="587" spans="1:5" x14ac:dyDescent="0.25">
      <c r="A587">
        <v>24</v>
      </c>
      <c r="B587">
        <v>37.200000000000003</v>
      </c>
      <c r="C587">
        <f t="shared" si="18"/>
        <v>583.5</v>
      </c>
      <c r="D587">
        <f t="shared" si="19"/>
        <v>182</v>
      </c>
      <c r="E587">
        <f t="array" ref="E587">SUM(SIGN($C587-C588:C$1171)*SIGN($D587-$D588:$D$1171))</f>
        <v>311</v>
      </c>
    </row>
    <row r="588" spans="1:5" x14ac:dyDescent="0.25">
      <c r="A588">
        <v>24</v>
      </c>
      <c r="B588">
        <v>33.9</v>
      </c>
      <c r="C588">
        <f t="shared" si="18"/>
        <v>583.5</v>
      </c>
      <c r="D588">
        <f t="shared" si="19"/>
        <v>129.5</v>
      </c>
      <c r="E588">
        <f t="array" ref="E588">SUM(SIGN($C588-C589:C$1171)*SIGN($D588-$D589:$D$1171))</f>
        <v>390</v>
      </c>
    </row>
    <row r="589" spans="1:5" x14ac:dyDescent="0.25">
      <c r="A589">
        <v>24.1</v>
      </c>
      <c r="B589">
        <v>59.4</v>
      </c>
      <c r="C589">
        <f t="shared" si="18"/>
        <v>589</v>
      </c>
      <c r="D589">
        <f t="shared" si="19"/>
        <v>1078</v>
      </c>
      <c r="E589">
        <f t="array" ref="E589">SUM(SIGN($C589-C590:C$1171)*SIGN($D589-$D590:$D$1171))</f>
        <v>-550</v>
      </c>
    </row>
    <row r="590" spans="1:5" x14ac:dyDescent="0.25">
      <c r="A590">
        <v>24.1</v>
      </c>
      <c r="B590">
        <v>53.6</v>
      </c>
      <c r="C590">
        <f t="shared" si="18"/>
        <v>589</v>
      </c>
      <c r="D590">
        <f t="shared" si="19"/>
        <v>766</v>
      </c>
      <c r="E590">
        <f t="array" ref="E590">SUM(SIGN($C590-C591:C$1171)*SIGN($D590-$D591:$D$1171))</f>
        <v>-433</v>
      </c>
    </row>
    <row r="591" spans="1:5" x14ac:dyDescent="0.25">
      <c r="A591">
        <v>24.1</v>
      </c>
      <c r="B591">
        <v>49.6</v>
      </c>
      <c r="C591">
        <f t="shared" si="18"/>
        <v>589</v>
      </c>
      <c r="D591">
        <f t="shared" si="19"/>
        <v>557.5</v>
      </c>
      <c r="E591">
        <f t="array" ref="E591">SUM(SIGN($C591-C592:C$1171)*SIGN($D591-$D592:$D$1171))</f>
        <v>-223</v>
      </c>
    </row>
    <row r="592" spans="1:5" x14ac:dyDescent="0.25">
      <c r="A592">
        <v>24.2</v>
      </c>
      <c r="B592">
        <v>58.1</v>
      </c>
      <c r="C592">
        <f t="shared" si="18"/>
        <v>591.5</v>
      </c>
      <c r="D592">
        <f t="shared" si="19"/>
        <v>1020</v>
      </c>
      <c r="E592">
        <f t="array" ref="E592">SUM(SIGN($C592-C593:C$1171)*SIGN($D592-$D593:$D$1171))</f>
        <v>-536</v>
      </c>
    </row>
    <row r="593" spans="1:5" x14ac:dyDescent="0.25">
      <c r="A593">
        <v>24.2</v>
      </c>
      <c r="B593">
        <v>49.1</v>
      </c>
      <c r="C593">
        <f t="shared" si="18"/>
        <v>591.5</v>
      </c>
      <c r="D593">
        <f t="shared" si="19"/>
        <v>530</v>
      </c>
      <c r="E593">
        <f t="array" ref="E593">SUM(SIGN($C593-C594:C$1171)*SIGN($D593-$D594:$D$1171))</f>
        <v>-199</v>
      </c>
    </row>
    <row r="594" spans="1:5" x14ac:dyDescent="0.25">
      <c r="A594">
        <v>24.3</v>
      </c>
      <c r="B594">
        <v>59.7</v>
      </c>
      <c r="C594">
        <f t="shared" si="18"/>
        <v>597</v>
      </c>
      <c r="D594">
        <f t="shared" si="19"/>
        <v>1089.5</v>
      </c>
      <c r="E594">
        <f t="array" ref="E594">SUM(SIGN($C594-C595:C$1171)*SIGN($D594-$D595:$D$1171))</f>
        <v>-541</v>
      </c>
    </row>
    <row r="595" spans="1:5" x14ac:dyDescent="0.25">
      <c r="A595">
        <v>24.3</v>
      </c>
      <c r="B595">
        <v>55.5</v>
      </c>
      <c r="C595">
        <f t="shared" si="18"/>
        <v>597</v>
      </c>
      <c r="D595">
        <f t="shared" si="19"/>
        <v>886.5</v>
      </c>
      <c r="E595">
        <f t="array" ref="E595">SUM(SIGN($C595-C596:C$1171)*SIGN($D595-$D596:$D$1171))</f>
        <v>-496</v>
      </c>
    </row>
    <row r="596" spans="1:5" x14ac:dyDescent="0.25">
      <c r="A596">
        <v>24.3</v>
      </c>
      <c r="B596">
        <v>54.4</v>
      </c>
      <c r="C596">
        <f t="shared" si="18"/>
        <v>597</v>
      </c>
      <c r="D596">
        <f t="shared" si="19"/>
        <v>818.5</v>
      </c>
      <c r="E596">
        <f t="array" ref="E596">SUM(SIGN($C596-C597:C$1171)*SIGN($D596-$D597:$D$1171))</f>
        <v>-464</v>
      </c>
    </row>
    <row r="597" spans="1:5" x14ac:dyDescent="0.25">
      <c r="A597">
        <v>24.3</v>
      </c>
      <c r="B597">
        <v>54.4</v>
      </c>
      <c r="C597">
        <f t="shared" si="18"/>
        <v>597</v>
      </c>
      <c r="D597">
        <f t="shared" si="19"/>
        <v>818.5</v>
      </c>
      <c r="E597">
        <f t="array" ref="E597">SUM(SIGN($C597-C598:C$1171)*SIGN($D597-$D598:$D$1171))</f>
        <v>-464</v>
      </c>
    </row>
    <row r="598" spans="1:5" x14ac:dyDescent="0.25">
      <c r="A598">
        <v>24.3</v>
      </c>
      <c r="B598">
        <v>52.7</v>
      </c>
      <c r="C598">
        <f t="shared" si="18"/>
        <v>597</v>
      </c>
      <c r="D598">
        <f t="shared" si="19"/>
        <v>714</v>
      </c>
      <c r="E598">
        <f t="array" ref="E598">SUM(SIGN($C598-C599:C$1171)*SIGN($D598-$D599:$D$1171))</f>
        <v>-392</v>
      </c>
    </row>
    <row r="599" spans="1:5" x14ac:dyDescent="0.25">
      <c r="A599">
        <v>24.3</v>
      </c>
      <c r="B599">
        <v>46.8</v>
      </c>
      <c r="C599">
        <f t="shared" si="18"/>
        <v>597</v>
      </c>
      <c r="D599">
        <f t="shared" si="19"/>
        <v>429</v>
      </c>
      <c r="E599">
        <f t="array" ref="E599">SUM(SIGN($C599-C600:C$1171)*SIGN($D599-$D600:$D$1171))</f>
        <v>-52</v>
      </c>
    </row>
    <row r="600" spans="1:5" x14ac:dyDescent="0.25">
      <c r="A600">
        <v>24.3</v>
      </c>
      <c r="B600">
        <v>45.7</v>
      </c>
      <c r="C600">
        <f t="shared" si="18"/>
        <v>597</v>
      </c>
      <c r="D600">
        <f t="shared" si="19"/>
        <v>391.5</v>
      </c>
      <c r="E600">
        <f t="array" ref="E600">SUM(SIGN($C600-C601:C$1171)*SIGN($D600-$D601:$D$1171))</f>
        <v>11</v>
      </c>
    </row>
    <row r="601" spans="1:5" x14ac:dyDescent="0.25">
      <c r="A601">
        <v>24.3</v>
      </c>
      <c r="B601">
        <v>39</v>
      </c>
      <c r="C601">
        <f t="shared" si="18"/>
        <v>597</v>
      </c>
      <c r="D601">
        <f t="shared" si="19"/>
        <v>224</v>
      </c>
      <c r="E601">
        <f t="array" ref="E601">SUM(SIGN($C601-C602:C$1171)*SIGN($D601-$D602:$D$1171))</f>
        <v>239</v>
      </c>
    </row>
    <row r="602" spans="1:5" x14ac:dyDescent="0.25">
      <c r="A602">
        <v>24.3</v>
      </c>
      <c r="B602">
        <v>30.5</v>
      </c>
      <c r="C602">
        <f t="shared" si="18"/>
        <v>597</v>
      </c>
      <c r="D602">
        <f t="shared" si="19"/>
        <v>97</v>
      </c>
      <c r="E602">
        <f t="array" ref="E602">SUM(SIGN($C602-C603:C$1171)*SIGN($D602-$D603:$D$1171))</f>
        <v>429</v>
      </c>
    </row>
    <row r="603" spans="1:5" x14ac:dyDescent="0.25">
      <c r="A603">
        <v>24.4</v>
      </c>
      <c r="B603">
        <v>61.1</v>
      </c>
      <c r="C603">
        <f t="shared" si="18"/>
        <v>603.5</v>
      </c>
      <c r="D603">
        <f t="shared" si="19"/>
        <v>1135</v>
      </c>
      <c r="E603">
        <f t="array" ref="E603">SUM(SIGN($C603-C604:C$1171)*SIGN($D603-$D604:$D$1171))</f>
        <v>-549</v>
      </c>
    </row>
    <row r="604" spans="1:5" x14ac:dyDescent="0.25">
      <c r="A604">
        <v>24.4</v>
      </c>
      <c r="B604">
        <v>57.5</v>
      </c>
      <c r="C604">
        <f t="shared" si="18"/>
        <v>603.5</v>
      </c>
      <c r="D604">
        <f t="shared" si="19"/>
        <v>986.5</v>
      </c>
      <c r="E604">
        <f t="array" ref="E604">SUM(SIGN($C604-C605:C$1171)*SIGN($D604-$D605:$D$1171))</f>
        <v>-520</v>
      </c>
    </row>
    <row r="605" spans="1:5" x14ac:dyDescent="0.25">
      <c r="A605">
        <v>24.4</v>
      </c>
      <c r="B605">
        <v>47.6</v>
      </c>
      <c r="C605">
        <f t="shared" si="18"/>
        <v>603.5</v>
      </c>
      <c r="D605">
        <f t="shared" si="19"/>
        <v>466</v>
      </c>
      <c r="E605">
        <f t="array" ref="E605">SUM(SIGN($C605-C606:C$1171)*SIGN($D605-$D606:$D$1171))</f>
        <v>-109</v>
      </c>
    </row>
    <row r="606" spans="1:5" x14ac:dyDescent="0.25">
      <c r="A606">
        <v>24.4</v>
      </c>
      <c r="B606">
        <v>46.3</v>
      </c>
      <c r="C606">
        <f t="shared" si="18"/>
        <v>603.5</v>
      </c>
      <c r="D606">
        <f t="shared" si="19"/>
        <v>414.5</v>
      </c>
      <c r="E606">
        <f t="array" ref="E606">SUM(SIGN($C606-C607:C$1171)*SIGN($D606-$D607:$D$1171))</f>
        <v>-30</v>
      </c>
    </row>
    <row r="607" spans="1:5" x14ac:dyDescent="0.25">
      <c r="A607">
        <v>24.5</v>
      </c>
      <c r="B607">
        <v>48.5</v>
      </c>
      <c r="C607">
        <f t="shared" si="18"/>
        <v>606</v>
      </c>
      <c r="D607">
        <f t="shared" si="19"/>
        <v>499.5</v>
      </c>
      <c r="E607">
        <f t="array" ref="E607">SUM(SIGN($C607-C608:C$1171)*SIGN($D607-$D608:$D$1171))</f>
        <v>-154</v>
      </c>
    </row>
    <row r="608" spans="1:5" x14ac:dyDescent="0.25">
      <c r="A608">
        <v>24.6</v>
      </c>
      <c r="B608">
        <v>58.9</v>
      </c>
      <c r="C608">
        <f t="shared" si="18"/>
        <v>609.5</v>
      </c>
      <c r="D608">
        <f t="shared" si="19"/>
        <v>1057.5</v>
      </c>
      <c r="E608">
        <f t="array" ref="E608">SUM(SIGN($C608-C609:C$1171)*SIGN($D608-$D609:$D$1171))</f>
        <v>-532</v>
      </c>
    </row>
    <row r="609" spans="1:5" x14ac:dyDescent="0.25">
      <c r="A609">
        <v>24.6</v>
      </c>
      <c r="B609">
        <v>57.2</v>
      </c>
      <c r="C609">
        <f t="shared" si="18"/>
        <v>609.5</v>
      </c>
      <c r="D609">
        <f t="shared" si="19"/>
        <v>971.5</v>
      </c>
      <c r="E609">
        <f t="array" ref="E609">SUM(SIGN($C609-C610:C$1171)*SIGN($D609-$D610:$D$1171))</f>
        <v>-514</v>
      </c>
    </row>
    <row r="610" spans="1:5" x14ac:dyDescent="0.25">
      <c r="A610">
        <v>24.6</v>
      </c>
      <c r="B610">
        <v>56.7</v>
      </c>
      <c r="C610">
        <f t="shared" si="18"/>
        <v>609.5</v>
      </c>
      <c r="D610">
        <f t="shared" si="19"/>
        <v>943.5</v>
      </c>
      <c r="E610">
        <f t="array" ref="E610">SUM(SIGN($C610-C611:C$1171)*SIGN($D610-$D611:$D$1171))</f>
        <v>-510</v>
      </c>
    </row>
    <row r="611" spans="1:5" x14ac:dyDescent="0.25">
      <c r="A611">
        <v>24.6</v>
      </c>
      <c r="B611">
        <v>52.9</v>
      </c>
      <c r="C611">
        <f t="shared" si="18"/>
        <v>609.5</v>
      </c>
      <c r="D611">
        <f t="shared" si="19"/>
        <v>725</v>
      </c>
      <c r="E611">
        <f t="array" ref="E611">SUM(SIGN($C611-C612:C$1171)*SIGN($D611-$D612:$D$1171))</f>
        <v>-401</v>
      </c>
    </row>
    <row r="612" spans="1:5" x14ac:dyDescent="0.25">
      <c r="A612">
        <v>24.6</v>
      </c>
      <c r="B612">
        <v>51.1</v>
      </c>
      <c r="C612">
        <f t="shared" si="18"/>
        <v>609.5</v>
      </c>
      <c r="D612">
        <f t="shared" si="19"/>
        <v>641.5</v>
      </c>
      <c r="E612">
        <f t="array" ref="E612">SUM(SIGN($C612-C613:C$1171)*SIGN($D612-$D613:$D$1171))</f>
        <v>-329</v>
      </c>
    </row>
    <row r="613" spans="1:5" x14ac:dyDescent="0.25">
      <c r="A613">
        <v>24.6</v>
      </c>
      <c r="B613">
        <v>49.2</v>
      </c>
      <c r="C613">
        <f t="shared" si="18"/>
        <v>609.5</v>
      </c>
      <c r="D613">
        <f t="shared" si="19"/>
        <v>537</v>
      </c>
      <c r="E613">
        <f t="array" ref="E613">SUM(SIGN($C613-C614:C$1171)*SIGN($D613-$D614:$D$1171))</f>
        <v>-210</v>
      </c>
    </row>
    <row r="614" spans="1:5" x14ac:dyDescent="0.25">
      <c r="A614">
        <v>24.7</v>
      </c>
      <c r="B614">
        <v>55</v>
      </c>
      <c r="C614">
        <f t="shared" si="18"/>
        <v>615.5</v>
      </c>
      <c r="D614">
        <f t="shared" si="19"/>
        <v>854</v>
      </c>
      <c r="E614">
        <f t="array" ref="E614">SUM(SIGN($C614-C615:C$1171)*SIGN($D614-$D615:$D$1171))</f>
        <v>-481</v>
      </c>
    </row>
    <row r="615" spans="1:5" x14ac:dyDescent="0.25">
      <c r="A615">
        <v>24.7</v>
      </c>
      <c r="B615">
        <v>50.9</v>
      </c>
      <c r="C615">
        <f t="shared" si="18"/>
        <v>615.5</v>
      </c>
      <c r="D615">
        <f t="shared" si="19"/>
        <v>627.5</v>
      </c>
      <c r="E615">
        <f t="array" ref="E615">SUM(SIGN($C615-C616:C$1171)*SIGN($D615-$D616:$D$1171))</f>
        <v>-311</v>
      </c>
    </row>
    <row r="616" spans="1:5" x14ac:dyDescent="0.25">
      <c r="A616">
        <v>24.7</v>
      </c>
      <c r="B616">
        <v>50.9</v>
      </c>
      <c r="C616">
        <f t="shared" si="18"/>
        <v>615.5</v>
      </c>
      <c r="D616">
        <f t="shared" si="19"/>
        <v>627.5</v>
      </c>
      <c r="E616">
        <f t="array" ref="E616">SUM(SIGN($C616-C617:C$1171)*SIGN($D616-$D617:$D$1171))</f>
        <v>-311</v>
      </c>
    </row>
    <row r="617" spans="1:5" x14ac:dyDescent="0.25">
      <c r="A617">
        <v>24.7</v>
      </c>
      <c r="B617">
        <v>50.4</v>
      </c>
      <c r="C617">
        <f t="shared" si="18"/>
        <v>615.5</v>
      </c>
      <c r="D617">
        <f t="shared" si="19"/>
        <v>610.5</v>
      </c>
      <c r="E617">
        <f t="array" ref="E617">SUM(SIGN($C617-C618:C$1171)*SIGN($D617-$D618:$D$1171))</f>
        <v>-290</v>
      </c>
    </row>
    <row r="618" spans="1:5" x14ac:dyDescent="0.25">
      <c r="A618">
        <v>24.7</v>
      </c>
      <c r="B618">
        <v>50.2</v>
      </c>
      <c r="C618">
        <f t="shared" si="18"/>
        <v>615.5</v>
      </c>
      <c r="D618">
        <f t="shared" si="19"/>
        <v>596</v>
      </c>
      <c r="E618">
        <f t="array" ref="E618">SUM(SIGN($C618-C619:C$1171)*SIGN($D618-$D619:$D$1171))</f>
        <v>-274</v>
      </c>
    </row>
    <row r="619" spans="1:5" x14ac:dyDescent="0.25">
      <c r="A619">
        <v>24.7</v>
      </c>
      <c r="B619">
        <v>50.2</v>
      </c>
      <c r="C619">
        <f t="shared" si="18"/>
        <v>615.5</v>
      </c>
      <c r="D619">
        <f t="shared" si="19"/>
        <v>596</v>
      </c>
      <c r="E619">
        <f t="array" ref="E619">SUM(SIGN($C619-C620:C$1171)*SIGN($D619-$D620:$D$1171))</f>
        <v>-274</v>
      </c>
    </row>
    <row r="620" spans="1:5" x14ac:dyDescent="0.25">
      <c r="A620">
        <v>24.8</v>
      </c>
      <c r="B620">
        <v>58.7</v>
      </c>
      <c r="C620">
        <f t="shared" si="18"/>
        <v>619.5</v>
      </c>
      <c r="D620">
        <f t="shared" si="19"/>
        <v>1047.5</v>
      </c>
      <c r="E620">
        <f t="array" ref="E620">SUM(SIGN($C620-C621:C$1171)*SIGN($D620-$D621:$D$1171))</f>
        <v>-522</v>
      </c>
    </row>
    <row r="621" spans="1:5" x14ac:dyDescent="0.25">
      <c r="A621">
        <v>24.8</v>
      </c>
      <c r="B621">
        <v>46.9</v>
      </c>
      <c r="C621">
        <f t="shared" si="18"/>
        <v>619.5</v>
      </c>
      <c r="D621">
        <f t="shared" si="19"/>
        <v>432.5</v>
      </c>
      <c r="E621">
        <f t="array" ref="E621">SUM(SIGN($C621-C622:C$1171)*SIGN($D621-$D622:$D$1171))</f>
        <v>-73</v>
      </c>
    </row>
    <row r="622" spans="1:5" x14ac:dyDescent="0.25">
      <c r="A622">
        <v>24.9</v>
      </c>
      <c r="B622">
        <v>51.7</v>
      </c>
      <c r="C622">
        <f t="shared" si="18"/>
        <v>625.5</v>
      </c>
      <c r="D622">
        <f t="shared" si="19"/>
        <v>675</v>
      </c>
      <c r="E622">
        <f t="array" ref="E622">SUM(SIGN($C622-C623:C$1171)*SIGN($D622-$D623:$D$1171))</f>
        <v>-348</v>
      </c>
    </row>
    <row r="623" spans="1:5" x14ac:dyDescent="0.25">
      <c r="A623">
        <v>24.9</v>
      </c>
      <c r="B623">
        <v>51.3</v>
      </c>
      <c r="C623">
        <f t="shared" si="18"/>
        <v>625.5</v>
      </c>
      <c r="D623">
        <f t="shared" si="19"/>
        <v>656.5</v>
      </c>
      <c r="E623">
        <f t="array" ref="E623">SUM(SIGN($C623-C624:C$1171)*SIGN($D623-$D624:$D$1171))</f>
        <v>-332</v>
      </c>
    </row>
    <row r="624" spans="1:5" x14ac:dyDescent="0.25">
      <c r="A624">
        <v>24.9</v>
      </c>
      <c r="B624">
        <v>50.9</v>
      </c>
      <c r="C624">
        <f t="shared" si="18"/>
        <v>625.5</v>
      </c>
      <c r="D624">
        <f t="shared" si="19"/>
        <v>627.5</v>
      </c>
      <c r="E624">
        <f t="array" ref="E624">SUM(SIGN($C624-C625:C$1171)*SIGN($D624-$D625:$D$1171))</f>
        <v>-306</v>
      </c>
    </row>
    <row r="625" spans="1:5" x14ac:dyDescent="0.25">
      <c r="A625">
        <v>24.9</v>
      </c>
      <c r="B625">
        <v>50.8</v>
      </c>
      <c r="C625">
        <f t="shared" si="18"/>
        <v>625.5</v>
      </c>
      <c r="D625">
        <f t="shared" si="19"/>
        <v>622.5</v>
      </c>
      <c r="E625">
        <f t="array" ref="E625">SUM(SIGN($C625-C626:C$1171)*SIGN($D625-$D626:$D$1171))</f>
        <v>-304</v>
      </c>
    </row>
    <row r="626" spans="1:5" x14ac:dyDescent="0.25">
      <c r="A626">
        <v>24.9</v>
      </c>
      <c r="B626">
        <v>50.5</v>
      </c>
      <c r="C626">
        <f t="shared" si="18"/>
        <v>625.5</v>
      </c>
      <c r="D626">
        <f t="shared" si="19"/>
        <v>613.5</v>
      </c>
      <c r="E626">
        <f t="array" ref="E626">SUM(SIGN($C626-C627:C$1171)*SIGN($D626-$D627:$D$1171))</f>
        <v>-293</v>
      </c>
    </row>
    <row r="627" spans="1:5" x14ac:dyDescent="0.25">
      <c r="A627">
        <v>24.9</v>
      </c>
      <c r="B627">
        <v>50</v>
      </c>
      <c r="C627">
        <f t="shared" si="18"/>
        <v>625.5</v>
      </c>
      <c r="D627">
        <f t="shared" si="19"/>
        <v>584.5</v>
      </c>
      <c r="E627">
        <f t="array" ref="E627">SUM(SIGN($C627-C628:C$1171)*SIGN($D627-$D628:$D$1171))</f>
        <v>-264</v>
      </c>
    </row>
    <row r="628" spans="1:5" x14ac:dyDescent="0.25">
      <c r="A628">
        <v>24.9</v>
      </c>
      <c r="B628">
        <v>45.7</v>
      </c>
      <c r="C628">
        <f t="shared" si="18"/>
        <v>625.5</v>
      </c>
      <c r="D628">
        <f t="shared" si="19"/>
        <v>391.5</v>
      </c>
      <c r="E628">
        <f t="array" ref="E628">SUM(SIGN($C628-C629:C$1171)*SIGN($D628-$D629:$D$1171))</f>
        <v>-11</v>
      </c>
    </row>
    <row r="629" spans="1:5" x14ac:dyDescent="0.25">
      <c r="A629">
        <v>24.9</v>
      </c>
      <c r="B629">
        <v>39.1</v>
      </c>
      <c r="C629">
        <f t="shared" si="18"/>
        <v>625.5</v>
      </c>
      <c r="D629">
        <f t="shared" si="19"/>
        <v>226</v>
      </c>
      <c r="E629">
        <f t="array" ref="E629">SUM(SIGN($C629-C630:C$1171)*SIGN($D629-$D630:$D$1171))</f>
        <v>213</v>
      </c>
    </row>
    <row r="630" spans="1:5" x14ac:dyDescent="0.25">
      <c r="A630">
        <v>24.9</v>
      </c>
      <c r="B630">
        <v>33.200000000000003</v>
      </c>
      <c r="C630">
        <f t="shared" si="18"/>
        <v>625.5</v>
      </c>
      <c r="D630">
        <f t="shared" si="19"/>
        <v>116.5</v>
      </c>
      <c r="E630">
        <f t="array" ref="E630">SUM(SIGN($C630-C631:C$1171)*SIGN($D630-$D631:$D$1171))</f>
        <v>376</v>
      </c>
    </row>
    <row r="631" spans="1:5" x14ac:dyDescent="0.25">
      <c r="A631">
        <v>24.9</v>
      </c>
      <c r="B631">
        <v>30.7</v>
      </c>
      <c r="C631">
        <f t="shared" si="18"/>
        <v>625.5</v>
      </c>
      <c r="D631">
        <f t="shared" si="19"/>
        <v>99</v>
      </c>
      <c r="E631">
        <f t="array" ref="E631">SUM(SIGN($C631-C632:C$1171)*SIGN($D631-$D632:$D$1171))</f>
        <v>398</v>
      </c>
    </row>
    <row r="632" spans="1:5" x14ac:dyDescent="0.25">
      <c r="A632">
        <v>25</v>
      </c>
      <c r="B632">
        <v>56</v>
      </c>
      <c r="C632">
        <f t="shared" si="18"/>
        <v>632</v>
      </c>
      <c r="D632">
        <f t="shared" si="19"/>
        <v>908</v>
      </c>
      <c r="E632">
        <f t="array" ref="E632">SUM(SIGN($C632-C633:C$1171)*SIGN($D632-$D633:$D$1171))</f>
        <v>-485</v>
      </c>
    </row>
    <row r="633" spans="1:5" x14ac:dyDescent="0.25">
      <c r="A633">
        <v>25</v>
      </c>
      <c r="B633">
        <v>51.8</v>
      </c>
      <c r="C633">
        <f t="shared" si="18"/>
        <v>632</v>
      </c>
      <c r="D633">
        <f t="shared" si="19"/>
        <v>680.5</v>
      </c>
      <c r="E633">
        <f t="array" ref="E633">SUM(SIGN($C633-C634:C$1171)*SIGN($D633-$D634:$D$1171))</f>
        <v>-352</v>
      </c>
    </row>
    <row r="634" spans="1:5" x14ac:dyDescent="0.25">
      <c r="A634">
        <v>25</v>
      </c>
      <c r="B634">
        <v>51.4</v>
      </c>
      <c r="C634">
        <f t="shared" si="18"/>
        <v>632</v>
      </c>
      <c r="D634">
        <f t="shared" si="19"/>
        <v>665.5</v>
      </c>
      <c r="E634">
        <f t="array" ref="E634">SUM(SIGN($C634-C635:C$1171)*SIGN($D634-$D635:$D$1171))</f>
        <v>-343</v>
      </c>
    </row>
    <row r="635" spans="1:5" x14ac:dyDescent="0.25">
      <c r="A635">
        <v>25.1</v>
      </c>
      <c r="B635">
        <v>58.6</v>
      </c>
      <c r="C635">
        <f t="shared" si="18"/>
        <v>636.5</v>
      </c>
      <c r="D635">
        <f t="shared" si="19"/>
        <v>1043</v>
      </c>
      <c r="E635">
        <f t="array" ref="E635">SUM(SIGN($C635-C636:C$1171)*SIGN($D635-$D636:$D$1171))</f>
        <v>-502</v>
      </c>
    </row>
    <row r="636" spans="1:5" x14ac:dyDescent="0.25">
      <c r="A636">
        <v>25.1</v>
      </c>
      <c r="B636">
        <v>55.8</v>
      </c>
      <c r="C636">
        <f t="shared" si="18"/>
        <v>636.5</v>
      </c>
      <c r="D636">
        <f t="shared" si="19"/>
        <v>899</v>
      </c>
      <c r="E636">
        <f t="array" ref="E636">SUM(SIGN($C636-C637:C$1171)*SIGN($D636-$D637:$D$1171))</f>
        <v>-480</v>
      </c>
    </row>
    <row r="637" spans="1:5" x14ac:dyDescent="0.25">
      <c r="A637">
        <v>25.1</v>
      </c>
      <c r="B637">
        <v>54.8</v>
      </c>
      <c r="C637">
        <f t="shared" si="18"/>
        <v>636.5</v>
      </c>
      <c r="D637">
        <f t="shared" si="19"/>
        <v>843</v>
      </c>
      <c r="E637">
        <f t="array" ref="E637">SUM(SIGN($C637-C638:C$1171)*SIGN($D637-$D638:$D$1171))</f>
        <v>-462</v>
      </c>
    </row>
    <row r="638" spans="1:5" x14ac:dyDescent="0.25">
      <c r="A638">
        <v>25.1</v>
      </c>
      <c r="B638">
        <v>49.9</v>
      </c>
      <c r="C638">
        <f t="shared" si="18"/>
        <v>636.5</v>
      </c>
      <c r="D638">
        <f t="shared" si="19"/>
        <v>577</v>
      </c>
      <c r="E638">
        <f t="array" ref="E638">SUM(SIGN($C638-C639:C$1171)*SIGN($D638-$D639:$D$1171))</f>
        <v>-261</v>
      </c>
    </row>
    <row r="639" spans="1:5" x14ac:dyDescent="0.25">
      <c r="A639">
        <v>25.1</v>
      </c>
      <c r="B639">
        <v>46.2</v>
      </c>
      <c r="C639">
        <f t="shared" si="18"/>
        <v>636.5</v>
      </c>
      <c r="D639">
        <f t="shared" si="19"/>
        <v>410</v>
      </c>
      <c r="E639">
        <f t="array" ref="E639">SUM(SIGN($C639-C640:C$1171)*SIGN($D639-$D640:$D$1171))</f>
        <v>-47</v>
      </c>
    </row>
    <row r="640" spans="1:5" x14ac:dyDescent="0.25">
      <c r="A640">
        <v>25.1</v>
      </c>
      <c r="B640">
        <v>35.1</v>
      </c>
      <c r="C640">
        <f t="shared" si="18"/>
        <v>636.5</v>
      </c>
      <c r="D640">
        <f t="shared" si="19"/>
        <v>140</v>
      </c>
      <c r="E640">
        <f t="array" ref="E640">SUM(SIGN($C640-C641:C$1171)*SIGN($D640-$D641:$D$1171))</f>
        <v>331</v>
      </c>
    </row>
    <row r="641" spans="1:5" x14ac:dyDescent="0.25">
      <c r="A641">
        <v>25.2</v>
      </c>
      <c r="B641">
        <v>54.4</v>
      </c>
      <c r="C641">
        <f t="shared" si="18"/>
        <v>642.5</v>
      </c>
      <c r="D641">
        <f t="shared" si="19"/>
        <v>818.5</v>
      </c>
      <c r="E641">
        <f t="array" ref="E641">SUM(SIGN($C641-C642:C$1171)*SIGN($D641-$D642:$D$1171))</f>
        <v>-443</v>
      </c>
    </row>
    <row r="642" spans="1:5" x14ac:dyDescent="0.25">
      <c r="A642">
        <v>25.2</v>
      </c>
      <c r="B642">
        <v>53.8</v>
      </c>
      <c r="C642">
        <f t="shared" ref="C642:C705" si="20">_xlfn.RANK.AVG(A642,A$2:A$1171,1)</f>
        <v>642.5</v>
      </c>
      <c r="D642">
        <f t="shared" ref="D642:D705" si="21">_xlfn.RANK.AVG(B642,B$2:B$1171,1)</f>
        <v>778</v>
      </c>
      <c r="E642">
        <f t="array" ref="E642">SUM(SIGN($C642-C643:C$1171)*SIGN($D642-$D643:$D$1171))</f>
        <v>-423</v>
      </c>
    </row>
    <row r="643" spans="1:5" x14ac:dyDescent="0.25">
      <c r="A643">
        <v>25.2</v>
      </c>
      <c r="B643">
        <v>53</v>
      </c>
      <c r="C643">
        <f t="shared" si="20"/>
        <v>642.5</v>
      </c>
      <c r="D643">
        <f t="shared" si="21"/>
        <v>729</v>
      </c>
      <c r="E643">
        <f t="array" ref="E643">SUM(SIGN($C643-C644:C$1171)*SIGN($D643-$D644:$D$1171))</f>
        <v>-387</v>
      </c>
    </row>
    <row r="644" spans="1:5" x14ac:dyDescent="0.25">
      <c r="A644">
        <v>25.2</v>
      </c>
      <c r="B644">
        <v>48.1</v>
      </c>
      <c r="C644">
        <f t="shared" si="20"/>
        <v>642.5</v>
      </c>
      <c r="D644">
        <f t="shared" si="21"/>
        <v>484.5</v>
      </c>
      <c r="E644">
        <f t="array" ref="E644">SUM(SIGN($C644-C645:C$1171)*SIGN($D644-$D645:$D$1171))</f>
        <v>-156</v>
      </c>
    </row>
    <row r="645" spans="1:5" x14ac:dyDescent="0.25">
      <c r="A645">
        <v>25.2</v>
      </c>
      <c r="B645">
        <v>47.6</v>
      </c>
      <c r="C645">
        <f t="shared" si="20"/>
        <v>642.5</v>
      </c>
      <c r="D645">
        <f t="shared" si="21"/>
        <v>466</v>
      </c>
      <c r="E645">
        <f t="array" ref="E645">SUM(SIGN($C645-C646:C$1171)*SIGN($D645-$D646:$D$1171))</f>
        <v>-132</v>
      </c>
    </row>
    <row r="646" spans="1:5" x14ac:dyDescent="0.25">
      <c r="A646">
        <v>25.2</v>
      </c>
      <c r="B646">
        <v>26.15</v>
      </c>
      <c r="C646">
        <f t="shared" si="20"/>
        <v>642.5</v>
      </c>
      <c r="D646">
        <f t="shared" si="21"/>
        <v>48</v>
      </c>
      <c r="E646">
        <f t="array" ref="E646">SUM(SIGN($C646-C647:C$1171)*SIGN($D646-$D647:$D$1171))</f>
        <v>449</v>
      </c>
    </row>
    <row r="647" spans="1:5" x14ac:dyDescent="0.25">
      <c r="A647">
        <v>25.3</v>
      </c>
      <c r="B647">
        <v>58.8</v>
      </c>
      <c r="C647">
        <f t="shared" si="20"/>
        <v>647</v>
      </c>
      <c r="D647">
        <f t="shared" si="21"/>
        <v>1052.5</v>
      </c>
      <c r="E647">
        <f t="array" ref="E647">SUM(SIGN($C647-C648:C$1171)*SIGN($D647-$D648:$D$1171))</f>
        <v>-496</v>
      </c>
    </row>
    <row r="648" spans="1:5" x14ac:dyDescent="0.25">
      <c r="A648">
        <v>25.3</v>
      </c>
      <c r="B648">
        <v>53.9</v>
      </c>
      <c r="C648">
        <f t="shared" si="20"/>
        <v>647</v>
      </c>
      <c r="D648">
        <f t="shared" si="21"/>
        <v>787.5</v>
      </c>
      <c r="E648">
        <f t="array" ref="E648">SUM(SIGN($C648-C649:C$1171)*SIGN($D648-$D649:$D$1171))</f>
        <v>-430</v>
      </c>
    </row>
    <row r="649" spans="1:5" x14ac:dyDescent="0.25">
      <c r="A649">
        <v>25.3</v>
      </c>
      <c r="B649">
        <v>50.2</v>
      </c>
      <c r="C649">
        <f t="shared" si="20"/>
        <v>647</v>
      </c>
      <c r="D649">
        <f t="shared" si="21"/>
        <v>596</v>
      </c>
      <c r="E649">
        <f t="array" ref="E649">SUM(SIGN($C649-C650:C$1171)*SIGN($D649-$D650:$D$1171))</f>
        <v>-279</v>
      </c>
    </row>
    <row r="650" spans="1:5" x14ac:dyDescent="0.25">
      <c r="A650">
        <v>25.4</v>
      </c>
      <c r="B650">
        <v>52.3</v>
      </c>
      <c r="C650">
        <f t="shared" si="20"/>
        <v>650.5</v>
      </c>
      <c r="D650">
        <f t="shared" si="21"/>
        <v>698.5</v>
      </c>
      <c r="E650">
        <f t="array" ref="E650">SUM(SIGN($C650-C651:C$1171)*SIGN($D650-$D651:$D$1171))</f>
        <v>-366</v>
      </c>
    </row>
    <row r="651" spans="1:5" x14ac:dyDescent="0.25">
      <c r="A651">
        <v>25.4</v>
      </c>
      <c r="B651">
        <v>51.3</v>
      </c>
      <c r="C651">
        <f t="shared" si="20"/>
        <v>650.5</v>
      </c>
      <c r="D651">
        <f t="shared" si="21"/>
        <v>656.5</v>
      </c>
      <c r="E651">
        <f t="array" ref="E651">SUM(SIGN($C651-C652:C$1171)*SIGN($D651-$D652:$D$1171))</f>
        <v>-335</v>
      </c>
    </row>
    <row r="652" spans="1:5" x14ac:dyDescent="0.25">
      <c r="A652">
        <v>25.4</v>
      </c>
      <c r="B652">
        <v>48.8</v>
      </c>
      <c r="C652">
        <f t="shared" si="20"/>
        <v>650.5</v>
      </c>
      <c r="D652">
        <f t="shared" si="21"/>
        <v>517.5</v>
      </c>
      <c r="E652">
        <f t="array" ref="E652">SUM(SIGN($C652-C653:C$1171)*SIGN($D652-$D653:$D$1171))</f>
        <v>-206</v>
      </c>
    </row>
    <row r="653" spans="1:5" x14ac:dyDescent="0.25">
      <c r="A653">
        <v>25.4</v>
      </c>
      <c r="B653">
        <v>48.1</v>
      </c>
      <c r="C653">
        <f t="shared" si="20"/>
        <v>650.5</v>
      </c>
      <c r="D653">
        <f t="shared" si="21"/>
        <v>484.5</v>
      </c>
      <c r="E653">
        <f t="array" ref="E653">SUM(SIGN($C653-C654:C$1171)*SIGN($D653-$D654:$D$1171))</f>
        <v>-162</v>
      </c>
    </row>
    <row r="654" spans="1:5" x14ac:dyDescent="0.25">
      <c r="A654">
        <v>25.5</v>
      </c>
      <c r="B654">
        <v>49.6</v>
      </c>
      <c r="C654">
        <f t="shared" si="20"/>
        <v>653.5</v>
      </c>
      <c r="D654">
        <f t="shared" si="21"/>
        <v>557.5</v>
      </c>
      <c r="E654">
        <f t="array" ref="E654">SUM(SIGN($C654-C655:C$1171)*SIGN($D654-$D655:$D$1171))</f>
        <v>-242</v>
      </c>
    </row>
    <row r="655" spans="1:5" x14ac:dyDescent="0.25">
      <c r="A655">
        <v>25.5</v>
      </c>
      <c r="B655">
        <v>46.8</v>
      </c>
      <c r="C655">
        <f t="shared" si="20"/>
        <v>653.5</v>
      </c>
      <c r="D655">
        <f t="shared" si="21"/>
        <v>429</v>
      </c>
      <c r="E655">
        <f t="array" ref="E655">SUM(SIGN($C655-C656:C$1171)*SIGN($D655-$D656:$D$1171))</f>
        <v>-88</v>
      </c>
    </row>
    <row r="656" spans="1:5" x14ac:dyDescent="0.25">
      <c r="A656">
        <v>25.6</v>
      </c>
      <c r="B656">
        <v>57.9</v>
      </c>
      <c r="C656">
        <f t="shared" si="20"/>
        <v>657.5</v>
      </c>
      <c r="D656">
        <f t="shared" si="21"/>
        <v>1010.5</v>
      </c>
      <c r="E656">
        <f t="array" ref="E656">SUM(SIGN($C656-C657:C$1171)*SIGN($D656-$D657:$D$1171))</f>
        <v>-478</v>
      </c>
    </row>
    <row r="657" spans="1:5" x14ac:dyDescent="0.25">
      <c r="A657">
        <v>25.6</v>
      </c>
      <c r="B657">
        <v>54.8</v>
      </c>
      <c r="C657">
        <f t="shared" si="20"/>
        <v>657.5</v>
      </c>
      <c r="D657">
        <f t="shared" si="21"/>
        <v>843</v>
      </c>
      <c r="E657">
        <f t="array" ref="E657">SUM(SIGN($C657-C658:C$1171)*SIGN($D657-$D658:$D$1171))</f>
        <v>-446</v>
      </c>
    </row>
    <row r="658" spans="1:5" x14ac:dyDescent="0.25">
      <c r="A658">
        <v>25.6</v>
      </c>
      <c r="B658">
        <v>53.4</v>
      </c>
      <c r="C658">
        <f t="shared" si="20"/>
        <v>657.5</v>
      </c>
      <c r="D658">
        <f t="shared" si="21"/>
        <v>753.5</v>
      </c>
      <c r="E658">
        <f t="array" ref="E658">SUM(SIGN($C658-C659:C$1171)*SIGN($D658-$D659:$D$1171))</f>
        <v>-400</v>
      </c>
    </row>
    <row r="659" spans="1:5" x14ac:dyDescent="0.25">
      <c r="A659">
        <v>25.6</v>
      </c>
      <c r="B659">
        <v>51</v>
      </c>
      <c r="C659">
        <f t="shared" si="20"/>
        <v>657.5</v>
      </c>
      <c r="D659">
        <f t="shared" si="21"/>
        <v>634</v>
      </c>
      <c r="E659">
        <f t="array" ref="E659">SUM(SIGN($C659-C660:C$1171)*SIGN($D659-$D660:$D$1171))</f>
        <v>-314</v>
      </c>
    </row>
    <row r="660" spans="1:5" x14ac:dyDescent="0.25">
      <c r="A660">
        <v>25.6</v>
      </c>
      <c r="B660">
        <v>50.3</v>
      </c>
      <c r="C660">
        <f t="shared" si="20"/>
        <v>657.5</v>
      </c>
      <c r="D660">
        <f t="shared" si="21"/>
        <v>604.5</v>
      </c>
      <c r="E660">
        <f t="array" ref="E660">SUM(SIGN($C660-C661:C$1171)*SIGN($D660-$D661:$D$1171))</f>
        <v>-288</v>
      </c>
    </row>
    <row r="661" spans="1:5" x14ac:dyDescent="0.25">
      <c r="A661">
        <v>25.6</v>
      </c>
      <c r="B661">
        <v>48.7</v>
      </c>
      <c r="C661">
        <f t="shared" si="20"/>
        <v>657.5</v>
      </c>
      <c r="D661">
        <f t="shared" si="21"/>
        <v>509.5</v>
      </c>
      <c r="E661">
        <f t="array" ref="E661">SUM(SIGN($C661-C662:C$1171)*SIGN($D661-$D662:$D$1171))</f>
        <v>-200</v>
      </c>
    </row>
    <row r="662" spans="1:5" x14ac:dyDescent="0.25">
      <c r="A662">
        <v>25.7</v>
      </c>
      <c r="B662">
        <v>58.6</v>
      </c>
      <c r="C662">
        <f t="shared" si="20"/>
        <v>663</v>
      </c>
      <c r="D662">
        <f t="shared" si="21"/>
        <v>1043</v>
      </c>
      <c r="E662">
        <f t="array" ref="E662">SUM(SIGN($C662-C663:C$1171)*SIGN($D662-$D663:$D$1171))</f>
        <v>-479</v>
      </c>
    </row>
    <row r="663" spans="1:5" x14ac:dyDescent="0.25">
      <c r="A663">
        <v>25.7</v>
      </c>
      <c r="B663">
        <v>54.8</v>
      </c>
      <c r="C663">
        <f t="shared" si="20"/>
        <v>663</v>
      </c>
      <c r="D663">
        <f t="shared" si="21"/>
        <v>843</v>
      </c>
      <c r="E663">
        <f t="array" ref="E663">SUM(SIGN($C663-C664:C$1171)*SIGN($D663-$D664:$D$1171))</f>
        <v>-444</v>
      </c>
    </row>
    <row r="664" spans="1:5" x14ac:dyDescent="0.25">
      <c r="A664">
        <v>25.7</v>
      </c>
      <c r="B664">
        <v>53.7</v>
      </c>
      <c r="C664">
        <f t="shared" si="20"/>
        <v>663</v>
      </c>
      <c r="D664">
        <f t="shared" si="21"/>
        <v>772</v>
      </c>
      <c r="E664">
        <f t="array" ref="E664">SUM(SIGN($C664-C665:C$1171)*SIGN($D664-$D665:$D$1171))</f>
        <v>-410</v>
      </c>
    </row>
    <row r="665" spans="1:5" x14ac:dyDescent="0.25">
      <c r="A665">
        <v>25.7</v>
      </c>
      <c r="B665">
        <v>48.7</v>
      </c>
      <c r="C665">
        <f t="shared" si="20"/>
        <v>663</v>
      </c>
      <c r="D665">
        <f t="shared" si="21"/>
        <v>509.5</v>
      </c>
      <c r="E665">
        <f t="array" ref="E665">SUM(SIGN($C665-C666:C$1171)*SIGN($D665-$D666:$D$1171))</f>
        <v>-202</v>
      </c>
    </row>
    <row r="666" spans="1:5" x14ac:dyDescent="0.25">
      <c r="A666">
        <v>25.7</v>
      </c>
      <c r="B666">
        <v>47.5</v>
      </c>
      <c r="C666">
        <f t="shared" si="20"/>
        <v>663</v>
      </c>
      <c r="D666">
        <f t="shared" si="21"/>
        <v>460</v>
      </c>
      <c r="E666">
        <f t="array" ref="E666">SUM(SIGN($C666-C667:C$1171)*SIGN($D666-$D667:$D$1171))</f>
        <v>-142</v>
      </c>
    </row>
    <row r="667" spans="1:5" x14ac:dyDescent="0.25">
      <c r="A667">
        <v>25.8</v>
      </c>
      <c r="B667">
        <v>54</v>
      </c>
      <c r="C667">
        <f t="shared" si="20"/>
        <v>668</v>
      </c>
      <c r="D667">
        <f t="shared" si="21"/>
        <v>794.5</v>
      </c>
      <c r="E667">
        <f t="array" ref="E667">SUM(SIGN($C667-C668:C$1171)*SIGN($D667-$D668:$D$1171))</f>
        <v>-420</v>
      </c>
    </row>
    <row r="668" spans="1:5" x14ac:dyDescent="0.25">
      <c r="A668">
        <v>25.8</v>
      </c>
      <c r="B668">
        <v>53.4</v>
      </c>
      <c r="C668">
        <f t="shared" si="20"/>
        <v>668</v>
      </c>
      <c r="D668">
        <f t="shared" si="21"/>
        <v>753.5</v>
      </c>
      <c r="E668">
        <f t="array" ref="E668">SUM(SIGN($C668-C669:C$1171)*SIGN($D668-$D669:$D$1171))</f>
        <v>-399</v>
      </c>
    </row>
    <row r="669" spans="1:5" x14ac:dyDescent="0.25">
      <c r="A669">
        <v>25.8</v>
      </c>
      <c r="B669">
        <v>48.6</v>
      </c>
      <c r="C669">
        <f t="shared" si="20"/>
        <v>668</v>
      </c>
      <c r="D669">
        <f t="shared" si="21"/>
        <v>504.5</v>
      </c>
      <c r="E669">
        <f t="array" ref="E669">SUM(SIGN($C669-C670:C$1171)*SIGN($D669-$D670:$D$1171))</f>
        <v>-195</v>
      </c>
    </row>
    <row r="670" spans="1:5" x14ac:dyDescent="0.25">
      <c r="A670">
        <v>25.8</v>
      </c>
      <c r="B670">
        <v>38.5</v>
      </c>
      <c r="C670">
        <f t="shared" si="20"/>
        <v>668</v>
      </c>
      <c r="D670">
        <f t="shared" si="21"/>
        <v>207</v>
      </c>
      <c r="E670">
        <f t="array" ref="E670">SUM(SIGN($C670-C671:C$1171)*SIGN($D670-$D671:$D$1171))</f>
        <v>204</v>
      </c>
    </row>
    <row r="671" spans="1:5" x14ac:dyDescent="0.25">
      <c r="A671">
        <v>25.8</v>
      </c>
      <c r="B671">
        <v>33.799999999999997</v>
      </c>
      <c r="C671">
        <f t="shared" si="20"/>
        <v>668</v>
      </c>
      <c r="D671">
        <f t="shared" si="21"/>
        <v>126.5</v>
      </c>
      <c r="E671">
        <f t="array" ref="E671">SUM(SIGN($C671-C672:C$1171)*SIGN($D671-$D672:$D$1171))</f>
        <v>321</v>
      </c>
    </row>
    <row r="672" spans="1:5" x14ac:dyDescent="0.25">
      <c r="A672">
        <v>25.9</v>
      </c>
      <c r="B672">
        <v>59.8</v>
      </c>
      <c r="C672">
        <f t="shared" si="20"/>
        <v>674</v>
      </c>
      <c r="D672">
        <f t="shared" si="21"/>
        <v>1092.5</v>
      </c>
      <c r="E672">
        <f t="array" ref="E672">SUM(SIGN($C672-C673:C$1171)*SIGN($D672-$D673:$D$1171))</f>
        <v>-469</v>
      </c>
    </row>
    <row r="673" spans="1:5" x14ac:dyDescent="0.25">
      <c r="A673">
        <v>25.9</v>
      </c>
      <c r="B673">
        <v>55</v>
      </c>
      <c r="C673">
        <f t="shared" si="20"/>
        <v>674</v>
      </c>
      <c r="D673">
        <f t="shared" si="21"/>
        <v>854</v>
      </c>
      <c r="E673">
        <f t="array" ref="E673">SUM(SIGN($C673-C674:C$1171)*SIGN($D673-$D674:$D$1171))</f>
        <v>-439</v>
      </c>
    </row>
    <row r="674" spans="1:5" x14ac:dyDescent="0.25">
      <c r="A674">
        <v>25.9</v>
      </c>
      <c r="B674">
        <v>53.9</v>
      </c>
      <c r="C674">
        <f t="shared" si="20"/>
        <v>674</v>
      </c>
      <c r="D674">
        <f t="shared" si="21"/>
        <v>787.5</v>
      </c>
      <c r="E674">
        <f t="array" ref="E674">SUM(SIGN($C674-C675:C$1171)*SIGN($D674-$D675:$D$1171))</f>
        <v>-416</v>
      </c>
    </row>
    <row r="675" spans="1:5" x14ac:dyDescent="0.25">
      <c r="A675">
        <v>25.9</v>
      </c>
      <c r="B675">
        <v>47.8</v>
      </c>
      <c r="C675">
        <f t="shared" si="20"/>
        <v>674</v>
      </c>
      <c r="D675">
        <f t="shared" si="21"/>
        <v>474.5</v>
      </c>
      <c r="E675">
        <f t="array" ref="E675">SUM(SIGN($C675-C676:C$1171)*SIGN($D675-$D676:$D$1171))</f>
        <v>-160</v>
      </c>
    </row>
    <row r="676" spans="1:5" x14ac:dyDescent="0.25">
      <c r="A676">
        <v>25.9</v>
      </c>
      <c r="B676">
        <v>47.6</v>
      </c>
      <c r="C676">
        <f t="shared" si="20"/>
        <v>674</v>
      </c>
      <c r="D676">
        <f t="shared" si="21"/>
        <v>466</v>
      </c>
      <c r="E676">
        <f t="array" ref="E676">SUM(SIGN($C676-C677:C$1171)*SIGN($D676-$D677:$D$1171))</f>
        <v>-151</v>
      </c>
    </row>
    <row r="677" spans="1:5" x14ac:dyDescent="0.25">
      <c r="A677">
        <v>25.9</v>
      </c>
      <c r="B677">
        <v>47</v>
      </c>
      <c r="C677">
        <f t="shared" si="20"/>
        <v>674</v>
      </c>
      <c r="D677">
        <f t="shared" si="21"/>
        <v>436.5</v>
      </c>
      <c r="E677">
        <f t="array" ref="E677">SUM(SIGN($C677-C678:C$1171)*SIGN($D677-$D678:$D$1171))</f>
        <v>-113</v>
      </c>
    </row>
    <row r="678" spans="1:5" x14ac:dyDescent="0.25">
      <c r="A678">
        <v>25.9</v>
      </c>
      <c r="B678">
        <v>30.1</v>
      </c>
      <c r="C678">
        <f t="shared" si="20"/>
        <v>674</v>
      </c>
      <c r="D678">
        <f t="shared" si="21"/>
        <v>93</v>
      </c>
      <c r="E678">
        <f t="array" ref="E678">SUM(SIGN($C678-C679:C$1171)*SIGN($D678-$D679:$D$1171))</f>
        <v>361</v>
      </c>
    </row>
    <row r="679" spans="1:5" x14ac:dyDescent="0.25">
      <c r="A679">
        <v>26</v>
      </c>
      <c r="B679">
        <v>62.4</v>
      </c>
      <c r="C679">
        <f t="shared" si="20"/>
        <v>681</v>
      </c>
      <c r="D679">
        <f t="shared" si="21"/>
        <v>1151</v>
      </c>
      <c r="E679">
        <f t="array" ref="E679">SUM(SIGN($C679-C680:C$1171)*SIGN($D679-$D680:$D$1171))</f>
        <v>-476</v>
      </c>
    </row>
    <row r="680" spans="1:5" x14ac:dyDescent="0.25">
      <c r="A680">
        <v>26</v>
      </c>
      <c r="B680">
        <v>55.3</v>
      </c>
      <c r="C680">
        <f t="shared" si="20"/>
        <v>681</v>
      </c>
      <c r="D680">
        <f t="shared" si="21"/>
        <v>873</v>
      </c>
      <c r="E680">
        <f t="array" ref="E680">SUM(SIGN($C680-C681:C$1171)*SIGN($D680-$D681:$D$1171))</f>
        <v>-438</v>
      </c>
    </row>
    <row r="681" spans="1:5" x14ac:dyDescent="0.25">
      <c r="A681">
        <v>26</v>
      </c>
      <c r="B681">
        <v>51.1</v>
      </c>
      <c r="C681">
        <f t="shared" si="20"/>
        <v>681</v>
      </c>
      <c r="D681">
        <f t="shared" si="21"/>
        <v>641.5</v>
      </c>
      <c r="E681">
        <f t="array" ref="E681">SUM(SIGN($C681-C682:C$1171)*SIGN($D681-$D682:$D$1171))</f>
        <v>-318</v>
      </c>
    </row>
    <row r="682" spans="1:5" x14ac:dyDescent="0.25">
      <c r="A682">
        <v>26</v>
      </c>
      <c r="B682">
        <v>49.5</v>
      </c>
      <c r="C682">
        <f t="shared" si="20"/>
        <v>681</v>
      </c>
      <c r="D682">
        <f t="shared" si="21"/>
        <v>548.5</v>
      </c>
      <c r="E682">
        <f t="array" ref="E682">SUM(SIGN($C682-C683:C$1171)*SIGN($D682-$D683:$D$1171))</f>
        <v>-237</v>
      </c>
    </row>
    <row r="683" spans="1:5" x14ac:dyDescent="0.25">
      <c r="A683">
        <v>26</v>
      </c>
      <c r="B683">
        <v>47.9</v>
      </c>
      <c r="C683">
        <f t="shared" si="20"/>
        <v>681</v>
      </c>
      <c r="D683">
        <f t="shared" si="21"/>
        <v>478.5</v>
      </c>
      <c r="E683">
        <f t="array" ref="E683">SUM(SIGN($C683-C684:C$1171)*SIGN($D683-$D684:$D$1171))</f>
        <v>-168</v>
      </c>
    </row>
    <row r="684" spans="1:5" x14ac:dyDescent="0.25">
      <c r="A684">
        <v>26</v>
      </c>
      <c r="B684">
        <v>40.4</v>
      </c>
      <c r="C684">
        <f t="shared" si="20"/>
        <v>681</v>
      </c>
      <c r="D684">
        <f t="shared" si="21"/>
        <v>247.5</v>
      </c>
      <c r="E684">
        <f t="array" ref="E684">SUM(SIGN($C684-C685:C$1171)*SIGN($D684-$D685:$D$1171))</f>
        <v>150</v>
      </c>
    </row>
    <row r="685" spans="1:5" x14ac:dyDescent="0.25">
      <c r="A685">
        <v>26</v>
      </c>
      <c r="B685">
        <v>29.6</v>
      </c>
      <c r="C685">
        <f t="shared" si="20"/>
        <v>681</v>
      </c>
      <c r="D685">
        <f t="shared" si="21"/>
        <v>87</v>
      </c>
      <c r="E685">
        <f t="array" ref="E685">SUM(SIGN($C685-C686:C$1171)*SIGN($D685-$D686:$D$1171))</f>
        <v>364</v>
      </c>
    </row>
    <row r="686" spans="1:5" x14ac:dyDescent="0.25">
      <c r="A686">
        <v>26.1</v>
      </c>
      <c r="B686">
        <v>56.8</v>
      </c>
      <c r="C686">
        <f t="shared" si="20"/>
        <v>686</v>
      </c>
      <c r="D686">
        <f t="shared" si="21"/>
        <v>951</v>
      </c>
      <c r="E686">
        <f t="array" ref="E686">SUM(SIGN($C686-C687:C$1171)*SIGN($D686-$D687:$D$1171))</f>
        <v>-451</v>
      </c>
    </row>
    <row r="687" spans="1:5" x14ac:dyDescent="0.25">
      <c r="A687">
        <v>26.1</v>
      </c>
      <c r="B687">
        <v>53.2</v>
      </c>
      <c r="C687">
        <f t="shared" si="20"/>
        <v>686</v>
      </c>
      <c r="D687">
        <f t="shared" si="21"/>
        <v>741</v>
      </c>
      <c r="E687">
        <f t="array" ref="E687">SUM(SIGN($C687-C688:C$1171)*SIGN($D687-$D688:$D$1171))</f>
        <v>-388</v>
      </c>
    </row>
    <row r="688" spans="1:5" x14ac:dyDescent="0.25">
      <c r="A688">
        <v>26.1</v>
      </c>
      <c r="B688">
        <v>53.1</v>
      </c>
      <c r="C688">
        <f t="shared" si="20"/>
        <v>686</v>
      </c>
      <c r="D688">
        <f t="shared" si="21"/>
        <v>735.5</v>
      </c>
      <c r="E688">
        <f t="array" ref="E688">SUM(SIGN($C688-C689:C$1171)*SIGN($D688-$D689:$D$1171))</f>
        <v>-384</v>
      </c>
    </row>
    <row r="689" spans="1:5" x14ac:dyDescent="0.25">
      <c r="A689">
        <v>26.2</v>
      </c>
      <c r="B689">
        <v>51.1</v>
      </c>
      <c r="C689">
        <f t="shared" si="20"/>
        <v>690</v>
      </c>
      <c r="D689">
        <f t="shared" si="21"/>
        <v>641.5</v>
      </c>
      <c r="E689">
        <f t="array" ref="E689">SUM(SIGN($C689-C690:C$1171)*SIGN($D689-$D690:$D$1171))</f>
        <v>-317</v>
      </c>
    </row>
    <row r="690" spans="1:5" x14ac:dyDescent="0.25">
      <c r="A690">
        <v>26.2</v>
      </c>
      <c r="B690">
        <v>49.1</v>
      </c>
      <c r="C690">
        <f t="shared" si="20"/>
        <v>690</v>
      </c>
      <c r="D690">
        <f t="shared" si="21"/>
        <v>530</v>
      </c>
      <c r="E690">
        <f t="array" ref="E690">SUM(SIGN($C690-C691:C$1171)*SIGN($D690-$D691:$D$1171))</f>
        <v>-226</v>
      </c>
    </row>
    <row r="691" spans="1:5" x14ac:dyDescent="0.25">
      <c r="A691">
        <v>26.2</v>
      </c>
      <c r="B691">
        <v>48.5</v>
      </c>
      <c r="C691">
        <f t="shared" si="20"/>
        <v>690</v>
      </c>
      <c r="D691">
        <f t="shared" si="21"/>
        <v>499.5</v>
      </c>
      <c r="E691">
        <f t="array" ref="E691">SUM(SIGN($C691-C692:C$1171)*SIGN($D691-$D692:$D$1171))</f>
        <v>-191</v>
      </c>
    </row>
    <row r="692" spans="1:5" x14ac:dyDescent="0.25">
      <c r="A692">
        <v>26.2</v>
      </c>
      <c r="B692">
        <v>33.799999999999997</v>
      </c>
      <c r="C692">
        <f t="shared" si="20"/>
        <v>690</v>
      </c>
      <c r="D692">
        <f t="shared" si="21"/>
        <v>126.5</v>
      </c>
      <c r="E692">
        <f t="array" ref="E692">SUM(SIGN($C692-C693:C$1171)*SIGN($D692-$D693:$D$1171))</f>
        <v>306</v>
      </c>
    </row>
    <row r="693" spans="1:5" x14ac:dyDescent="0.25">
      <c r="A693">
        <v>26.2</v>
      </c>
      <c r="B693">
        <v>26.85</v>
      </c>
      <c r="C693">
        <f t="shared" si="20"/>
        <v>690</v>
      </c>
      <c r="D693">
        <f t="shared" si="21"/>
        <v>64</v>
      </c>
      <c r="E693">
        <f t="array" ref="E693">SUM(SIGN($C693-C694:C$1171)*SIGN($D693-$D694:$D$1171))</f>
        <v>386</v>
      </c>
    </row>
    <row r="694" spans="1:5" x14ac:dyDescent="0.25">
      <c r="A694">
        <v>26.3</v>
      </c>
      <c r="B694">
        <v>49.9</v>
      </c>
      <c r="C694">
        <f t="shared" si="20"/>
        <v>694</v>
      </c>
      <c r="D694">
        <f t="shared" si="21"/>
        <v>577</v>
      </c>
      <c r="E694">
        <f t="array" ref="E694">SUM(SIGN($C694-C695:C$1171)*SIGN($D694-$D695:$D$1171))</f>
        <v>-262</v>
      </c>
    </row>
    <row r="695" spans="1:5" x14ac:dyDescent="0.25">
      <c r="A695">
        <v>26.3</v>
      </c>
      <c r="B695">
        <v>49.1</v>
      </c>
      <c r="C695">
        <f t="shared" si="20"/>
        <v>694</v>
      </c>
      <c r="D695">
        <f t="shared" si="21"/>
        <v>530</v>
      </c>
      <c r="E695">
        <f t="array" ref="E695">SUM(SIGN($C695-C696:C$1171)*SIGN($D695-$D696:$D$1171))</f>
        <v>-226</v>
      </c>
    </row>
    <row r="696" spans="1:5" x14ac:dyDescent="0.25">
      <c r="A696">
        <v>26.3</v>
      </c>
      <c r="B696">
        <v>48.5</v>
      </c>
      <c r="C696">
        <f t="shared" si="20"/>
        <v>694</v>
      </c>
      <c r="D696">
        <f t="shared" si="21"/>
        <v>499.5</v>
      </c>
      <c r="E696">
        <f t="array" ref="E696">SUM(SIGN($C696-C697:C$1171)*SIGN($D696-$D697:$D$1171))</f>
        <v>-193</v>
      </c>
    </row>
    <row r="697" spans="1:5" x14ac:dyDescent="0.25">
      <c r="A697">
        <v>26.4</v>
      </c>
      <c r="B697">
        <v>48.5</v>
      </c>
      <c r="C697">
        <f t="shared" si="20"/>
        <v>697.5</v>
      </c>
      <c r="D697">
        <f t="shared" si="21"/>
        <v>499.5</v>
      </c>
      <c r="E697">
        <f t="array" ref="E697">SUM(SIGN($C697-C698:C$1171)*SIGN($D697-$D698:$D$1171))</f>
        <v>-190</v>
      </c>
    </row>
    <row r="698" spans="1:5" x14ac:dyDescent="0.25">
      <c r="A698">
        <v>26.4</v>
      </c>
      <c r="B698">
        <v>48</v>
      </c>
      <c r="C698">
        <f t="shared" si="20"/>
        <v>697.5</v>
      </c>
      <c r="D698">
        <f t="shared" si="21"/>
        <v>480.5</v>
      </c>
      <c r="E698">
        <f t="array" ref="E698">SUM(SIGN($C698-C699:C$1171)*SIGN($D698-$D699:$D$1171))</f>
        <v>-176</v>
      </c>
    </row>
    <row r="699" spans="1:5" x14ac:dyDescent="0.25">
      <c r="A699">
        <v>26.4</v>
      </c>
      <c r="B699">
        <v>46.9</v>
      </c>
      <c r="C699">
        <f t="shared" si="20"/>
        <v>697.5</v>
      </c>
      <c r="D699">
        <f t="shared" si="21"/>
        <v>432.5</v>
      </c>
      <c r="E699">
        <f t="array" ref="E699">SUM(SIGN($C699-C700:C$1171)*SIGN($D699-$D700:$D$1171))</f>
        <v>-119</v>
      </c>
    </row>
    <row r="700" spans="1:5" x14ac:dyDescent="0.25">
      <c r="A700">
        <v>26.4</v>
      </c>
      <c r="B700">
        <v>44</v>
      </c>
      <c r="C700">
        <f t="shared" si="20"/>
        <v>697.5</v>
      </c>
      <c r="D700">
        <f t="shared" si="21"/>
        <v>341</v>
      </c>
      <c r="E700">
        <f t="array" ref="E700">SUM(SIGN($C700-C701:C$1171)*SIGN($D700-$D701:$D$1171))</f>
        <v>16</v>
      </c>
    </row>
    <row r="701" spans="1:5" x14ac:dyDescent="0.25">
      <c r="A701">
        <v>26.5</v>
      </c>
      <c r="B701">
        <v>61.8</v>
      </c>
      <c r="C701">
        <f t="shared" si="20"/>
        <v>702</v>
      </c>
      <c r="D701">
        <f t="shared" si="21"/>
        <v>1145</v>
      </c>
      <c r="E701">
        <f t="array" ref="E701">SUM(SIGN($C701-C702:C$1171)*SIGN($D701-$D702:$D$1171))</f>
        <v>-456</v>
      </c>
    </row>
    <row r="702" spans="1:5" x14ac:dyDescent="0.25">
      <c r="A702">
        <v>26.5</v>
      </c>
      <c r="B702">
        <v>61.3</v>
      </c>
      <c r="C702">
        <f t="shared" si="20"/>
        <v>702</v>
      </c>
      <c r="D702">
        <f t="shared" si="21"/>
        <v>1141</v>
      </c>
      <c r="E702">
        <f t="array" ref="E702">SUM(SIGN($C702-C703:C$1171)*SIGN($D702-$D703:$D$1171))</f>
        <v>-456</v>
      </c>
    </row>
    <row r="703" spans="1:5" x14ac:dyDescent="0.25">
      <c r="A703">
        <v>26.5</v>
      </c>
      <c r="B703">
        <v>54.4</v>
      </c>
      <c r="C703">
        <f t="shared" si="20"/>
        <v>702</v>
      </c>
      <c r="D703">
        <f t="shared" si="21"/>
        <v>818.5</v>
      </c>
      <c r="E703">
        <f t="array" ref="E703">SUM(SIGN($C703-C704:C$1171)*SIGN($D703-$D704:$D$1171))</f>
        <v>-409</v>
      </c>
    </row>
    <row r="704" spans="1:5" x14ac:dyDescent="0.25">
      <c r="A704">
        <v>26.5</v>
      </c>
      <c r="B704">
        <v>50.3</v>
      </c>
      <c r="C704">
        <f t="shared" si="20"/>
        <v>702</v>
      </c>
      <c r="D704">
        <f t="shared" si="21"/>
        <v>604.5</v>
      </c>
      <c r="E704">
        <f t="array" ref="E704">SUM(SIGN($C704-C705:C$1171)*SIGN($D704-$D705:$D$1171))</f>
        <v>-281</v>
      </c>
    </row>
    <row r="705" spans="1:5" x14ac:dyDescent="0.25">
      <c r="A705">
        <v>26.5</v>
      </c>
      <c r="B705">
        <v>41.3</v>
      </c>
      <c r="C705">
        <f t="shared" si="20"/>
        <v>702</v>
      </c>
      <c r="D705">
        <f t="shared" si="21"/>
        <v>268</v>
      </c>
      <c r="E705">
        <f t="array" ref="E705">SUM(SIGN($C705-C706:C$1171)*SIGN($D705-$D706:$D$1171))</f>
        <v>112</v>
      </c>
    </row>
    <row r="706" spans="1:5" x14ac:dyDescent="0.25">
      <c r="A706">
        <v>26.6</v>
      </c>
      <c r="B706">
        <v>64.7</v>
      </c>
      <c r="C706">
        <f t="shared" ref="C706:C769" si="22">_xlfn.RANK.AVG(A706,A$2:A$1171,1)</f>
        <v>706</v>
      </c>
      <c r="D706">
        <f t="shared" ref="D706:D769" si="23">_xlfn.RANK.AVG(B706,B$2:B$1171,1)</f>
        <v>1169</v>
      </c>
      <c r="E706">
        <f t="array" ref="E706">SUM(SIGN($C706-C707:C$1171)*SIGN($D706-$D707:$D$1171))</f>
        <v>-461</v>
      </c>
    </row>
    <row r="707" spans="1:5" x14ac:dyDescent="0.25">
      <c r="A707">
        <v>26.6</v>
      </c>
      <c r="B707">
        <v>49.8</v>
      </c>
      <c r="C707">
        <f t="shared" si="22"/>
        <v>706</v>
      </c>
      <c r="D707">
        <f t="shared" si="23"/>
        <v>570.5</v>
      </c>
      <c r="E707">
        <f t="array" ref="E707">SUM(SIGN($C707-C708:C$1171)*SIGN($D707-$D708:$D$1171))</f>
        <v>-255</v>
      </c>
    </row>
    <row r="708" spans="1:5" x14ac:dyDescent="0.25">
      <c r="A708">
        <v>26.6</v>
      </c>
      <c r="B708">
        <v>48.8</v>
      </c>
      <c r="C708">
        <f t="shared" si="22"/>
        <v>706</v>
      </c>
      <c r="D708">
        <f t="shared" si="23"/>
        <v>517.5</v>
      </c>
      <c r="E708">
        <f t="array" ref="E708">SUM(SIGN($C708-C709:C$1171)*SIGN($D708-$D709:$D$1171))</f>
        <v>-214</v>
      </c>
    </row>
    <row r="709" spans="1:5" x14ac:dyDescent="0.25">
      <c r="A709">
        <v>26.7</v>
      </c>
      <c r="B709">
        <v>54.3</v>
      </c>
      <c r="C709">
        <f t="shared" si="22"/>
        <v>709</v>
      </c>
      <c r="D709">
        <f t="shared" si="23"/>
        <v>810</v>
      </c>
      <c r="E709">
        <f t="array" ref="E709">SUM(SIGN($C709-C710:C$1171)*SIGN($D709-$D710:$D$1171))</f>
        <v>-401</v>
      </c>
    </row>
    <row r="710" spans="1:5" x14ac:dyDescent="0.25">
      <c r="A710">
        <v>26.7</v>
      </c>
      <c r="B710">
        <v>52.5</v>
      </c>
      <c r="C710">
        <f t="shared" si="22"/>
        <v>709</v>
      </c>
      <c r="D710">
        <f t="shared" si="23"/>
        <v>706</v>
      </c>
      <c r="E710">
        <f t="array" ref="E710">SUM(SIGN($C710-C711:C$1171)*SIGN($D710-$D711:$D$1171))</f>
        <v>-354</v>
      </c>
    </row>
    <row r="711" spans="1:5" x14ac:dyDescent="0.25">
      <c r="A711">
        <v>26.7</v>
      </c>
      <c r="B711">
        <v>48.5</v>
      </c>
      <c r="C711">
        <f t="shared" si="22"/>
        <v>709</v>
      </c>
      <c r="D711">
        <f t="shared" si="23"/>
        <v>499.5</v>
      </c>
      <c r="E711">
        <f t="array" ref="E711">SUM(SIGN($C711-C712:C$1171)*SIGN($D711-$D712:$D$1171))</f>
        <v>-198</v>
      </c>
    </row>
    <row r="712" spans="1:5" x14ac:dyDescent="0.25">
      <c r="A712">
        <v>26.8</v>
      </c>
      <c r="B712">
        <v>52.8</v>
      </c>
      <c r="C712">
        <f t="shared" si="22"/>
        <v>713</v>
      </c>
      <c r="D712">
        <f t="shared" si="23"/>
        <v>720</v>
      </c>
      <c r="E712">
        <f t="array" ref="E712">SUM(SIGN($C712-C713:C$1171)*SIGN($D712-$D713:$D$1171))</f>
        <v>-359</v>
      </c>
    </row>
    <row r="713" spans="1:5" x14ac:dyDescent="0.25">
      <c r="A713">
        <v>26.8</v>
      </c>
      <c r="B713">
        <v>50.7</v>
      </c>
      <c r="C713">
        <f t="shared" si="22"/>
        <v>713</v>
      </c>
      <c r="D713">
        <f t="shared" si="23"/>
        <v>619.5</v>
      </c>
      <c r="E713">
        <f t="array" ref="E713">SUM(SIGN($C713-C714:C$1171)*SIGN($D713-$D714:$D$1171))</f>
        <v>-296</v>
      </c>
    </row>
    <row r="714" spans="1:5" x14ac:dyDescent="0.25">
      <c r="A714">
        <v>26.8</v>
      </c>
      <c r="B714">
        <v>48.7</v>
      </c>
      <c r="C714">
        <f t="shared" si="22"/>
        <v>713</v>
      </c>
      <c r="D714">
        <f t="shared" si="23"/>
        <v>509.5</v>
      </c>
      <c r="E714">
        <f t="array" ref="E714">SUM(SIGN($C714-C715:C$1171)*SIGN($D714-$D715:$D$1171))</f>
        <v>-207</v>
      </c>
    </row>
    <row r="715" spans="1:5" x14ac:dyDescent="0.25">
      <c r="A715">
        <v>26.8</v>
      </c>
      <c r="B715">
        <v>39.6</v>
      </c>
      <c r="C715">
        <f t="shared" si="22"/>
        <v>713</v>
      </c>
      <c r="D715">
        <f t="shared" si="23"/>
        <v>233</v>
      </c>
      <c r="E715">
        <f t="array" ref="E715">SUM(SIGN($C715-C716:C$1171)*SIGN($D715-$D716:$D$1171))</f>
        <v>139</v>
      </c>
    </row>
    <row r="716" spans="1:5" x14ac:dyDescent="0.25">
      <c r="A716">
        <v>26.8</v>
      </c>
      <c r="B716">
        <v>37.299999999999997</v>
      </c>
      <c r="C716">
        <f t="shared" si="22"/>
        <v>713</v>
      </c>
      <c r="D716">
        <f t="shared" si="23"/>
        <v>184.5</v>
      </c>
      <c r="E716">
        <f t="array" ref="E716">SUM(SIGN($C716-C717:C$1171)*SIGN($D716-$D717:$D$1171))</f>
        <v>200</v>
      </c>
    </row>
    <row r="717" spans="1:5" x14ac:dyDescent="0.25">
      <c r="A717">
        <v>26.9</v>
      </c>
      <c r="B717">
        <v>56.4</v>
      </c>
      <c r="C717">
        <f t="shared" si="22"/>
        <v>717.5</v>
      </c>
      <c r="D717">
        <f t="shared" si="23"/>
        <v>926</v>
      </c>
      <c r="E717">
        <f t="array" ref="E717">SUM(SIGN($C717-C718:C$1171)*SIGN($D717-$D718:$D$1171))</f>
        <v>-425</v>
      </c>
    </row>
    <row r="718" spans="1:5" x14ac:dyDescent="0.25">
      <c r="A718">
        <v>26.9</v>
      </c>
      <c r="B718">
        <v>51.6</v>
      </c>
      <c r="C718">
        <f t="shared" si="22"/>
        <v>717.5</v>
      </c>
      <c r="D718">
        <f t="shared" si="23"/>
        <v>671.5</v>
      </c>
      <c r="E718">
        <f t="array" ref="E718">SUM(SIGN($C718-C719:C$1171)*SIGN($D718-$D719:$D$1171))</f>
        <v>-326</v>
      </c>
    </row>
    <row r="719" spans="1:5" x14ac:dyDescent="0.25">
      <c r="A719">
        <v>26.9</v>
      </c>
      <c r="B719">
        <v>49.5</v>
      </c>
      <c r="C719">
        <f t="shared" si="22"/>
        <v>717.5</v>
      </c>
      <c r="D719">
        <f t="shared" si="23"/>
        <v>548.5</v>
      </c>
      <c r="E719">
        <f t="array" ref="E719">SUM(SIGN($C719-C720:C$1171)*SIGN($D719-$D720:$D$1171))</f>
        <v>-237</v>
      </c>
    </row>
    <row r="720" spans="1:5" x14ac:dyDescent="0.25">
      <c r="A720">
        <v>26.9</v>
      </c>
      <c r="B720">
        <v>47.2</v>
      </c>
      <c r="C720">
        <f t="shared" si="22"/>
        <v>717.5</v>
      </c>
      <c r="D720">
        <f t="shared" si="23"/>
        <v>444.5</v>
      </c>
      <c r="E720">
        <f t="array" ref="E720">SUM(SIGN($C720-C721:C$1171)*SIGN($D720-$D721:$D$1171))</f>
        <v>-147</v>
      </c>
    </row>
    <row r="721" spans="1:5" x14ac:dyDescent="0.25">
      <c r="A721">
        <v>27.1</v>
      </c>
      <c r="B721">
        <v>49.7</v>
      </c>
      <c r="C721">
        <f t="shared" si="22"/>
        <v>720.5</v>
      </c>
      <c r="D721">
        <f t="shared" si="23"/>
        <v>565</v>
      </c>
      <c r="E721">
        <f t="array" ref="E721">SUM(SIGN($C721-C722:C$1171)*SIGN($D721-$D722:$D$1171))</f>
        <v>-249</v>
      </c>
    </row>
    <row r="722" spans="1:5" x14ac:dyDescent="0.25">
      <c r="A722">
        <v>27.1</v>
      </c>
      <c r="B722">
        <v>45.3</v>
      </c>
      <c r="C722">
        <f t="shared" si="22"/>
        <v>720.5</v>
      </c>
      <c r="D722">
        <f t="shared" si="23"/>
        <v>374.5</v>
      </c>
      <c r="E722">
        <f t="array" ref="E722">SUM(SIGN($C722-C723:C$1171)*SIGN($D722-$D723:$D$1171))</f>
        <v>-50</v>
      </c>
    </row>
    <row r="723" spans="1:5" x14ac:dyDescent="0.25">
      <c r="A723">
        <v>27.2</v>
      </c>
      <c r="B723">
        <v>51.1</v>
      </c>
      <c r="C723">
        <f t="shared" si="22"/>
        <v>723</v>
      </c>
      <c r="D723">
        <f t="shared" si="23"/>
        <v>641.5</v>
      </c>
      <c r="E723">
        <f t="array" ref="E723">SUM(SIGN($C723-C724:C$1171)*SIGN($D723-$D724:$D$1171))</f>
        <v>-304</v>
      </c>
    </row>
    <row r="724" spans="1:5" x14ac:dyDescent="0.25">
      <c r="A724">
        <v>27.2</v>
      </c>
      <c r="B724">
        <v>46</v>
      </c>
      <c r="C724">
        <f t="shared" si="22"/>
        <v>723</v>
      </c>
      <c r="D724">
        <f t="shared" si="23"/>
        <v>400</v>
      </c>
      <c r="E724">
        <f t="array" ref="E724">SUM(SIGN($C724-C725:C$1171)*SIGN($D724-$D725:$D$1171))</f>
        <v>-87</v>
      </c>
    </row>
    <row r="725" spans="1:5" x14ac:dyDescent="0.25">
      <c r="A725">
        <v>27.2</v>
      </c>
      <c r="B725">
        <v>38.200000000000003</v>
      </c>
      <c r="C725">
        <f t="shared" si="22"/>
        <v>723</v>
      </c>
      <c r="D725">
        <f t="shared" si="23"/>
        <v>201</v>
      </c>
      <c r="E725">
        <f t="array" ref="E725">SUM(SIGN($C725-C726:C$1171)*SIGN($D725-$D726:$D$1171))</f>
        <v>172</v>
      </c>
    </row>
    <row r="726" spans="1:5" x14ac:dyDescent="0.25">
      <c r="A726">
        <v>27.3</v>
      </c>
      <c r="B726">
        <v>31.8</v>
      </c>
      <c r="C726">
        <f t="shared" si="22"/>
        <v>725</v>
      </c>
      <c r="D726">
        <f t="shared" si="23"/>
        <v>106.5</v>
      </c>
      <c r="E726">
        <f t="array" ref="E726">SUM(SIGN($C726-C727:C$1171)*SIGN($D726-$D727:$D$1171))</f>
        <v>302</v>
      </c>
    </row>
    <row r="727" spans="1:5" x14ac:dyDescent="0.25">
      <c r="A727">
        <v>27.4</v>
      </c>
      <c r="B727">
        <v>52.6</v>
      </c>
      <c r="C727">
        <f t="shared" si="22"/>
        <v>727.5</v>
      </c>
      <c r="D727">
        <f t="shared" si="23"/>
        <v>710</v>
      </c>
      <c r="E727">
        <f t="array" ref="E727">SUM(SIGN($C727-C728:C$1171)*SIGN($D727-$D728:$D$1171))</f>
        <v>-343</v>
      </c>
    </row>
    <row r="728" spans="1:5" x14ac:dyDescent="0.25">
      <c r="A728">
        <v>27.4</v>
      </c>
      <c r="B728">
        <v>52</v>
      </c>
      <c r="C728">
        <f t="shared" si="22"/>
        <v>727.5</v>
      </c>
      <c r="D728">
        <f t="shared" si="23"/>
        <v>687</v>
      </c>
      <c r="E728">
        <f t="array" ref="E728">SUM(SIGN($C728-C729:C$1171)*SIGN($D728-$D729:$D$1171))</f>
        <v>-328</v>
      </c>
    </row>
    <row r="729" spans="1:5" x14ac:dyDescent="0.25">
      <c r="A729">
        <v>27.4</v>
      </c>
      <c r="B729">
        <v>50.3</v>
      </c>
      <c r="C729">
        <f t="shared" si="22"/>
        <v>727.5</v>
      </c>
      <c r="D729">
        <f t="shared" si="23"/>
        <v>604.5</v>
      </c>
      <c r="E729">
        <f t="array" ref="E729">SUM(SIGN($C729-C730:C$1171)*SIGN($D729-$D730:$D$1171))</f>
        <v>-277</v>
      </c>
    </row>
    <row r="730" spans="1:5" x14ac:dyDescent="0.25">
      <c r="A730">
        <v>27.4</v>
      </c>
      <c r="B730">
        <v>30.2</v>
      </c>
      <c r="C730">
        <f t="shared" si="22"/>
        <v>727.5</v>
      </c>
      <c r="D730">
        <f t="shared" si="23"/>
        <v>94</v>
      </c>
      <c r="E730">
        <f t="array" ref="E730">SUM(SIGN($C730-C731:C$1171)*SIGN($D730-$D731:$D$1171))</f>
        <v>313</v>
      </c>
    </row>
    <row r="731" spans="1:5" x14ac:dyDescent="0.25">
      <c r="A731">
        <v>27.5</v>
      </c>
      <c r="B731">
        <v>46.6</v>
      </c>
      <c r="C731">
        <f t="shared" si="22"/>
        <v>730.5</v>
      </c>
      <c r="D731">
        <f t="shared" si="23"/>
        <v>421.5</v>
      </c>
      <c r="E731">
        <f t="array" ref="E731">SUM(SIGN($C731-C732:C$1171)*SIGN($D731-$D732:$D$1171))</f>
        <v>-120</v>
      </c>
    </row>
    <row r="732" spans="1:5" x14ac:dyDescent="0.25">
      <c r="A732">
        <v>27.5</v>
      </c>
      <c r="B732">
        <v>45.4</v>
      </c>
      <c r="C732">
        <f t="shared" si="22"/>
        <v>730.5</v>
      </c>
      <c r="D732">
        <f t="shared" si="23"/>
        <v>378</v>
      </c>
      <c r="E732">
        <f t="array" ref="E732">SUM(SIGN($C732-C733:C$1171)*SIGN($D732-$D733:$D$1171))</f>
        <v>-58</v>
      </c>
    </row>
    <row r="733" spans="1:5" x14ac:dyDescent="0.25">
      <c r="A733">
        <v>27.6</v>
      </c>
      <c r="B733">
        <v>26.7</v>
      </c>
      <c r="C733">
        <f t="shared" si="22"/>
        <v>732</v>
      </c>
      <c r="D733">
        <f t="shared" si="23"/>
        <v>60</v>
      </c>
      <c r="E733">
        <f t="array" ref="E733">SUM(SIGN($C733-C734:C$1171)*SIGN($D733-$D734:$D$1171))</f>
        <v>352</v>
      </c>
    </row>
    <row r="734" spans="1:5" x14ac:dyDescent="0.25">
      <c r="A734">
        <v>27.7</v>
      </c>
      <c r="B734">
        <v>51</v>
      </c>
      <c r="C734">
        <f t="shared" si="22"/>
        <v>735</v>
      </c>
      <c r="D734">
        <f t="shared" si="23"/>
        <v>634</v>
      </c>
      <c r="E734">
        <f t="array" ref="E734">SUM(SIGN($C734-C735:C$1171)*SIGN($D734-$D735:$D$1171))</f>
        <v>-292</v>
      </c>
    </row>
    <row r="735" spans="1:5" x14ac:dyDescent="0.25">
      <c r="A735">
        <v>27.7</v>
      </c>
      <c r="B735">
        <v>49.6</v>
      </c>
      <c r="C735">
        <f t="shared" si="22"/>
        <v>735</v>
      </c>
      <c r="D735">
        <f t="shared" si="23"/>
        <v>557.5</v>
      </c>
      <c r="E735">
        <f t="array" ref="E735">SUM(SIGN($C735-C736:C$1171)*SIGN($D735-$D736:$D$1171))</f>
        <v>-238</v>
      </c>
    </row>
    <row r="736" spans="1:5" x14ac:dyDescent="0.25">
      <c r="A736">
        <v>27.7</v>
      </c>
      <c r="B736">
        <v>47.4</v>
      </c>
      <c r="C736">
        <f t="shared" si="22"/>
        <v>735</v>
      </c>
      <c r="D736">
        <f t="shared" si="23"/>
        <v>455</v>
      </c>
      <c r="E736">
        <f t="array" ref="E736">SUM(SIGN($C736-C737:C$1171)*SIGN($D736-$D737:$D$1171))</f>
        <v>-158</v>
      </c>
    </row>
    <row r="737" spans="1:5" x14ac:dyDescent="0.25">
      <c r="A737">
        <v>27.7</v>
      </c>
      <c r="B737">
        <v>43.3</v>
      </c>
      <c r="C737">
        <f t="shared" si="22"/>
        <v>735</v>
      </c>
      <c r="D737">
        <f t="shared" si="23"/>
        <v>317.5</v>
      </c>
      <c r="E737">
        <f t="array" ref="E737">SUM(SIGN($C737-C738:C$1171)*SIGN($D737-$D738:$D$1171))</f>
        <v>28</v>
      </c>
    </row>
    <row r="738" spans="1:5" x14ac:dyDescent="0.25">
      <c r="A738">
        <v>27.7</v>
      </c>
      <c r="B738">
        <v>26.3</v>
      </c>
      <c r="C738">
        <f t="shared" si="22"/>
        <v>735</v>
      </c>
      <c r="D738">
        <f t="shared" si="23"/>
        <v>51</v>
      </c>
      <c r="E738">
        <f t="array" ref="E738">SUM(SIGN($C738-C739:C$1171)*SIGN($D738-$D739:$D$1171))</f>
        <v>354</v>
      </c>
    </row>
    <row r="739" spans="1:5" x14ac:dyDescent="0.25">
      <c r="A739">
        <v>27.8</v>
      </c>
      <c r="B739">
        <v>55.3</v>
      </c>
      <c r="C739">
        <f t="shared" si="22"/>
        <v>741</v>
      </c>
      <c r="D739">
        <f t="shared" si="23"/>
        <v>873</v>
      </c>
      <c r="E739">
        <f t="array" ref="E739">SUM(SIGN($C739-C740:C$1171)*SIGN($D739-$D740:$D$1171))</f>
        <v>-389</v>
      </c>
    </row>
    <row r="740" spans="1:5" x14ac:dyDescent="0.25">
      <c r="A740">
        <v>27.8</v>
      </c>
      <c r="B740">
        <v>53.7</v>
      </c>
      <c r="C740">
        <f t="shared" si="22"/>
        <v>741</v>
      </c>
      <c r="D740">
        <f t="shared" si="23"/>
        <v>772</v>
      </c>
      <c r="E740">
        <f t="array" ref="E740">SUM(SIGN($C740-C741:C$1171)*SIGN($D740-$D741:$D$1171))</f>
        <v>-360</v>
      </c>
    </row>
    <row r="741" spans="1:5" x14ac:dyDescent="0.25">
      <c r="A741">
        <v>27.8</v>
      </c>
      <c r="B741">
        <v>50.6</v>
      </c>
      <c r="C741">
        <f t="shared" si="22"/>
        <v>741</v>
      </c>
      <c r="D741">
        <f t="shared" si="23"/>
        <v>616</v>
      </c>
      <c r="E741">
        <f t="array" ref="E741">SUM(SIGN($C741-C742:C$1171)*SIGN($D741-$D742:$D$1171))</f>
        <v>-280</v>
      </c>
    </row>
    <row r="742" spans="1:5" x14ac:dyDescent="0.25">
      <c r="A742">
        <v>27.8</v>
      </c>
      <c r="B742">
        <v>50.1</v>
      </c>
      <c r="C742">
        <f t="shared" si="22"/>
        <v>741</v>
      </c>
      <c r="D742">
        <f t="shared" si="23"/>
        <v>590</v>
      </c>
      <c r="E742">
        <f t="array" ref="E742">SUM(SIGN($C742-C743:C$1171)*SIGN($D742-$D743:$D$1171))</f>
        <v>-261</v>
      </c>
    </row>
    <row r="743" spans="1:5" x14ac:dyDescent="0.25">
      <c r="A743">
        <v>27.8</v>
      </c>
      <c r="B743">
        <v>50</v>
      </c>
      <c r="C743">
        <f t="shared" si="22"/>
        <v>741</v>
      </c>
      <c r="D743">
        <f t="shared" si="23"/>
        <v>584.5</v>
      </c>
      <c r="E743">
        <f t="array" ref="E743">SUM(SIGN($C743-C744:C$1171)*SIGN($D743-$D744:$D$1171))</f>
        <v>-259</v>
      </c>
    </row>
    <row r="744" spans="1:5" x14ac:dyDescent="0.25">
      <c r="A744">
        <v>27.8</v>
      </c>
      <c r="B744">
        <v>49</v>
      </c>
      <c r="C744">
        <f t="shared" si="22"/>
        <v>741</v>
      </c>
      <c r="D744">
        <f t="shared" si="23"/>
        <v>525.5</v>
      </c>
      <c r="E744">
        <f t="array" ref="E744">SUM(SIGN($C744-C745:C$1171)*SIGN($D744-$D745:$D$1171))</f>
        <v>-224</v>
      </c>
    </row>
    <row r="745" spans="1:5" x14ac:dyDescent="0.25">
      <c r="A745">
        <v>27.8</v>
      </c>
      <c r="B745">
        <v>47.5</v>
      </c>
      <c r="C745">
        <f t="shared" si="22"/>
        <v>741</v>
      </c>
      <c r="D745">
        <f t="shared" si="23"/>
        <v>460</v>
      </c>
      <c r="E745">
        <f t="array" ref="E745">SUM(SIGN($C745-C746:C$1171)*SIGN($D745-$D746:$D$1171))</f>
        <v>-170</v>
      </c>
    </row>
    <row r="746" spans="1:5" x14ac:dyDescent="0.25">
      <c r="A746">
        <v>27.9</v>
      </c>
      <c r="B746">
        <v>53.4</v>
      </c>
      <c r="C746">
        <f t="shared" si="22"/>
        <v>747</v>
      </c>
      <c r="D746">
        <f t="shared" si="23"/>
        <v>753.5</v>
      </c>
      <c r="E746">
        <f t="array" ref="E746">SUM(SIGN($C746-C747:C$1171)*SIGN($D746-$D747:$D$1171))</f>
        <v>-349</v>
      </c>
    </row>
    <row r="747" spans="1:5" x14ac:dyDescent="0.25">
      <c r="A747">
        <v>27.9</v>
      </c>
      <c r="B747">
        <v>49.9</v>
      </c>
      <c r="C747">
        <f t="shared" si="22"/>
        <v>747</v>
      </c>
      <c r="D747">
        <f t="shared" si="23"/>
        <v>577</v>
      </c>
      <c r="E747">
        <f t="array" ref="E747">SUM(SIGN($C747-C748:C$1171)*SIGN($D747-$D748:$D$1171))</f>
        <v>-253</v>
      </c>
    </row>
    <row r="748" spans="1:5" x14ac:dyDescent="0.25">
      <c r="A748">
        <v>27.9</v>
      </c>
      <c r="B748">
        <v>46.8</v>
      </c>
      <c r="C748">
        <f t="shared" si="22"/>
        <v>747</v>
      </c>
      <c r="D748">
        <f t="shared" si="23"/>
        <v>429</v>
      </c>
      <c r="E748">
        <f t="array" ref="E748">SUM(SIGN($C748-C749:C$1171)*SIGN($D748-$D749:$D$1171))</f>
        <v>-136</v>
      </c>
    </row>
    <row r="749" spans="1:5" x14ac:dyDescent="0.25">
      <c r="A749">
        <v>27.9</v>
      </c>
      <c r="B749">
        <v>35.5</v>
      </c>
      <c r="C749">
        <f t="shared" si="22"/>
        <v>747</v>
      </c>
      <c r="D749">
        <f t="shared" si="23"/>
        <v>150</v>
      </c>
      <c r="E749">
        <f t="array" ref="E749">SUM(SIGN($C749-C750:C$1171)*SIGN($D749-$D750:$D$1171))</f>
        <v>229</v>
      </c>
    </row>
    <row r="750" spans="1:5" x14ac:dyDescent="0.25">
      <c r="A750">
        <v>27.9</v>
      </c>
      <c r="B750">
        <v>33.299999999999997</v>
      </c>
      <c r="C750">
        <f t="shared" si="22"/>
        <v>747</v>
      </c>
      <c r="D750">
        <f t="shared" si="23"/>
        <v>119</v>
      </c>
      <c r="E750">
        <f t="array" ref="E750">SUM(SIGN($C750-C751:C$1171)*SIGN($D750-$D751:$D$1171))</f>
        <v>271</v>
      </c>
    </row>
    <row r="751" spans="1:5" x14ac:dyDescent="0.25">
      <c r="A751">
        <v>28</v>
      </c>
      <c r="B751">
        <v>49.2</v>
      </c>
      <c r="C751">
        <f t="shared" si="22"/>
        <v>750.5</v>
      </c>
      <c r="D751">
        <f t="shared" si="23"/>
        <v>537</v>
      </c>
      <c r="E751">
        <f t="array" ref="E751">SUM(SIGN($C751-C752:C$1171)*SIGN($D751-$D752:$D$1171))</f>
        <v>-228</v>
      </c>
    </row>
    <row r="752" spans="1:5" x14ac:dyDescent="0.25">
      <c r="A752">
        <v>28</v>
      </c>
      <c r="B752">
        <v>38.1</v>
      </c>
      <c r="C752">
        <f t="shared" si="22"/>
        <v>750.5</v>
      </c>
      <c r="D752">
        <f t="shared" si="23"/>
        <v>197</v>
      </c>
      <c r="E752">
        <f t="array" ref="E752">SUM(SIGN($C752-C753:C$1171)*SIGN($D752-$D753:$D$1171))</f>
        <v>163</v>
      </c>
    </row>
    <row r="753" spans="1:5" x14ac:dyDescent="0.25">
      <c r="A753">
        <v>28.1</v>
      </c>
      <c r="B753">
        <v>51.6</v>
      </c>
      <c r="C753">
        <f t="shared" si="22"/>
        <v>752</v>
      </c>
      <c r="D753">
        <f t="shared" si="23"/>
        <v>671.5</v>
      </c>
      <c r="E753">
        <f t="array" ref="E753">SUM(SIGN($C753-C754:C$1171)*SIGN($D753-$D754:$D$1171))</f>
        <v>-304</v>
      </c>
    </row>
    <row r="754" spans="1:5" x14ac:dyDescent="0.25">
      <c r="A754">
        <v>28.2</v>
      </c>
      <c r="B754">
        <v>52.9</v>
      </c>
      <c r="C754">
        <f t="shared" si="22"/>
        <v>753.5</v>
      </c>
      <c r="D754">
        <f t="shared" si="23"/>
        <v>725</v>
      </c>
      <c r="E754">
        <f t="array" ref="E754">SUM(SIGN($C754-C755:C$1171)*SIGN($D754-$D755:$D$1171))</f>
        <v>-332</v>
      </c>
    </row>
    <row r="755" spans="1:5" x14ac:dyDescent="0.25">
      <c r="A755">
        <v>28.2</v>
      </c>
      <c r="B755">
        <v>52.2</v>
      </c>
      <c r="C755">
        <f t="shared" si="22"/>
        <v>753.5</v>
      </c>
      <c r="D755">
        <f t="shared" si="23"/>
        <v>695</v>
      </c>
      <c r="E755">
        <f t="array" ref="E755">SUM(SIGN($C755-C756:C$1171)*SIGN($D755-$D756:$D$1171))</f>
        <v>-319</v>
      </c>
    </row>
    <row r="756" spans="1:5" x14ac:dyDescent="0.25">
      <c r="A756">
        <v>28.3</v>
      </c>
      <c r="B756">
        <v>54.5</v>
      </c>
      <c r="C756">
        <f t="shared" si="22"/>
        <v>757</v>
      </c>
      <c r="D756">
        <f t="shared" si="23"/>
        <v>828.5</v>
      </c>
      <c r="E756">
        <f t="array" ref="E756">SUM(SIGN($C756-C757:C$1171)*SIGN($D756-$D757:$D$1171))</f>
        <v>-366</v>
      </c>
    </row>
    <row r="757" spans="1:5" x14ac:dyDescent="0.25">
      <c r="A757">
        <v>28.3</v>
      </c>
      <c r="B757">
        <v>50.7</v>
      </c>
      <c r="C757">
        <f t="shared" si="22"/>
        <v>757</v>
      </c>
      <c r="D757">
        <f t="shared" si="23"/>
        <v>619.5</v>
      </c>
      <c r="E757">
        <f t="array" ref="E757">SUM(SIGN($C757-C758:C$1171)*SIGN($D757-$D758:$D$1171))</f>
        <v>-279</v>
      </c>
    </row>
    <row r="758" spans="1:5" x14ac:dyDescent="0.25">
      <c r="A758">
        <v>28.3</v>
      </c>
      <c r="B758">
        <v>46.8</v>
      </c>
      <c r="C758">
        <f t="shared" si="22"/>
        <v>757</v>
      </c>
      <c r="D758">
        <f t="shared" si="23"/>
        <v>429</v>
      </c>
      <c r="E758">
        <f t="array" ref="E758">SUM(SIGN($C758-C759:C$1171)*SIGN($D758-$D759:$D$1171))</f>
        <v>-139</v>
      </c>
    </row>
    <row r="759" spans="1:5" x14ac:dyDescent="0.25">
      <c r="A759">
        <v>28.3</v>
      </c>
      <c r="B759">
        <v>46</v>
      </c>
      <c r="C759">
        <f t="shared" si="22"/>
        <v>757</v>
      </c>
      <c r="D759">
        <f t="shared" si="23"/>
        <v>400</v>
      </c>
      <c r="E759">
        <f t="array" ref="E759">SUM(SIGN($C759-C760:C$1171)*SIGN($D759-$D760:$D$1171))</f>
        <v>-101</v>
      </c>
    </row>
    <row r="760" spans="1:5" x14ac:dyDescent="0.25">
      <c r="A760">
        <v>28.3</v>
      </c>
      <c r="B760">
        <v>35.5</v>
      </c>
      <c r="C760">
        <f t="shared" si="22"/>
        <v>757</v>
      </c>
      <c r="D760">
        <f t="shared" si="23"/>
        <v>150</v>
      </c>
      <c r="E760">
        <f t="array" ref="E760">SUM(SIGN($C760-C761:C$1171)*SIGN($D760-$D761:$D$1171))</f>
        <v>220</v>
      </c>
    </row>
    <row r="761" spans="1:5" x14ac:dyDescent="0.25">
      <c r="A761">
        <v>28.4</v>
      </c>
      <c r="B761">
        <v>51.3</v>
      </c>
      <c r="C761">
        <f t="shared" si="22"/>
        <v>760</v>
      </c>
      <c r="D761">
        <f t="shared" si="23"/>
        <v>656.5</v>
      </c>
      <c r="E761">
        <f t="array" ref="E761">SUM(SIGN($C761-C762:C$1171)*SIGN($D761-$D762:$D$1171))</f>
        <v>-296</v>
      </c>
    </row>
    <row r="762" spans="1:5" x14ac:dyDescent="0.25">
      <c r="A762">
        <v>28.5</v>
      </c>
      <c r="B762">
        <v>60.5</v>
      </c>
      <c r="C762">
        <f t="shared" si="22"/>
        <v>763.5</v>
      </c>
      <c r="D762">
        <f t="shared" si="23"/>
        <v>1112</v>
      </c>
      <c r="E762">
        <f t="array" ref="E762">SUM(SIGN($C762-C763:C$1171)*SIGN($D762-$D763:$D$1171))</f>
        <v>-392</v>
      </c>
    </row>
    <row r="763" spans="1:5" x14ac:dyDescent="0.25">
      <c r="A763">
        <v>28.5</v>
      </c>
      <c r="B763">
        <v>53.3</v>
      </c>
      <c r="C763">
        <f t="shared" si="22"/>
        <v>763.5</v>
      </c>
      <c r="D763">
        <f t="shared" si="23"/>
        <v>745</v>
      </c>
      <c r="E763">
        <f t="array" ref="E763">SUM(SIGN($C763-C764:C$1171)*SIGN($D763-$D764:$D$1171))</f>
        <v>-334</v>
      </c>
    </row>
    <row r="764" spans="1:5" x14ac:dyDescent="0.25">
      <c r="A764">
        <v>28.5</v>
      </c>
      <c r="B764">
        <v>48.2</v>
      </c>
      <c r="C764">
        <f t="shared" si="22"/>
        <v>763.5</v>
      </c>
      <c r="D764">
        <f t="shared" si="23"/>
        <v>489.5</v>
      </c>
      <c r="E764">
        <f t="array" ref="E764">SUM(SIGN($C764-C765:C$1171)*SIGN($D764-$D765:$D$1171))</f>
        <v>-194</v>
      </c>
    </row>
    <row r="765" spans="1:5" x14ac:dyDescent="0.25">
      <c r="A765">
        <v>28.5</v>
      </c>
      <c r="B765">
        <v>43.2</v>
      </c>
      <c r="C765">
        <f t="shared" si="22"/>
        <v>763.5</v>
      </c>
      <c r="D765">
        <f t="shared" si="23"/>
        <v>316</v>
      </c>
      <c r="E765">
        <f t="array" ref="E765">SUM(SIGN($C765-C766:C$1171)*SIGN($D765-$D766:$D$1171))</f>
        <v>14</v>
      </c>
    </row>
    <row r="766" spans="1:5" x14ac:dyDescent="0.25">
      <c r="A766">
        <v>28.5</v>
      </c>
      <c r="B766">
        <v>40.200000000000003</v>
      </c>
      <c r="C766">
        <f t="shared" si="22"/>
        <v>763.5</v>
      </c>
      <c r="D766">
        <f t="shared" si="23"/>
        <v>243.5</v>
      </c>
      <c r="E766">
        <f t="array" ref="E766">SUM(SIGN($C766-C767:C$1171)*SIGN($D766-$D767:$D$1171))</f>
        <v>100</v>
      </c>
    </row>
    <row r="767" spans="1:5" x14ac:dyDescent="0.25">
      <c r="A767">
        <v>28.5</v>
      </c>
      <c r="B767">
        <v>30</v>
      </c>
      <c r="C767">
        <f t="shared" si="22"/>
        <v>763.5</v>
      </c>
      <c r="D767">
        <f t="shared" si="23"/>
        <v>91</v>
      </c>
      <c r="E767">
        <f t="array" ref="E767">SUM(SIGN($C767-C768:C$1171)*SIGN($D767-$D768:$D$1171))</f>
        <v>282</v>
      </c>
    </row>
    <row r="768" spans="1:5" x14ac:dyDescent="0.25">
      <c r="A768">
        <v>28.6</v>
      </c>
      <c r="B768">
        <v>47.8</v>
      </c>
      <c r="C768">
        <f t="shared" si="22"/>
        <v>767.5</v>
      </c>
      <c r="D768">
        <f t="shared" si="23"/>
        <v>474.5</v>
      </c>
      <c r="E768">
        <f t="array" ref="E768">SUM(SIGN($C768-C769:C$1171)*SIGN($D768-$D769:$D$1171))</f>
        <v>-184</v>
      </c>
    </row>
    <row r="769" spans="1:5" x14ac:dyDescent="0.25">
      <c r="A769">
        <v>28.6</v>
      </c>
      <c r="B769">
        <v>42.4</v>
      </c>
      <c r="C769">
        <f t="shared" si="22"/>
        <v>767.5</v>
      </c>
      <c r="D769">
        <f t="shared" si="23"/>
        <v>298.5</v>
      </c>
      <c r="E769">
        <f t="array" ref="E769">SUM(SIGN($C769-C770:C$1171)*SIGN($D769-$D770:$D$1171))</f>
        <v>36</v>
      </c>
    </row>
    <row r="770" spans="1:5" x14ac:dyDescent="0.25">
      <c r="A770">
        <v>28.7</v>
      </c>
      <c r="B770">
        <v>47</v>
      </c>
      <c r="C770">
        <f t="shared" ref="C770:C833" si="24">_xlfn.RANK.AVG(A770,A$2:A$1171,1)</f>
        <v>769</v>
      </c>
      <c r="D770">
        <f t="shared" ref="D770:D833" si="25">_xlfn.RANK.AVG(B770,B$2:B$1171,1)</f>
        <v>436.5</v>
      </c>
      <c r="E770">
        <f t="array" ref="E770">SUM(SIGN($C770-C771:C$1171)*SIGN($D770-$D771:$D$1171))</f>
        <v>-144</v>
      </c>
    </row>
    <row r="771" spans="1:5" x14ac:dyDescent="0.25">
      <c r="A771">
        <v>28.8</v>
      </c>
      <c r="B771">
        <v>64.8</v>
      </c>
      <c r="C771">
        <f t="shared" si="24"/>
        <v>771.5</v>
      </c>
      <c r="D771">
        <f t="shared" si="25"/>
        <v>1170</v>
      </c>
      <c r="E771">
        <f t="array" ref="E771">SUM(SIGN($C771-C772:C$1171)*SIGN($D771-$D772:$D$1171))</f>
        <v>-397</v>
      </c>
    </row>
    <row r="772" spans="1:5" x14ac:dyDescent="0.25">
      <c r="A772">
        <v>28.8</v>
      </c>
      <c r="B772">
        <v>54.7</v>
      </c>
      <c r="C772">
        <f t="shared" si="24"/>
        <v>771.5</v>
      </c>
      <c r="D772">
        <f t="shared" si="25"/>
        <v>837.5</v>
      </c>
      <c r="E772">
        <f t="array" ref="E772">SUM(SIGN($C772-C773:C$1171)*SIGN($D772-$D773:$D$1171))</f>
        <v>-359</v>
      </c>
    </row>
    <row r="773" spans="1:5" x14ac:dyDescent="0.25">
      <c r="A773">
        <v>28.8</v>
      </c>
      <c r="B773">
        <v>53.8</v>
      </c>
      <c r="C773">
        <f t="shared" si="24"/>
        <v>771.5</v>
      </c>
      <c r="D773">
        <f t="shared" si="25"/>
        <v>778</v>
      </c>
      <c r="E773">
        <f t="array" ref="E773">SUM(SIGN($C773-C774:C$1171)*SIGN($D773-$D774:$D$1171))</f>
        <v>-344</v>
      </c>
    </row>
    <row r="774" spans="1:5" x14ac:dyDescent="0.25">
      <c r="A774">
        <v>28.8</v>
      </c>
      <c r="B774">
        <v>46.2</v>
      </c>
      <c r="C774">
        <f t="shared" si="24"/>
        <v>771.5</v>
      </c>
      <c r="D774">
        <f t="shared" si="25"/>
        <v>410</v>
      </c>
      <c r="E774">
        <f t="array" ref="E774">SUM(SIGN($C774-C775:C$1171)*SIGN($D774-$D775:$D$1171))</f>
        <v>-120</v>
      </c>
    </row>
    <row r="775" spans="1:5" x14ac:dyDescent="0.25">
      <c r="A775">
        <v>28.9</v>
      </c>
      <c r="B775">
        <v>51.3</v>
      </c>
      <c r="C775">
        <f t="shared" si="24"/>
        <v>774.5</v>
      </c>
      <c r="D775">
        <f t="shared" si="25"/>
        <v>656.5</v>
      </c>
      <c r="E775">
        <f t="array" ref="E775">SUM(SIGN($C775-C776:C$1171)*SIGN($D775-$D776:$D$1171))</f>
        <v>-292</v>
      </c>
    </row>
    <row r="776" spans="1:5" x14ac:dyDescent="0.25">
      <c r="A776">
        <v>28.9</v>
      </c>
      <c r="B776">
        <v>45.5</v>
      </c>
      <c r="C776">
        <f t="shared" si="24"/>
        <v>774.5</v>
      </c>
      <c r="D776">
        <f t="shared" si="25"/>
        <v>382.5</v>
      </c>
      <c r="E776">
        <f t="array" ref="E776">SUM(SIGN($C776-C777:C$1171)*SIGN($D776-$D777:$D$1171))</f>
        <v>-86</v>
      </c>
    </row>
    <row r="777" spans="1:5" x14ac:dyDescent="0.25">
      <c r="A777">
        <v>29</v>
      </c>
      <c r="B777">
        <v>57.5</v>
      </c>
      <c r="C777">
        <f t="shared" si="24"/>
        <v>779.5</v>
      </c>
      <c r="D777">
        <f t="shared" si="25"/>
        <v>986.5</v>
      </c>
      <c r="E777">
        <f t="array" ref="E777">SUM(SIGN($C777-C778:C$1171)*SIGN($D777-$D778:$D$1171))</f>
        <v>-369</v>
      </c>
    </row>
    <row r="778" spans="1:5" x14ac:dyDescent="0.25">
      <c r="A778">
        <v>29</v>
      </c>
      <c r="B778">
        <v>55.6</v>
      </c>
      <c r="C778">
        <f t="shared" si="24"/>
        <v>779.5</v>
      </c>
      <c r="D778">
        <f t="shared" si="25"/>
        <v>891.5</v>
      </c>
      <c r="E778">
        <f t="array" ref="E778">SUM(SIGN($C778-C779:C$1171)*SIGN($D778-$D779:$D$1171))</f>
        <v>-361</v>
      </c>
    </row>
    <row r="779" spans="1:5" x14ac:dyDescent="0.25">
      <c r="A779">
        <v>29</v>
      </c>
      <c r="B779">
        <v>55.5</v>
      </c>
      <c r="C779">
        <f t="shared" si="24"/>
        <v>779.5</v>
      </c>
      <c r="D779">
        <f t="shared" si="25"/>
        <v>886.5</v>
      </c>
      <c r="E779">
        <f t="array" ref="E779">SUM(SIGN($C779-C780:C$1171)*SIGN($D779-$D780:$D$1171))</f>
        <v>-361</v>
      </c>
    </row>
    <row r="780" spans="1:5" x14ac:dyDescent="0.25">
      <c r="A780">
        <v>29</v>
      </c>
      <c r="B780">
        <v>53.6</v>
      </c>
      <c r="C780">
        <f t="shared" si="24"/>
        <v>779.5</v>
      </c>
      <c r="D780">
        <f t="shared" si="25"/>
        <v>766</v>
      </c>
      <c r="E780">
        <f t="array" ref="E780">SUM(SIGN($C780-C781:C$1171)*SIGN($D780-$D781:$D$1171))</f>
        <v>-337</v>
      </c>
    </row>
    <row r="781" spans="1:5" x14ac:dyDescent="0.25">
      <c r="A781">
        <v>29</v>
      </c>
      <c r="B781">
        <v>50.2</v>
      </c>
      <c r="C781">
        <f t="shared" si="24"/>
        <v>779.5</v>
      </c>
      <c r="D781">
        <f t="shared" si="25"/>
        <v>596</v>
      </c>
      <c r="E781">
        <f t="array" ref="E781">SUM(SIGN($C781-C782:C$1171)*SIGN($D781-$D782:$D$1171))</f>
        <v>-261</v>
      </c>
    </row>
    <row r="782" spans="1:5" x14ac:dyDescent="0.25">
      <c r="A782">
        <v>29</v>
      </c>
      <c r="B782">
        <v>48.2</v>
      </c>
      <c r="C782">
        <f t="shared" si="24"/>
        <v>779.5</v>
      </c>
      <c r="D782">
        <f t="shared" si="25"/>
        <v>489.5</v>
      </c>
      <c r="E782">
        <f t="array" ref="E782">SUM(SIGN($C782-C783:C$1171)*SIGN($D782-$D783:$D$1171))</f>
        <v>-196</v>
      </c>
    </row>
    <row r="783" spans="1:5" x14ac:dyDescent="0.25">
      <c r="A783">
        <v>29</v>
      </c>
      <c r="B783">
        <v>41.7</v>
      </c>
      <c r="C783">
        <f t="shared" si="24"/>
        <v>779.5</v>
      </c>
      <c r="D783">
        <f t="shared" si="25"/>
        <v>280</v>
      </c>
      <c r="E783">
        <f t="array" ref="E783">SUM(SIGN($C783-C784:C$1171)*SIGN($D783-$D784:$D$1171))</f>
        <v>45</v>
      </c>
    </row>
    <row r="784" spans="1:5" x14ac:dyDescent="0.25">
      <c r="A784">
        <v>29</v>
      </c>
      <c r="B784">
        <v>26.75</v>
      </c>
      <c r="C784">
        <f t="shared" si="24"/>
        <v>779.5</v>
      </c>
      <c r="D784">
        <f t="shared" si="25"/>
        <v>63</v>
      </c>
      <c r="E784">
        <f t="array" ref="E784">SUM(SIGN($C784-C785:C$1171)*SIGN($D784-$D785:$D$1171))</f>
        <v>301</v>
      </c>
    </row>
    <row r="785" spans="1:5" x14ac:dyDescent="0.25">
      <c r="A785">
        <v>29.1</v>
      </c>
      <c r="B785">
        <v>56.9</v>
      </c>
      <c r="C785">
        <f t="shared" si="24"/>
        <v>788</v>
      </c>
      <c r="D785">
        <f t="shared" si="25"/>
        <v>957.5</v>
      </c>
      <c r="E785">
        <f t="array" ref="E785">SUM(SIGN($C785-C786:C$1171)*SIGN($D785-$D786:$D$1171))</f>
        <v>-360</v>
      </c>
    </row>
    <row r="786" spans="1:5" x14ac:dyDescent="0.25">
      <c r="A786">
        <v>29.1</v>
      </c>
      <c r="B786">
        <v>55.3</v>
      </c>
      <c r="C786">
        <f t="shared" si="24"/>
        <v>788</v>
      </c>
      <c r="D786">
        <f t="shared" si="25"/>
        <v>873</v>
      </c>
      <c r="E786">
        <f t="array" ref="E786">SUM(SIGN($C786-C787:C$1171)*SIGN($D786-$D787:$D$1171))</f>
        <v>-354</v>
      </c>
    </row>
    <row r="787" spans="1:5" x14ac:dyDescent="0.25">
      <c r="A787">
        <v>29.1</v>
      </c>
      <c r="B787">
        <v>51.3</v>
      </c>
      <c r="C787">
        <f t="shared" si="24"/>
        <v>788</v>
      </c>
      <c r="D787">
        <f t="shared" si="25"/>
        <v>656.5</v>
      </c>
      <c r="E787">
        <f t="array" ref="E787">SUM(SIGN($C787-C788:C$1171)*SIGN($D787-$D788:$D$1171))</f>
        <v>-288</v>
      </c>
    </row>
    <row r="788" spans="1:5" x14ac:dyDescent="0.25">
      <c r="A788">
        <v>29.1</v>
      </c>
      <c r="B788">
        <v>50</v>
      </c>
      <c r="C788">
        <f t="shared" si="24"/>
        <v>788</v>
      </c>
      <c r="D788">
        <f t="shared" si="25"/>
        <v>584.5</v>
      </c>
      <c r="E788">
        <f t="array" ref="E788">SUM(SIGN($C788-C789:C$1171)*SIGN($D788-$D789:$D$1171))</f>
        <v>-254</v>
      </c>
    </row>
    <row r="789" spans="1:5" x14ac:dyDescent="0.25">
      <c r="A789">
        <v>29.1</v>
      </c>
      <c r="B789">
        <v>48.9</v>
      </c>
      <c r="C789">
        <f t="shared" si="24"/>
        <v>788</v>
      </c>
      <c r="D789">
        <f t="shared" si="25"/>
        <v>522.5</v>
      </c>
      <c r="E789">
        <f t="array" ref="E789">SUM(SIGN($C789-C790:C$1171)*SIGN($D789-$D790:$D$1171))</f>
        <v>-222</v>
      </c>
    </row>
    <row r="790" spans="1:5" x14ac:dyDescent="0.25">
      <c r="A790">
        <v>29.1</v>
      </c>
      <c r="B790">
        <v>47.1</v>
      </c>
      <c r="C790">
        <f t="shared" si="24"/>
        <v>788</v>
      </c>
      <c r="D790">
        <f t="shared" si="25"/>
        <v>441</v>
      </c>
      <c r="E790">
        <f t="array" ref="E790">SUM(SIGN($C790-C791:C$1171)*SIGN($D790-$D791:$D$1171))</f>
        <v>-157</v>
      </c>
    </row>
    <row r="791" spans="1:5" x14ac:dyDescent="0.25">
      <c r="A791">
        <v>29.1</v>
      </c>
      <c r="B791">
        <v>46.2</v>
      </c>
      <c r="C791">
        <f t="shared" si="24"/>
        <v>788</v>
      </c>
      <c r="D791">
        <f t="shared" si="25"/>
        <v>410</v>
      </c>
      <c r="E791">
        <f t="array" ref="E791">SUM(SIGN($C791-C792:C$1171)*SIGN($D791-$D792:$D$1171))</f>
        <v>-128</v>
      </c>
    </row>
    <row r="792" spans="1:5" x14ac:dyDescent="0.25">
      <c r="A792">
        <v>29.1</v>
      </c>
      <c r="B792">
        <v>43.7</v>
      </c>
      <c r="C792">
        <f t="shared" si="24"/>
        <v>788</v>
      </c>
      <c r="D792">
        <f t="shared" si="25"/>
        <v>329</v>
      </c>
      <c r="E792">
        <f t="array" ref="E792">SUM(SIGN($C792-C793:C$1171)*SIGN($D792-$D793:$D$1171))</f>
        <v>-20</v>
      </c>
    </row>
    <row r="793" spans="1:5" x14ac:dyDescent="0.25">
      <c r="A793">
        <v>29.1</v>
      </c>
      <c r="B793">
        <v>25.85</v>
      </c>
      <c r="C793">
        <f t="shared" si="24"/>
        <v>788</v>
      </c>
      <c r="D793">
        <f t="shared" si="25"/>
        <v>44.5</v>
      </c>
      <c r="E793">
        <f t="array" ref="E793">SUM(SIGN($C793-C794:C$1171)*SIGN($D793-$D794:$D$1171))</f>
        <v>304</v>
      </c>
    </row>
    <row r="794" spans="1:5" x14ac:dyDescent="0.25">
      <c r="A794">
        <v>29.2</v>
      </c>
      <c r="B794">
        <v>51.8</v>
      </c>
      <c r="C794">
        <f t="shared" si="24"/>
        <v>795</v>
      </c>
      <c r="D794">
        <f t="shared" si="25"/>
        <v>680.5</v>
      </c>
      <c r="E794">
        <f t="array" ref="E794">SUM(SIGN($C794-C795:C$1171)*SIGN($D794-$D795:$D$1171))</f>
        <v>-293</v>
      </c>
    </row>
    <row r="795" spans="1:5" x14ac:dyDescent="0.25">
      <c r="A795">
        <v>29.2</v>
      </c>
      <c r="B795">
        <v>49.6</v>
      </c>
      <c r="C795">
        <f t="shared" si="24"/>
        <v>795</v>
      </c>
      <c r="D795">
        <f t="shared" si="25"/>
        <v>557.5</v>
      </c>
      <c r="E795">
        <f t="array" ref="E795">SUM(SIGN($C795-C796:C$1171)*SIGN($D795-$D796:$D$1171))</f>
        <v>-237</v>
      </c>
    </row>
    <row r="796" spans="1:5" x14ac:dyDescent="0.25">
      <c r="A796">
        <v>29.2</v>
      </c>
      <c r="B796">
        <v>49.5</v>
      </c>
      <c r="C796">
        <f t="shared" si="24"/>
        <v>795</v>
      </c>
      <c r="D796">
        <f t="shared" si="25"/>
        <v>548.5</v>
      </c>
      <c r="E796">
        <f t="array" ref="E796">SUM(SIGN($C796-C797:C$1171)*SIGN($D796-$D797:$D$1171))</f>
        <v>-234</v>
      </c>
    </row>
    <row r="797" spans="1:5" x14ac:dyDescent="0.25">
      <c r="A797">
        <v>29.2</v>
      </c>
      <c r="B797">
        <v>46.4</v>
      </c>
      <c r="C797">
        <f t="shared" si="24"/>
        <v>795</v>
      </c>
      <c r="D797">
        <f t="shared" si="25"/>
        <v>416.5</v>
      </c>
      <c r="E797">
        <f t="array" ref="E797">SUM(SIGN($C797-C798:C$1171)*SIGN($D797-$D798:$D$1171))</f>
        <v>-136</v>
      </c>
    </row>
    <row r="798" spans="1:5" x14ac:dyDescent="0.25">
      <c r="A798">
        <v>29.2</v>
      </c>
      <c r="B798">
        <v>41.9</v>
      </c>
      <c r="C798">
        <f t="shared" si="24"/>
        <v>795</v>
      </c>
      <c r="D798">
        <f t="shared" si="25"/>
        <v>283</v>
      </c>
      <c r="E798">
        <f t="array" ref="E798">SUM(SIGN($C798-C799:C$1171)*SIGN($D798-$D799:$D$1171))</f>
        <v>31</v>
      </c>
    </row>
    <row r="799" spans="1:5" x14ac:dyDescent="0.25">
      <c r="A799">
        <v>29.3</v>
      </c>
      <c r="B799">
        <v>49.5</v>
      </c>
      <c r="C799">
        <f t="shared" si="24"/>
        <v>798.5</v>
      </c>
      <c r="D799">
        <f t="shared" si="25"/>
        <v>548.5</v>
      </c>
      <c r="E799">
        <f t="array" ref="E799">SUM(SIGN($C799-C800:C$1171)*SIGN($D799-$D800:$D$1171))</f>
        <v>-233</v>
      </c>
    </row>
    <row r="800" spans="1:5" x14ac:dyDescent="0.25">
      <c r="A800">
        <v>29.3</v>
      </c>
      <c r="B800">
        <v>42.7</v>
      </c>
      <c r="C800">
        <f t="shared" si="24"/>
        <v>798.5</v>
      </c>
      <c r="D800">
        <f t="shared" si="25"/>
        <v>307.5</v>
      </c>
      <c r="E800">
        <f t="array" ref="E800">SUM(SIGN($C800-C801:C$1171)*SIGN($D800-$D801:$D$1171))</f>
        <v>3</v>
      </c>
    </row>
    <row r="801" spans="1:5" x14ac:dyDescent="0.25">
      <c r="A801">
        <v>29.4</v>
      </c>
      <c r="B801">
        <v>50.6</v>
      </c>
      <c r="C801">
        <f t="shared" si="24"/>
        <v>800.5</v>
      </c>
      <c r="D801">
        <f t="shared" si="25"/>
        <v>616</v>
      </c>
      <c r="E801">
        <f t="array" ref="E801">SUM(SIGN($C801-C802:C$1171)*SIGN($D801-$D802:$D$1171))</f>
        <v>-266</v>
      </c>
    </row>
    <row r="802" spans="1:5" x14ac:dyDescent="0.25">
      <c r="A802">
        <v>29.4</v>
      </c>
      <c r="B802">
        <v>47.2</v>
      </c>
      <c r="C802">
        <f t="shared" si="24"/>
        <v>800.5</v>
      </c>
      <c r="D802">
        <f t="shared" si="25"/>
        <v>444.5</v>
      </c>
      <c r="E802">
        <f t="array" ref="E802">SUM(SIGN($C802-C803:C$1171)*SIGN($D802-$D803:$D$1171))</f>
        <v>-162</v>
      </c>
    </row>
    <row r="803" spans="1:5" x14ac:dyDescent="0.25">
      <c r="A803">
        <v>29.5</v>
      </c>
      <c r="B803">
        <v>62.9</v>
      </c>
      <c r="C803">
        <f t="shared" si="24"/>
        <v>804</v>
      </c>
      <c r="D803">
        <f t="shared" si="25"/>
        <v>1157.5</v>
      </c>
      <c r="E803">
        <f t="array" ref="E803">SUM(SIGN($C803-C804:C$1171)*SIGN($D803-$D804:$D$1171))</f>
        <v>-361</v>
      </c>
    </row>
    <row r="804" spans="1:5" x14ac:dyDescent="0.25">
      <c r="A804">
        <v>29.5</v>
      </c>
      <c r="B804">
        <v>53.4</v>
      </c>
      <c r="C804">
        <f t="shared" si="24"/>
        <v>804</v>
      </c>
      <c r="D804">
        <f t="shared" si="25"/>
        <v>753.5</v>
      </c>
      <c r="E804">
        <f t="array" ref="E804">SUM(SIGN($C804-C805:C$1171)*SIGN($D804-$D805:$D$1171))</f>
        <v>-317</v>
      </c>
    </row>
    <row r="805" spans="1:5" x14ac:dyDescent="0.25">
      <c r="A805">
        <v>29.5</v>
      </c>
      <c r="B805">
        <v>51.3</v>
      </c>
      <c r="C805">
        <f t="shared" si="24"/>
        <v>804</v>
      </c>
      <c r="D805">
        <f t="shared" si="25"/>
        <v>656.5</v>
      </c>
      <c r="E805">
        <f t="array" ref="E805">SUM(SIGN($C805-C806:C$1171)*SIGN($D805-$D806:$D$1171))</f>
        <v>-281</v>
      </c>
    </row>
    <row r="806" spans="1:5" x14ac:dyDescent="0.25">
      <c r="A806">
        <v>29.5</v>
      </c>
      <c r="B806">
        <v>49.6</v>
      </c>
      <c r="C806">
        <f t="shared" si="24"/>
        <v>804</v>
      </c>
      <c r="D806">
        <f t="shared" si="25"/>
        <v>557.5</v>
      </c>
      <c r="E806">
        <f t="array" ref="E806">SUM(SIGN($C806-C807:C$1171)*SIGN($D806-$D807:$D$1171))</f>
        <v>-237</v>
      </c>
    </row>
    <row r="807" spans="1:5" x14ac:dyDescent="0.25">
      <c r="A807">
        <v>29.5</v>
      </c>
      <c r="B807">
        <v>48.5</v>
      </c>
      <c r="C807">
        <f t="shared" si="24"/>
        <v>804</v>
      </c>
      <c r="D807">
        <f t="shared" si="25"/>
        <v>499.5</v>
      </c>
      <c r="E807">
        <f t="array" ref="E807">SUM(SIGN($C807-C808:C$1171)*SIGN($D807-$D808:$D$1171))</f>
        <v>-209</v>
      </c>
    </row>
    <row r="808" spans="1:5" x14ac:dyDescent="0.25">
      <c r="A808">
        <v>29.6</v>
      </c>
      <c r="B808">
        <v>54.5</v>
      </c>
      <c r="C808">
        <f t="shared" si="24"/>
        <v>809</v>
      </c>
      <c r="D808">
        <f t="shared" si="25"/>
        <v>828.5</v>
      </c>
      <c r="E808">
        <f t="array" ref="E808">SUM(SIGN($C808-C809:C$1171)*SIGN($D808-$D809:$D$1171))</f>
        <v>-333</v>
      </c>
    </row>
    <row r="809" spans="1:5" x14ac:dyDescent="0.25">
      <c r="A809">
        <v>29.6</v>
      </c>
      <c r="B809">
        <v>52.2</v>
      </c>
      <c r="C809">
        <f t="shared" si="24"/>
        <v>809</v>
      </c>
      <c r="D809">
        <f t="shared" si="25"/>
        <v>695</v>
      </c>
      <c r="E809">
        <f t="array" ref="E809">SUM(SIGN($C809-C810:C$1171)*SIGN($D809-$D810:$D$1171))</f>
        <v>-293</v>
      </c>
    </row>
    <row r="810" spans="1:5" x14ac:dyDescent="0.25">
      <c r="A810">
        <v>29.6</v>
      </c>
      <c r="B810">
        <v>50.3</v>
      </c>
      <c r="C810">
        <f t="shared" si="24"/>
        <v>809</v>
      </c>
      <c r="D810">
        <f t="shared" si="25"/>
        <v>604.5</v>
      </c>
      <c r="E810">
        <f t="array" ref="E810">SUM(SIGN($C810-C811:C$1171)*SIGN($D810-$D811:$D$1171))</f>
        <v>-258</v>
      </c>
    </row>
    <row r="811" spans="1:5" x14ac:dyDescent="0.25">
      <c r="A811">
        <v>29.6</v>
      </c>
      <c r="B811">
        <v>48.7</v>
      </c>
      <c r="C811">
        <f t="shared" si="24"/>
        <v>809</v>
      </c>
      <c r="D811">
        <f t="shared" si="25"/>
        <v>509.5</v>
      </c>
      <c r="E811">
        <f t="array" ref="E811">SUM(SIGN($C811-C812:C$1171)*SIGN($D811-$D812:$D$1171))</f>
        <v>-218</v>
      </c>
    </row>
    <row r="812" spans="1:5" x14ac:dyDescent="0.25">
      <c r="A812">
        <v>29.6</v>
      </c>
      <c r="B812">
        <v>46.7</v>
      </c>
      <c r="C812">
        <f t="shared" si="24"/>
        <v>809</v>
      </c>
      <c r="D812">
        <f t="shared" si="25"/>
        <v>425</v>
      </c>
      <c r="E812">
        <f t="array" ref="E812">SUM(SIGN($C812-C813:C$1171)*SIGN($D812-$D813:$D$1171))</f>
        <v>-160</v>
      </c>
    </row>
    <row r="813" spans="1:5" x14ac:dyDescent="0.25">
      <c r="A813">
        <v>29.7</v>
      </c>
      <c r="B813">
        <v>47.7</v>
      </c>
      <c r="C813">
        <f t="shared" si="24"/>
        <v>813</v>
      </c>
      <c r="D813">
        <f t="shared" si="25"/>
        <v>470</v>
      </c>
      <c r="E813">
        <f t="array" ref="E813">SUM(SIGN($C813-C814:C$1171)*SIGN($D813-$D814:$D$1171))</f>
        <v>-191</v>
      </c>
    </row>
    <row r="814" spans="1:5" x14ac:dyDescent="0.25">
      <c r="A814">
        <v>29.7</v>
      </c>
      <c r="B814">
        <v>45.8</v>
      </c>
      <c r="C814">
        <f t="shared" si="24"/>
        <v>813</v>
      </c>
      <c r="D814">
        <f t="shared" si="25"/>
        <v>395</v>
      </c>
      <c r="E814">
        <f t="array" ref="E814">SUM(SIGN($C814-C815:C$1171)*SIGN($D814-$D815:$D$1171))</f>
        <v>-124</v>
      </c>
    </row>
    <row r="815" spans="1:5" x14ac:dyDescent="0.25">
      <c r="A815">
        <v>29.7</v>
      </c>
      <c r="B815">
        <v>45.5</v>
      </c>
      <c r="C815">
        <f t="shared" si="24"/>
        <v>813</v>
      </c>
      <c r="D815">
        <f t="shared" si="25"/>
        <v>382.5</v>
      </c>
      <c r="E815">
        <f t="array" ref="E815">SUM(SIGN($C815-C816:C$1171)*SIGN($D815-$D816:$D$1171))</f>
        <v>-112</v>
      </c>
    </row>
    <row r="816" spans="1:5" x14ac:dyDescent="0.25">
      <c r="A816">
        <v>29.8</v>
      </c>
      <c r="B816">
        <v>60.2</v>
      </c>
      <c r="C816">
        <f t="shared" si="24"/>
        <v>818.5</v>
      </c>
      <c r="D816">
        <f t="shared" si="25"/>
        <v>1102</v>
      </c>
      <c r="E816">
        <f t="array" ref="E816">SUM(SIGN($C816-C817:C$1171)*SIGN($D816-$D817:$D$1171))</f>
        <v>-340</v>
      </c>
    </row>
    <row r="817" spans="1:5" x14ac:dyDescent="0.25">
      <c r="A817">
        <v>29.8</v>
      </c>
      <c r="B817">
        <v>56.2</v>
      </c>
      <c r="C817">
        <f t="shared" si="24"/>
        <v>818.5</v>
      </c>
      <c r="D817">
        <f t="shared" si="25"/>
        <v>915</v>
      </c>
      <c r="E817">
        <f t="array" ref="E817">SUM(SIGN($C817-C818:C$1171)*SIGN($D817-$D818:$D$1171))</f>
        <v>-332</v>
      </c>
    </row>
    <row r="818" spans="1:5" x14ac:dyDescent="0.25">
      <c r="A818">
        <v>29.8</v>
      </c>
      <c r="B818">
        <v>55.8</v>
      </c>
      <c r="C818">
        <f t="shared" si="24"/>
        <v>818.5</v>
      </c>
      <c r="D818">
        <f t="shared" si="25"/>
        <v>899</v>
      </c>
      <c r="E818">
        <f t="array" ref="E818">SUM(SIGN($C818-C819:C$1171)*SIGN($D818-$D819:$D$1171))</f>
        <v>-332</v>
      </c>
    </row>
    <row r="819" spans="1:5" x14ac:dyDescent="0.25">
      <c r="A819">
        <v>29.8</v>
      </c>
      <c r="B819">
        <v>54.4</v>
      </c>
      <c r="C819">
        <f t="shared" si="24"/>
        <v>818.5</v>
      </c>
      <c r="D819">
        <f t="shared" si="25"/>
        <v>818.5</v>
      </c>
      <c r="E819">
        <f t="array" ref="E819">SUM(SIGN($C819-C820:C$1171)*SIGN($D819-$D820:$D$1171))</f>
        <v>-326</v>
      </c>
    </row>
    <row r="820" spans="1:5" x14ac:dyDescent="0.25">
      <c r="A820">
        <v>29.8</v>
      </c>
      <c r="B820">
        <v>52</v>
      </c>
      <c r="C820">
        <f t="shared" si="24"/>
        <v>818.5</v>
      </c>
      <c r="D820">
        <f t="shared" si="25"/>
        <v>687</v>
      </c>
      <c r="E820">
        <f t="array" ref="E820">SUM(SIGN($C820-C821:C$1171)*SIGN($D820-$D821:$D$1171))</f>
        <v>-286</v>
      </c>
    </row>
    <row r="821" spans="1:5" x14ac:dyDescent="0.25">
      <c r="A821">
        <v>29.8</v>
      </c>
      <c r="B821">
        <v>50.2</v>
      </c>
      <c r="C821">
        <f t="shared" si="24"/>
        <v>818.5</v>
      </c>
      <c r="D821">
        <f t="shared" si="25"/>
        <v>596</v>
      </c>
      <c r="E821">
        <f t="array" ref="E821">SUM(SIGN($C821-C822:C$1171)*SIGN($D821-$D822:$D$1171))</f>
        <v>-255</v>
      </c>
    </row>
    <row r="822" spans="1:5" x14ac:dyDescent="0.25">
      <c r="A822">
        <v>29.8</v>
      </c>
      <c r="B822">
        <v>49.7</v>
      </c>
      <c r="C822">
        <f t="shared" si="24"/>
        <v>818.5</v>
      </c>
      <c r="D822">
        <f t="shared" si="25"/>
        <v>565</v>
      </c>
      <c r="E822">
        <f t="array" ref="E822">SUM(SIGN($C822-C823:C$1171)*SIGN($D822-$D823:$D$1171))</f>
        <v>-243</v>
      </c>
    </row>
    <row r="823" spans="1:5" x14ac:dyDescent="0.25">
      <c r="A823">
        <v>29.8</v>
      </c>
      <c r="B823">
        <v>45.9</v>
      </c>
      <c r="C823">
        <f t="shared" si="24"/>
        <v>818.5</v>
      </c>
      <c r="D823">
        <f t="shared" si="25"/>
        <v>396</v>
      </c>
      <c r="E823">
        <f t="array" ref="E823">SUM(SIGN($C823-C824:C$1171)*SIGN($D823-$D824:$D$1171))</f>
        <v>-132</v>
      </c>
    </row>
    <row r="824" spans="1:5" x14ac:dyDescent="0.25">
      <c r="A824">
        <v>29.9</v>
      </c>
      <c r="B824">
        <v>54.9</v>
      </c>
      <c r="C824">
        <f t="shared" si="24"/>
        <v>824</v>
      </c>
      <c r="D824">
        <f t="shared" si="25"/>
        <v>849</v>
      </c>
      <c r="E824">
        <f t="array" ref="E824">SUM(SIGN($C824-C825:C$1171)*SIGN($D824-$D825:$D$1171))</f>
        <v>-329</v>
      </c>
    </row>
    <row r="825" spans="1:5" x14ac:dyDescent="0.25">
      <c r="A825">
        <v>29.9</v>
      </c>
      <c r="B825">
        <v>52.5</v>
      </c>
      <c r="C825">
        <f t="shared" si="24"/>
        <v>824</v>
      </c>
      <c r="D825">
        <f t="shared" si="25"/>
        <v>706</v>
      </c>
      <c r="E825">
        <f t="array" ref="E825">SUM(SIGN($C825-C826:C$1171)*SIGN($D825-$D826:$D$1171))</f>
        <v>-294</v>
      </c>
    </row>
    <row r="826" spans="1:5" x14ac:dyDescent="0.25">
      <c r="A826">
        <v>29.9</v>
      </c>
      <c r="B826">
        <v>48.8</v>
      </c>
      <c r="C826">
        <f t="shared" si="24"/>
        <v>824</v>
      </c>
      <c r="D826">
        <f t="shared" si="25"/>
        <v>517.5</v>
      </c>
      <c r="E826">
        <f t="array" ref="E826">SUM(SIGN($C826-C827:C$1171)*SIGN($D826-$D827:$D$1171))</f>
        <v>-229</v>
      </c>
    </row>
    <row r="827" spans="1:5" x14ac:dyDescent="0.25">
      <c r="A827">
        <v>30</v>
      </c>
      <c r="B827">
        <v>54.4</v>
      </c>
      <c r="C827">
        <f t="shared" si="24"/>
        <v>828.5</v>
      </c>
      <c r="D827">
        <f t="shared" si="25"/>
        <v>818.5</v>
      </c>
      <c r="E827">
        <f t="array" ref="E827">SUM(SIGN($C827-C828:C$1171)*SIGN($D827-$D828:$D$1171))</f>
        <v>-320</v>
      </c>
    </row>
    <row r="828" spans="1:5" x14ac:dyDescent="0.25">
      <c r="A828">
        <v>30</v>
      </c>
      <c r="B828">
        <v>53.8</v>
      </c>
      <c r="C828">
        <f t="shared" si="24"/>
        <v>828.5</v>
      </c>
      <c r="D828">
        <f t="shared" si="25"/>
        <v>778</v>
      </c>
      <c r="E828">
        <f t="array" ref="E828">SUM(SIGN($C828-C829:C$1171)*SIGN($D828-$D829:$D$1171))</f>
        <v>-313</v>
      </c>
    </row>
    <row r="829" spans="1:5" x14ac:dyDescent="0.25">
      <c r="A829">
        <v>30</v>
      </c>
      <c r="B829">
        <v>48.7</v>
      </c>
      <c r="C829">
        <f t="shared" si="24"/>
        <v>828.5</v>
      </c>
      <c r="D829">
        <f t="shared" si="25"/>
        <v>509.5</v>
      </c>
      <c r="E829">
        <f t="array" ref="E829">SUM(SIGN($C829-C830:C$1171)*SIGN($D829-$D830:$D$1171))</f>
        <v>-223</v>
      </c>
    </row>
    <row r="830" spans="1:5" x14ac:dyDescent="0.25">
      <c r="A830">
        <v>30</v>
      </c>
      <c r="B830">
        <v>48.3</v>
      </c>
      <c r="C830">
        <f t="shared" si="24"/>
        <v>828.5</v>
      </c>
      <c r="D830">
        <f t="shared" si="25"/>
        <v>493</v>
      </c>
      <c r="E830">
        <f t="array" ref="E830">SUM(SIGN($C830-C831:C$1171)*SIGN($D830-$D831:$D$1171))</f>
        <v>-215</v>
      </c>
    </row>
    <row r="831" spans="1:5" x14ac:dyDescent="0.25">
      <c r="A831">
        <v>30</v>
      </c>
      <c r="B831">
        <v>47</v>
      </c>
      <c r="C831">
        <f t="shared" si="24"/>
        <v>828.5</v>
      </c>
      <c r="D831">
        <f t="shared" si="25"/>
        <v>436.5</v>
      </c>
      <c r="E831">
        <f t="array" ref="E831">SUM(SIGN($C831-C832:C$1171)*SIGN($D831-$D832:$D$1171))</f>
        <v>-175</v>
      </c>
    </row>
    <row r="832" spans="1:5" x14ac:dyDescent="0.25">
      <c r="A832">
        <v>30</v>
      </c>
      <c r="B832">
        <v>43.9</v>
      </c>
      <c r="C832">
        <f t="shared" si="24"/>
        <v>828.5</v>
      </c>
      <c r="D832">
        <f t="shared" si="25"/>
        <v>337.5</v>
      </c>
      <c r="E832">
        <f t="array" ref="E832">SUM(SIGN($C832-C833:C$1171)*SIGN($D832-$D833:$D$1171))</f>
        <v>-64</v>
      </c>
    </row>
    <row r="833" spans="1:5" x14ac:dyDescent="0.25">
      <c r="A833">
        <v>30.1</v>
      </c>
      <c r="B833">
        <v>51.7</v>
      </c>
      <c r="C833">
        <f t="shared" si="24"/>
        <v>832.5</v>
      </c>
      <c r="D833">
        <f t="shared" si="25"/>
        <v>675</v>
      </c>
      <c r="E833">
        <f t="array" ref="E833">SUM(SIGN($C833-C834:C$1171)*SIGN($D833-$D834:$D$1171))</f>
        <v>-282</v>
      </c>
    </row>
    <row r="834" spans="1:5" x14ac:dyDescent="0.25">
      <c r="A834">
        <v>30.1</v>
      </c>
      <c r="B834">
        <v>37</v>
      </c>
      <c r="C834">
        <f t="shared" ref="C834:C897" si="26">_xlfn.RANK.AVG(A834,A$2:A$1171,1)</f>
        <v>832.5</v>
      </c>
      <c r="D834">
        <f t="shared" ref="D834:D897" si="27">_xlfn.RANK.AVG(B834,B$2:B$1171,1)</f>
        <v>178</v>
      </c>
      <c r="E834">
        <f t="array" ref="E834">SUM(SIGN($C834-C835:C$1171)*SIGN($D834-$D835:$D$1171))</f>
        <v>113</v>
      </c>
    </row>
    <row r="835" spans="1:5" x14ac:dyDescent="0.25">
      <c r="A835">
        <v>30.3</v>
      </c>
      <c r="B835">
        <v>50.2</v>
      </c>
      <c r="C835">
        <f t="shared" si="26"/>
        <v>834.5</v>
      </c>
      <c r="D835">
        <f t="shared" si="27"/>
        <v>596</v>
      </c>
      <c r="E835">
        <f t="array" ref="E835">SUM(SIGN($C835-C836:C$1171)*SIGN($D835-$D836:$D$1171))</f>
        <v>-253</v>
      </c>
    </row>
    <row r="836" spans="1:5" x14ac:dyDescent="0.25">
      <c r="A836">
        <v>30.3</v>
      </c>
      <c r="B836">
        <v>44.5</v>
      </c>
      <c r="C836">
        <f t="shared" si="26"/>
        <v>834.5</v>
      </c>
      <c r="D836">
        <f t="shared" si="27"/>
        <v>356</v>
      </c>
      <c r="E836">
        <f t="array" ref="E836">SUM(SIGN($C836-C837:C$1171)*SIGN($D836-$D837:$D$1171))</f>
        <v>-93</v>
      </c>
    </row>
    <row r="837" spans="1:5" x14ac:dyDescent="0.25">
      <c r="A837">
        <v>30.4</v>
      </c>
      <c r="B837">
        <v>39.5</v>
      </c>
      <c r="C837">
        <f t="shared" si="26"/>
        <v>836</v>
      </c>
      <c r="D837">
        <f t="shared" si="27"/>
        <v>231</v>
      </c>
      <c r="E837">
        <f t="array" ref="E837">SUM(SIGN($C837-C838:C$1171)*SIGN($D837-$D838:$D$1171))</f>
        <v>47</v>
      </c>
    </row>
    <row r="838" spans="1:5" x14ac:dyDescent="0.25">
      <c r="A838">
        <v>30.5</v>
      </c>
      <c r="B838">
        <v>48</v>
      </c>
      <c r="C838">
        <f t="shared" si="26"/>
        <v>838</v>
      </c>
      <c r="D838">
        <f t="shared" si="27"/>
        <v>480.5</v>
      </c>
      <c r="E838">
        <f t="array" ref="E838">SUM(SIGN($C838-C839:C$1171)*SIGN($D838-$D839:$D$1171))</f>
        <v>-209</v>
      </c>
    </row>
    <row r="839" spans="1:5" x14ac:dyDescent="0.25">
      <c r="A839">
        <v>30.5</v>
      </c>
      <c r="B839">
        <v>47.5</v>
      </c>
      <c r="C839">
        <f t="shared" si="26"/>
        <v>838</v>
      </c>
      <c r="D839">
        <f t="shared" si="27"/>
        <v>460</v>
      </c>
      <c r="E839">
        <f t="array" ref="E839">SUM(SIGN($C839-C840:C$1171)*SIGN($D839-$D840:$D$1171))</f>
        <v>-196</v>
      </c>
    </row>
    <row r="840" spans="1:5" x14ac:dyDescent="0.25">
      <c r="A840">
        <v>30.5</v>
      </c>
      <c r="B840">
        <v>34.5</v>
      </c>
      <c r="C840">
        <f t="shared" si="26"/>
        <v>838</v>
      </c>
      <c r="D840">
        <f t="shared" si="27"/>
        <v>135.5</v>
      </c>
      <c r="E840">
        <f t="array" ref="E840">SUM(SIGN($C840-C841:C$1171)*SIGN($D840-$D841:$D$1171))</f>
        <v>166</v>
      </c>
    </row>
    <row r="841" spans="1:5" x14ac:dyDescent="0.25">
      <c r="A841">
        <v>30.6</v>
      </c>
      <c r="B841">
        <v>46</v>
      </c>
      <c r="C841">
        <f t="shared" si="26"/>
        <v>842.5</v>
      </c>
      <c r="D841">
        <f t="shared" si="27"/>
        <v>400</v>
      </c>
      <c r="E841">
        <f t="array" ref="E841">SUM(SIGN($C841-C842:C$1171)*SIGN($D841-$D842:$D$1171))</f>
        <v>-138</v>
      </c>
    </row>
    <row r="842" spans="1:5" x14ac:dyDescent="0.25">
      <c r="A842">
        <v>30.6</v>
      </c>
      <c r="B842">
        <v>45.4</v>
      </c>
      <c r="C842">
        <f t="shared" si="26"/>
        <v>842.5</v>
      </c>
      <c r="D842">
        <f t="shared" si="27"/>
        <v>378</v>
      </c>
      <c r="E842">
        <f t="array" ref="E842">SUM(SIGN($C842-C843:C$1171)*SIGN($D842-$D843:$D$1171))</f>
        <v>-119</v>
      </c>
    </row>
    <row r="843" spans="1:5" x14ac:dyDescent="0.25">
      <c r="A843">
        <v>30.6</v>
      </c>
      <c r="B843">
        <v>44.3</v>
      </c>
      <c r="C843">
        <f t="shared" si="26"/>
        <v>842.5</v>
      </c>
      <c r="D843">
        <f t="shared" si="27"/>
        <v>352</v>
      </c>
      <c r="E843">
        <f t="array" ref="E843">SUM(SIGN($C843-C844:C$1171)*SIGN($D843-$D844:$D$1171))</f>
        <v>-86</v>
      </c>
    </row>
    <row r="844" spans="1:5" x14ac:dyDescent="0.25">
      <c r="A844">
        <v>30.6</v>
      </c>
      <c r="B844">
        <v>42.9</v>
      </c>
      <c r="C844">
        <f t="shared" si="26"/>
        <v>842.5</v>
      </c>
      <c r="D844">
        <f t="shared" si="27"/>
        <v>312.5</v>
      </c>
      <c r="E844">
        <f t="array" ref="E844">SUM(SIGN($C844-C845:C$1171)*SIGN($D844-$D845:$D$1171))</f>
        <v>-37</v>
      </c>
    </row>
    <row r="845" spans="1:5" x14ac:dyDescent="0.25">
      <c r="A845">
        <v>30.6</v>
      </c>
      <c r="B845">
        <v>24</v>
      </c>
      <c r="C845">
        <f t="shared" si="26"/>
        <v>842.5</v>
      </c>
      <c r="D845">
        <f t="shared" si="27"/>
        <v>27</v>
      </c>
      <c r="E845">
        <f t="array" ref="E845">SUM(SIGN($C845-C846:C$1171)*SIGN($D845-$D846:$D$1171))</f>
        <v>279</v>
      </c>
    </row>
    <row r="846" spans="1:5" x14ac:dyDescent="0.25">
      <c r="A846">
        <v>30.6</v>
      </c>
      <c r="B846">
        <v>23.55</v>
      </c>
      <c r="C846">
        <f t="shared" si="26"/>
        <v>842.5</v>
      </c>
      <c r="D846">
        <f t="shared" si="27"/>
        <v>25</v>
      </c>
      <c r="E846">
        <f t="array" ref="E846">SUM(SIGN($C846-C847:C$1171)*SIGN($D846-$D847:$D$1171))</f>
        <v>281</v>
      </c>
    </row>
    <row r="847" spans="1:5" x14ac:dyDescent="0.25">
      <c r="A847">
        <v>30.7</v>
      </c>
      <c r="B847">
        <v>49.9</v>
      </c>
      <c r="C847">
        <f t="shared" si="26"/>
        <v>846.5</v>
      </c>
      <c r="D847">
        <f t="shared" si="27"/>
        <v>577</v>
      </c>
      <c r="E847">
        <f t="array" ref="E847">SUM(SIGN($C847-C848:C$1171)*SIGN($D847-$D848:$D$1171))</f>
        <v>-238</v>
      </c>
    </row>
    <row r="848" spans="1:5" x14ac:dyDescent="0.25">
      <c r="A848">
        <v>30.7</v>
      </c>
      <c r="B848">
        <v>40.700000000000003</v>
      </c>
      <c r="C848">
        <f t="shared" si="26"/>
        <v>846.5</v>
      </c>
      <c r="D848">
        <f t="shared" si="27"/>
        <v>251</v>
      </c>
      <c r="E848">
        <f t="array" ref="E848">SUM(SIGN($C848-C849:C$1171)*SIGN($D848-$D849:$D$1171))</f>
        <v>29</v>
      </c>
    </row>
    <row r="849" spans="1:5" x14ac:dyDescent="0.25">
      <c r="A849">
        <v>30.8</v>
      </c>
      <c r="B849">
        <v>51.3</v>
      </c>
      <c r="C849">
        <f t="shared" si="26"/>
        <v>848.5</v>
      </c>
      <c r="D849">
        <f t="shared" si="27"/>
        <v>656.5</v>
      </c>
      <c r="E849">
        <f t="array" ref="E849">SUM(SIGN($C849-C850:C$1171)*SIGN($D849-$D850:$D$1171))</f>
        <v>-263</v>
      </c>
    </row>
    <row r="850" spans="1:5" x14ac:dyDescent="0.25">
      <c r="A850">
        <v>30.8</v>
      </c>
      <c r="B850">
        <v>46.1</v>
      </c>
      <c r="C850">
        <f t="shared" si="26"/>
        <v>848.5</v>
      </c>
      <c r="D850">
        <f t="shared" si="27"/>
        <v>405</v>
      </c>
      <c r="E850">
        <f t="array" ref="E850">SUM(SIGN($C850-C851:C$1171)*SIGN($D850-$D851:$D$1171))</f>
        <v>-145</v>
      </c>
    </row>
    <row r="851" spans="1:5" x14ac:dyDescent="0.25">
      <c r="A851">
        <v>30.9</v>
      </c>
      <c r="B851">
        <v>46</v>
      </c>
      <c r="C851">
        <f t="shared" si="26"/>
        <v>850.5</v>
      </c>
      <c r="D851">
        <f t="shared" si="27"/>
        <v>400</v>
      </c>
      <c r="E851">
        <f t="array" ref="E851">SUM(SIGN($C851-C852:C$1171)*SIGN($D851-$D852:$D$1171))</f>
        <v>-139</v>
      </c>
    </row>
    <row r="852" spans="1:5" x14ac:dyDescent="0.25">
      <c r="A852">
        <v>30.9</v>
      </c>
      <c r="B852">
        <v>40.299999999999997</v>
      </c>
      <c r="C852">
        <f t="shared" si="26"/>
        <v>850.5</v>
      </c>
      <c r="D852">
        <f t="shared" si="27"/>
        <v>245.5</v>
      </c>
      <c r="E852">
        <f t="array" ref="E852">SUM(SIGN($C852-C853:C$1171)*SIGN($D852-$D853:$D$1171))</f>
        <v>29</v>
      </c>
    </row>
    <row r="853" spans="1:5" x14ac:dyDescent="0.25">
      <c r="A853">
        <v>31</v>
      </c>
      <c r="B853">
        <v>49.8</v>
      </c>
      <c r="C853">
        <f t="shared" si="26"/>
        <v>853</v>
      </c>
      <c r="D853">
        <f t="shared" si="27"/>
        <v>570.5</v>
      </c>
      <c r="E853">
        <f t="array" ref="E853">SUM(SIGN($C853-C854:C$1171)*SIGN($D853-$D854:$D$1171))</f>
        <v>-231</v>
      </c>
    </row>
    <row r="854" spans="1:5" x14ac:dyDescent="0.25">
      <c r="A854">
        <v>31</v>
      </c>
      <c r="B854">
        <v>42.4</v>
      </c>
      <c r="C854">
        <f t="shared" si="26"/>
        <v>853</v>
      </c>
      <c r="D854">
        <f t="shared" si="27"/>
        <v>298.5</v>
      </c>
      <c r="E854">
        <f t="array" ref="E854">SUM(SIGN($C854-C855:C$1171)*SIGN($D854-$D855:$D$1171))</f>
        <v>-25</v>
      </c>
    </row>
    <row r="855" spans="1:5" x14ac:dyDescent="0.25">
      <c r="A855">
        <v>31</v>
      </c>
      <c r="B855">
        <v>42.1</v>
      </c>
      <c r="C855">
        <f t="shared" si="26"/>
        <v>853</v>
      </c>
      <c r="D855">
        <f t="shared" si="27"/>
        <v>286.5</v>
      </c>
      <c r="E855">
        <f t="array" ref="E855">SUM(SIGN($C855-C856:C$1171)*SIGN($D855-$D856:$D$1171))</f>
        <v>-13</v>
      </c>
    </row>
    <row r="856" spans="1:5" x14ac:dyDescent="0.25">
      <c r="A856">
        <v>31.1</v>
      </c>
      <c r="B856">
        <v>52.2</v>
      </c>
      <c r="C856">
        <f t="shared" si="26"/>
        <v>856.5</v>
      </c>
      <c r="D856">
        <f t="shared" si="27"/>
        <v>695</v>
      </c>
      <c r="E856">
        <f t="array" ref="E856">SUM(SIGN($C856-C857:C$1171)*SIGN($D856-$D857:$D$1171))</f>
        <v>-263</v>
      </c>
    </row>
    <row r="857" spans="1:5" x14ac:dyDescent="0.25">
      <c r="A857">
        <v>31.1</v>
      </c>
      <c r="B857">
        <v>51.3</v>
      </c>
      <c r="C857">
        <f t="shared" si="26"/>
        <v>856.5</v>
      </c>
      <c r="D857">
        <f t="shared" si="27"/>
        <v>656.5</v>
      </c>
      <c r="E857">
        <f t="array" ref="E857">SUM(SIGN($C857-C858:C$1171)*SIGN($D857-$D858:$D$1171))</f>
        <v>-257</v>
      </c>
    </row>
    <row r="858" spans="1:5" x14ac:dyDescent="0.25">
      <c r="A858">
        <v>31.1</v>
      </c>
      <c r="B858">
        <v>49.7</v>
      </c>
      <c r="C858">
        <f t="shared" si="26"/>
        <v>856.5</v>
      </c>
      <c r="D858">
        <f t="shared" si="27"/>
        <v>565</v>
      </c>
      <c r="E858">
        <f t="array" ref="E858">SUM(SIGN($C858-C859:C$1171)*SIGN($D858-$D859:$D$1171))</f>
        <v>-230</v>
      </c>
    </row>
    <row r="859" spans="1:5" x14ac:dyDescent="0.25">
      <c r="A859">
        <v>31.1</v>
      </c>
      <c r="B859">
        <v>26.25</v>
      </c>
      <c r="C859">
        <f t="shared" si="26"/>
        <v>856.5</v>
      </c>
      <c r="D859">
        <f t="shared" si="27"/>
        <v>49</v>
      </c>
      <c r="E859">
        <f t="array" ref="E859">SUM(SIGN($C859-C860:C$1171)*SIGN($D859-$D860:$D$1171))</f>
        <v>242</v>
      </c>
    </row>
    <row r="860" spans="1:5" x14ac:dyDescent="0.25">
      <c r="A860">
        <v>31.2</v>
      </c>
      <c r="B860">
        <v>53.8</v>
      </c>
      <c r="C860">
        <f t="shared" si="26"/>
        <v>861.5</v>
      </c>
      <c r="D860">
        <f t="shared" si="27"/>
        <v>778</v>
      </c>
      <c r="E860">
        <f t="array" ref="E860">SUM(SIGN($C860-C861:C$1171)*SIGN($D860-$D861:$D$1171))</f>
        <v>-281</v>
      </c>
    </row>
    <row r="861" spans="1:5" x14ac:dyDescent="0.25">
      <c r="A861">
        <v>31.2</v>
      </c>
      <c r="B861">
        <v>53.1</v>
      </c>
      <c r="C861">
        <f t="shared" si="26"/>
        <v>861.5</v>
      </c>
      <c r="D861">
        <f t="shared" si="27"/>
        <v>735.5</v>
      </c>
      <c r="E861">
        <f t="array" ref="E861">SUM(SIGN($C861-C862:C$1171)*SIGN($D861-$D862:$D$1171))</f>
        <v>-272</v>
      </c>
    </row>
    <row r="862" spans="1:5" x14ac:dyDescent="0.25">
      <c r="A862">
        <v>31.2</v>
      </c>
      <c r="B862">
        <v>48.2</v>
      </c>
      <c r="C862">
        <f t="shared" si="26"/>
        <v>861.5</v>
      </c>
      <c r="D862">
        <f t="shared" si="27"/>
        <v>489.5</v>
      </c>
      <c r="E862">
        <f t="array" ref="E862">SUM(SIGN($C862-C863:C$1171)*SIGN($D862-$D863:$D$1171))</f>
        <v>-202</v>
      </c>
    </row>
    <row r="863" spans="1:5" x14ac:dyDescent="0.25">
      <c r="A863">
        <v>31.2</v>
      </c>
      <c r="B863">
        <v>44.2</v>
      </c>
      <c r="C863">
        <f t="shared" si="26"/>
        <v>861.5</v>
      </c>
      <c r="D863">
        <f t="shared" si="27"/>
        <v>348</v>
      </c>
      <c r="E863">
        <f t="array" ref="E863">SUM(SIGN($C863-C864:C$1171)*SIGN($D863-$D864:$D$1171))</f>
        <v>-84</v>
      </c>
    </row>
    <row r="864" spans="1:5" x14ac:dyDescent="0.25">
      <c r="A864">
        <v>31.2</v>
      </c>
      <c r="B864">
        <v>35.700000000000003</v>
      </c>
      <c r="C864">
        <f t="shared" si="26"/>
        <v>861.5</v>
      </c>
      <c r="D864">
        <f t="shared" si="27"/>
        <v>155</v>
      </c>
      <c r="E864">
        <f t="array" ref="E864">SUM(SIGN($C864-C865:C$1171)*SIGN($D864-$D865:$D$1171))</f>
        <v>127</v>
      </c>
    </row>
    <row r="865" spans="1:5" x14ac:dyDescent="0.25">
      <c r="A865">
        <v>31.2</v>
      </c>
      <c r="B865">
        <v>22.2</v>
      </c>
      <c r="C865">
        <f t="shared" si="26"/>
        <v>861.5</v>
      </c>
      <c r="D865">
        <f t="shared" si="27"/>
        <v>16.5</v>
      </c>
      <c r="E865">
        <f t="array" ref="E865">SUM(SIGN($C865-C866:C$1171)*SIGN($D865-$D866:$D$1171))</f>
        <v>278</v>
      </c>
    </row>
    <row r="866" spans="1:5" x14ac:dyDescent="0.25">
      <c r="A866">
        <v>31.3</v>
      </c>
      <c r="B866">
        <v>54.8</v>
      </c>
      <c r="C866">
        <f t="shared" si="26"/>
        <v>866</v>
      </c>
      <c r="D866">
        <f t="shared" si="27"/>
        <v>843</v>
      </c>
      <c r="E866">
        <f t="array" ref="E866">SUM(SIGN($C866-C867:C$1171)*SIGN($D866-$D867:$D$1171))</f>
        <v>-287</v>
      </c>
    </row>
    <row r="867" spans="1:5" x14ac:dyDescent="0.25">
      <c r="A867">
        <v>31.3</v>
      </c>
      <c r="B867">
        <v>53.8</v>
      </c>
      <c r="C867">
        <f t="shared" si="26"/>
        <v>866</v>
      </c>
      <c r="D867">
        <f t="shared" si="27"/>
        <v>778</v>
      </c>
      <c r="E867">
        <f t="array" ref="E867">SUM(SIGN($C867-C868:C$1171)*SIGN($D867-$D868:$D$1171))</f>
        <v>-281</v>
      </c>
    </row>
    <row r="868" spans="1:5" x14ac:dyDescent="0.25">
      <c r="A868">
        <v>31.3</v>
      </c>
      <c r="B868">
        <v>48.7</v>
      </c>
      <c r="C868">
        <f t="shared" si="26"/>
        <v>866</v>
      </c>
      <c r="D868">
        <f t="shared" si="27"/>
        <v>509.5</v>
      </c>
      <c r="E868">
        <f t="array" ref="E868">SUM(SIGN($C868-C869:C$1171)*SIGN($D868-$D869:$D$1171))</f>
        <v>-212</v>
      </c>
    </row>
    <row r="869" spans="1:5" x14ac:dyDescent="0.25">
      <c r="A869">
        <v>31.4</v>
      </c>
      <c r="B869">
        <v>54.3</v>
      </c>
      <c r="C869">
        <f t="shared" si="26"/>
        <v>870</v>
      </c>
      <c r="D869">
        <f t="shared" si="27"/>
        <v>810</v>
      </c>
      <c r="E869">
        <f t="array" ref="E869">SUM(SIGN($C869-C870:C$1171)*SIGN($D869-$D870:$D$1171))</f>
        <v>-280</v>
      </c>
    </row>
    <row r="870" spans="1:5" x14ac:dyDescent="0.25">
      <c r="A870">
        <v>31.4</v>
      </c>
      <c r="B870">
        <v>49.9</v>
      </c>
      <c r="C870">
        <f t="shared" si="26"/>
        <v>870</v>
      </c>
      <c r="D870">
        <f t="shared" si="27"/>
        <v>577</v>
      </c>
      <c r="E870">
        <f t="array" ref="E870">SUM(SIGN($C870-C871:C$1171)*SIGN($D870-$D871:$D$1171))</f>
        <v>-230</v>
      </c>
    </row>
    <row r="871" spans="1:5" x14ac:dyDescent="0.25">
      <c r="A871">
        <v>31.4</v>
      </c>
      <c r="B871">
        <v>44.6</v>
      </c>
      <c r="C871">
        <f t="shared" si="26"/>
        <v>870</v>
      </c>
      <c r="D871">
        <f t="shared" si="27"/>
        <v>358.5</v>
      </c>
      <c r="E871">
        <f t="array" ref="E871">SUM(SIGN($C871-C872:C$1171)*SIGN($D871-$D872:$D$1171))</f>
        <v>-101</v>
      </c>
    </row>
    <row r="872" spans="1:5" x14ac:dyDescent="0.25">
      <c r="A872">
        <v>31.4</v>
      </c>
      <c r="B872">
        <v>37.1</v>
      </c>
      <c r="C872">
        <f t="shared" si="26"/>
        <v>870</v>
      </c>
      <c r="D872">
        <f t="shared" si="27"/>
        <v>180.5</v>
      </c>
      <c r="E872">
        <f t="array" ref="E872">SUM(SIGN($C872-C873:C$1171)*SIGN($D872-$D873:$D$1171))</f>
        <v>85</v>
      </c>
    </row>
    <row r="873" spans="1:5" x14ac:dyDescent="0.25">
      <c r="A873">
        <v>31.4</v>
      </c>
      <c r="B873">
        <v>32.200000000000003</v>
      </c>
      <c r="C873">
        <f t="shared" si="26"/>
        <v>870</v>
      </c>
      <c r="D873">
        <f t="shared" si="27"/>
        <v>109</v>
      </c>
      <c r="E873">
        <f t="array" ref="E873">SUM(SIGN($C873-C874:C$1171)*SIGN($D873-$D874:$D$1171))</f>
        <v>172</v>
      </c>
    </row>
    <row r="874" spans="1:5" x14ac:dyDescent="0.25">
      <c r="A874">
        <v>31.5</v>
      </c>
      <c r="B874">
        <v>47.3</v>
      </c>
      <c r="C874">
        <f t="shared" si="26"/>
        <v>873.5</v>
      </c>
      <c r="D874">
        <f t="shared" si="27"/>
        <v>450</v>
      </c>
      <c r="E874">
        <f t="array" ref="E874">SUM(SIGN($C874-C875:C$1171)*SIGN($D874-$D875:$D$1171))</f>
        <v>-180</v>
      </c>
    </row>
    <row r="875" spans="1:5" x14ac:dyDescent="0.25">
      <c r="A875">
        <v>31.5</v>
      </c>
      <c r="B875">
        <v>46.6</v>
      </c>
      <c r="C875">
        <f t="shared" si="26"/>
        <v>873.5</v>
      </c>
      <c r="D875">
        <f t="shared" si="27"/>
        <v>421.5</v>
      </c>
      <c r="E875">
        <f t="array" ref="E875">SUM(SIGN($C875-C876:C$1171)*SIGN($D875-$D876:$D$1171))</f>
        <v>-164</v>
      </c>
    </row>
    <row r="876" spans="1:5" x14ac:dyDescent="0.25">
      <c r="A876">
        <v>31.6</v>
      </c>
      <c r="B876">
        <v>47.8</v>
      </c>
      <c r="C876">
        <f t="shared" si="26"/>
        <v>876</v>
      </c>
      <c r="D876">
        <f t="shared" si="27"/>
        <v>474.5</v>
      </c>
      <c r="E876">
        <f t="array" ref="E876">SUM(SIGN($C876-C877:C$1171)*SIGN($D876-$D877:$D$1171))</f>
        <v>-196</v>
      </c>
    </row>
    <row r="877" spans="1:5" x14ac:dyDescent="0.25">
      <c r="A877">
        <v>31.6</v>
      </c>
      <c r="B877">
        <v>46.5</v>
      </c>
      <c r="C877">
        <f t="shared" si="26"/>
        <v>876</v>
      </c>
      <c r="D877">
        <f t="shared" si="27"/>
        <v>418.5</v>
      </c>
      <c r="E877">
        <f t="array" ref="E877">SUM(SIGN($C877-C878:C$1171)*SIGN($D877-$D878:$D$1171))</f>
        <v>-160</v>
      </c>
    </row>
    <row r="878" spans="1:5" x14ac:dyDescent="0.25">
      <c r="A878">
        <v>31.6</v>
      </c>
      <c r="B878">
        <v>38.6</v>
      </c>
      <c r="C878">
        <f t="shared" si="26"/>
        <v>876</v>
      </c>
      <c r="D878">
        <f t="shared" si="27"/>
        <v>211.5</v>
      </c>
      <c r="E878">
        <f t="array" ref="E878">SUM(SIGN($C878-C879:C$1171)*SIGN($D878-$D879:$D$1171))</f>
        <v>43</v>
      </c>
    </row>
    <row r="879" spans="1:5" x14ac:dyDescent="0.25">
      <c r="A879">
        <v>31.7</v>
      </c>
      <c r="B879">
        <v>45.4</v>
      </c>
      <c r="C879">
        <f t="shared" si="26"/>
        <v>878.5</v>
      </c>
      <c r="D879">
        <f t="shared" si="27"/>
        <v>378</v>
      </c>
      <c r="E879">
        <f t="array" ref="E879">SUM(SIGN($C879-C880:C$1171)*SIGN($D879-$D880:$D$1171))</f>
        <v>-126</v>
      </c>
    </row>
    <row r="880" spans="1:5" x14ac:dyDescent="0.25">
      <c r="A880">
        <v>31.7</v>
      </c>
      <c r="B880">
        <v>38.5</v>
      </c>
      <c r="C880">
        <f t="shared" si="26"/>
        <v>878.5</v>
      </c>
      <c r="D880">
        <f t="shared" si="27"/>
        <v>207</v>
      </c>
      <c r="E880">
        <f t="array" ref="E880">SUM(SIGN($C880-C881:C$1171)*SIGN($D880-$D881:$D$1171))</f>
        <v>48</v>
      </c>
    </row>
    <row r="881" spans="1:5" x14ac:dyDescent="0.25">
      <c r="A881">
        <v>31.8</v>
      </c>
      <c r="B881">
        <v>62.9</v>
      </c>
      <c r="C881">
        <f t="shared" si="26"/>
        <v>881</v>
      </c>
      <c r="D881">
        <f t="shared" si="27"/>
        <v>1157.5</v>
      </c>
      <c r="E881">
        <f t="array" ref="E881">SUM(SIGN($C881-C882:C$1171)*SIGN($D881-$D882:$D$1171))</f>
        <v>-286</v>
      </c>
    </row>
    <row r="882" spans="1:5" x14ac:dyDescent="0.25">
      <c r="A882">
        <v>31.8</v>
      </c>
      <c r="B882">
        <v>58.2</v>
      </c>
      <c r="C882">
        <f t="shared" si="26"/>
        <v>881</v>
      </c>
      <c r="D882">
        <f t="shared" si="27"/>
        <v>1025</v>
      </c>
      <c r="E882">
        <f t="array" ref="E882">SUM(SIGN($C882-C883:C$1171)*SIGN($D882-$D883:$D$1171))</f>
        <v>-282</v>
      </c>
    </row>
    <row r="883" spans="1:5" x14ac:dyDescent="0.25">
      <c r="A883">
        <v>31.8</v>
      </c>
      <c r="B883">
        <v>33.299999999999997</v>
      </c>
      <c r="C883">
        <f t="shared" si="26"/>
        <v>881</v>
      </c>
      <c r="D883">
        <f t="shared" si="27"/>
        <v>119</v>
      </c>
      <c r="E883">
        <f t="array" ref="E883">SUM(SIGN($C883-C884:C$1171)*SIGN($D883-$D884:$D$1171))</f>
        <v>155</v>
      </c>
    </row>
    <row r="884" spans="1:5" x14ac:dyDescent="0.25">
      <c r="A884">
        <v>31.9</v>
      </c>
      <c r="B884">
        <v>52.5</v>
      </c>
      <c r="C884">
        <f t="shared" si="26"/>
        <v>884.5</v>
      </c>
      <c r="D884">
        <f t="shared" si="27"/>
        <v>706</v>
      </c>
      <c r="E884">
        <f t="array" ref="E884">SUM(SIGN($C884-C885:C$1171)*SIGN($D884-$D885:$D$1171))</f>
        <v>-252</v>
      </c>
    </row>
    <row r="885" spans="1:5" x14ac:dyDescent="0.25">
      <c r="A885">
        <v>31.9</v>
      </c>
      <c r="B885">
        <v>48.8</v>
      </c>
      <c r="C885">
        <f t="shared" si="26"/>
        <v>884.5</v>
      </c>
      <c r="D885">
        <f t="shared" si="27"/>
        <v>517.5</v>
      </c>
      <c r="E885">
        <f t="array" ref="E885">SUM(SIGN($C885-C886:C$1171)*SIGN($D885-$D886:$D$1171))</f>
        <v>-207</v>
      </c>
    </row>
    <row r="886" spans="1:5" x14ac:dyDescent="0.25">
      <c r="A886">
        <v>31.9</v>
      </c>
      <c r="B886">
        <v>47.8</v>
      </c>
      <c r="C886">
        <f t="shared" si="26"/>
        <v>884.5</v>
      </c>
      <c r="D886">
        <f t="shared" si="27"/>
        <v>474.5</v>
      </c>
      <c r="E886">
        <f t="array" ref="E886">SUM(SIGN($C886-C887:C$1171)*SIGN($D886-$D887:$D$1171))</f>
        <v>-196</v>
      </c>
    </row>
    <row r="887" spans="1:5" x14ac:dyDescent="0.25">
      <c r="A887">
        <v>31.9</v>
      </c>
      <c r="B887">
        <v>47.7</v>
      </c>
      <c r="C887">
        <f t="shared" si="26"/>
        <v>884.5</v>
      </c>
      <c r="D887">
        <f t="shared" si="27"/>
        <v>470</v>
      </c>
      <c r="E887">
        <f t="array" ref="E887">SUM(SIGN($C887-C888:C$1171)*SIGN($D887-$D888:$D$1171))</f>
        <v>-194</v>
      </c>
    </row>
    <row r="888" spans="1:5" x14ac:dyDescent="0.25">
      <c r="A888">
        <v>32</v>
      </c>
      <c r="B888">
        <v>64.599999999999994</v>
      </c>
      <c r="C888">
        <f t="shared" si="26"/>
        <v>888.5</v>
      </c>
      <c r="D888">
        <f t="shared" si="27"/>
        <v>1168</v>
      </c>
      <c r="E888">
        <f t="array" ref="E888">SUM(SIGN($C888-C889:C$1171)*SIGN($D888-$D889:$D$1171))</f>
        <v>-280</v>
      </c>
    </row>
    <row r="889" spans="1:5" x14ac:dyDescent="0.25">
      <c r="A889">
        <v>32</v>
      </c>
      <c r="B889">
        <v>57.9</v>
      </c>
      <c r="C889">
        <f t="shared" si="26"/>
        <v>888.5</v>
      </c>
      <c r="D889">
        <f t="shared" si="27"/>
        <v>1010.5</v>
      </c>
      <c r="E889">
        <f t="array" ref="E889">SUM(SIGN($C889-C890:C$1171)*SIGN($D889-$D890:$D$1171))</f>
        <v>-275</v>
      </c>
    </row>
    <row r="890" spans="1:5" x14ac:dyDescent="0.25">
      <c r="A890">
        <v>32</v>
      </c>
      <c r="B890">
        <v>50.6</v>
      </c>
      <c r="C890">
        <f t="shared" si="26"/>
        <v>888.5</v>
      </c>
      <c r="D890">
        <f t="shared" si="27"/>
        <v>616</v>
      </c>
      <c r="E890">
        <f t="array" ref="E890">SUM(SIGN($C890-C891:C$1171)*SIGN($D890-$D891:$D$1171))</f>
        <v>-234</v>
      </c>
    </row>
    <row r="891" spans="1:5" x14ac:dyDescent="0.25">
      <c r="A891">
        <v>32</v>
      </c>
      <c r="B891">
        <v>45.4</v>
      </c>
      <c r="C891">
        <f t="shared" si="26"/>
        <v>888.5</v>
      </c>
      <c r="D891">
        <f t="shared" si="27"/>
        <v>378</v>
      </c>
      <c r="E891">
        <f t="array" ref="E891">SUM(SIGN($C891-C892:C$1171)*SIGN($D891-$D892:$D$1171))</f>
        <v>-134</v>
      </c>
    </row>
    <row r="892" spans="1:5" x14ac:dyDescent="0.25">
      <c r="A892">
        <v>32.200000000000003</v>
      </c>
      <c r="B892">
        <v>47.1</v>
      </c>
      <c r="C892">
        <f t="shared" si="26"/>
        <v>891.5</v>
      </c>
      <c r="D892">
        <f t="shared" si="27"/>
        <v>441</v>
      </c>
      <c r="E892">
        <f t="array" ref="E892">SUM(SIGN($C892-C893:C$1171)*SIGN($D892-$D893:$D$1171))</f>
        <v>-176</v>
      </c>
    </row>
    <row r="893" spans="1:5" x14ac:dyDescent="0.25">
      <c r="A893">
        <v>32.200000000000003</v>
      </c>
      <c r="B893">
        <v>43.9</v>
      </c>
      <c r="C893">
        <f t="shared" si="26"/>
        <v>891.5</v>
      </c>
      <c r="D893">
        <f t="shared" si="27"/>
        <v>337.5</v>
      </c>
      <c r="E893">
        <f t="array" ref="E893">SUM(SIGN($C893-C894:C$1171)*SIGN($D893-$D894:$D$1171))</f>
        <v>-88</v>
      </c>
    </row>
    <row r="894" spans="1:5" x14ac:dyDescent="0.25">
      <c r="A894">
        <v>32.299999999999997</v>
      </c>
      <c r="B894">
        <v>53.1</v>
      </c>
      <c r="C894">
        <f t="shared" si="26"/>
        <v>894</v>
      </c>
      <c r="D894">
        <f t="shared" si="27"/>
        <v>735.5</v>
      </c>
      <c r="E894">
        <f t="array" ref="E894">SUM(SIGN($C894-C895:C$1171)*SIGN($D894-$D895:$D$1171))</f>
        <v>-256</v>
      </c>
    </row>
    <row r="895" spans="1:5" x14ac:dyDescent="0.25">
      <c r="A895">
        <v>32.299999999999997</v>
      </c>
      <c r="B895">
        <v>52.1</v>
      </c>
      <c r="C895">
        <f t="shared" si="26"/>
        <v>894</v>
      </c>
      <c r="D895">
        <f t="shared" si="27"/>
        <v>690.5</v>
      </c>
      <c r="E895">
        <f t="array" ref="E895">SUM(SIGN($C895-C896:C$1171)*SIGN($D895-$D896:$D$1171))</f>
        <v>-247</v>
      </c>
    </row>
    <row r="896" spans="1:5" x14ac:dyDescent="0.25">
      <c r="A896">
        <v>32.299999999999997</v>
      </c>
      <c r="B896">
        <v>45.6</v>
      </c>
      <c r="C896">
        <f t="shared" si="26"/>
        <v>894</v>
      </c>
      <c r="D896">
        <f t="shared" si="27"/>
        <v>386.5</v>
      </c>
      <c r="E896">
        <f t="array" ref="E896">SUM(SIGN($C896-C897:C$1171)*SIGN($D896-$D897:$D$1171))</f>
        <v>-142</v>
      </c>
    </row>
    <row r="897" spans="1:5" x14ac:dyDescent="0.25">
      <c r="A897">
        <v>32.4</v>
      </c>
      <c r="B897">
        <v>52.2</v>
      </c>
      <c r="C897">
        <f t="shared" si="26"/>
        <v>897.5</v>
      </c>
      <c r="D897">
        <f t="shared" si="27"/>
        <v>695</v>
      </c>
      <c r="E897">
        <f t="array" ref="E897">SUM(SIGN($C897-C898:C$1171)*SIGN($D897-$D898:$D$1171))</f>
        <v>-245</v>
      </c>
    </row>
    <row r="898" spans="1:5" x14ac:dyDescent="0.25">
      <c r="A898">
        <v>32.4</v>
      </c>
      <c r="B898">
        <v>46.6</v>
      </c>
      <c r="C898">
        <f t="shared" ref="C898:C961" si="28">_xlfn.RANK.AVG(A898,A$2:A$1171,1)</f>
        <v>897.5</v>
      </c>
      <c r="D898">
        <f t="shared" ref="D898:D961" si="29">_xlfn.RANK.AVG(B898,B$2:B$1171,1)</f>
        <v>421.5</v>
      </c>
      <c r="E898">
        <f t="array" ref="E898">SUM(SIGN($C898-C899:C$1171)*SIGN($D898-$D899:$D$1171))</f>
        <v>-168</v>
      </c>
    </row>
    <row r="899" spans="1:5" x14ac:dyDescent="0.25">
      <c r="A899">
        <v>32.4</v>
      </c>
      <c r="B899">
        <v>44.9</v>
      </c>
      <c r="C899">
        <f t="shared" si="28"/>
        <v>897.5</v>
      </c>
      <c r="D899">
        <f t="shared" si="29"/>
        <v>366.5</v>
      </c>
      <c r="E899">
        <f t="array" ref="E899">SUM(SIGN($C899-C900:C$1171)*SIGN($D899-$D900:$D$1171))</f>
        <v>-130</v>
      </c>
    </row>
    <row r="900" spans="1:5" x14ac:dyDescent="0.25">
      <c r="A900">
        <v>32.4</v>
      </c>
      <c r="B900">
        <v>30.3</v>
      </c>
      <c r="C900">
        <f t="shared" si="28"/>
        <v>897.5</v>
      </c>
      <c r="D900">
        <f t="shared" si="29"/>
        <v>95</v>
      </c>
      <c r="E900">
        <f t="array" ref="E900">SUM(SIGN($C900-C901:C$1171)*SIGN($D900-$D901:$D$1171))</f>
        <v>161</v>
      </c>
    </row>
    <row r="901" spans="1:5" x14ac:dyDescent="0.25">
      <c r="A901">
        <v>32.5</v>
      </c>
      <c r="B901">
        <v>57.9</v>
      </c>
      <c r="C901">
        <f t="shared" si="28"/>
        <v>902</v>
      </c>
      <c r="D901">
        <f t="shared" si="29"/>
        <v>1010.5</v>
      </c>
      <c r="E901">
        <f t="array" ref="E901">SUM(SIGN($C901-C902:C$1171)*SIGN($D901-$D902:$D$1171))</f>
        <v>-262</v>
      </c>
    </row>
    <row r="902" spans="1:5" x14ac:dyDescent="0.25">
      <c r="A902">
        <v>32.5</v>
      </c>
      <c r="B902">
        <v>50.4</v>
      </c>
      <c r="C902">
        <f t="shared" si="28"/>
        <v>902</v>
      </c>
      <c r="D902">
        <f t="shared" si="29"/>
        <v>610.5</v>
      </c>
      <c r="E902">
        <f t="array" ref="E902">SUM(SIGN($C902-C903:C$1171)*SIGN($D902-$D903:$D$1171))</f>
        <v>-225</v>
      </c>
    </row>
    <row r="903" spans="1:5" x14ac:dyDescent="0.25">
      <c r="A903">
        <v>32.5</v>
      </c>
      <c r="B903">
        <v>49.6</v>
      </c>
      <c r="C903">
        <f t="shared" si="28"/>
        <v>902</v>
      </c>
      <c r="D903">
        <f t="shared" si="29"/>
        <v>557.5</v>
      </c>
      <c r="E903">
        <f t="array" ref="E903">SUM(SIGN($C903-C904:C$1171)*SIGN($D903-$D904:$D$1171))</f>
        <v>-218</v>
      </c>
    </row>
    <row r="904" spans="1:5" x14ac:dyDescent="0.25">
      <c r="A904">
        <v>32.5</v>
      </c>
      <c r="B904">
        <v>46.3</v>
      </c>
      <c r="C904">
        <f t="shared" si="28"/>
        <v>902</v>
      </c>
      <c r="D904">
        <f t="shared" si="29"/>
        <v>414.5</v>
      </c>
      <c r="E904">
        <f t="array" ref="E904">SUM(SIGN($C904-C905:C$1171)*SIGN($D904-$D905:$D$1171))</f>
        <v>-164</v>
      </c>
    </row>
    <row r="905" spans="1:5" x14ac:dyDescent="0.25">
      <c r="A905">
        <v>32.5</v>
      </c>
      <c r="B905">
        <v>35.200000000000003</v>
      </c>
      <c r="C905">
        <f t="shared" si="28"/>
        <v>902</v>
      </c>
      <c r="D905">
        <f t="shared" si="29"/>
        <v>142</v>
      </c>
      <c r="E905">
        <f t="array" ref="E905">SUM(SIGN($C905-C906:C$1171)*SIGN($D905-$D906:$D$1171))</f>
        <v>109</v>
      </c>
    </row>
    <row r="906" spans="1:5" x14ac:dyDescent="0.25">
      <c r="A906">
        <v>32.6</v>
      </c>
      <c r="B906">
        <v>49</v>
      </c>
      <c r="C906">
        <f t="shared" si="28"/>
        <v>905</v>
      </c>
      <c r="D906">
        <f t="shared" si="29"/>
        <v>525.5</v>
      </c>
      <c r="E906">
        <f t="array" ref="E906">SUM(SIGN($C906-C907:C$1171)*SIGN($D906-$D907:$D$1171))</f>
        <v>-210</v>
      </c>
    </row>
    <row r="907" spans="1:5" x14ac:dyDescent="0.25">
      <c r="A907">
        <v>32.700000000000003</v>
      </c>
      <c r="B907">
        <v>51</v>
      </c>
      <c r="C907">
        <f t="shared" si="28"/>
        <v>907.5</v>
      </c>
      <c r="D907">
        <f t="shared" si="29"/>
        <v>634</v>
      </c>
      <c r="E907">
        <f t="array" ref="E907">SUM(SIGN($C907-C908:C$1171)*SIGN($D907-$D908:$D$1171))</f>
        <v>-229</v>
      </c>
    </row>
    <row r="908" spans="1:5" x14ac:dyDescent="0.25">
      <c r="A908">
        <v>32.700000000000003</v>
      </c>
      <c r="B908">
        <v>45.7</v>
      </c>
      <c r="C908">
        <f t="shared" si="28"/>
        <v>907.5</v>
      </c>
      <c r="D908">
        <f t="shared" si="29"/>
        <v>391.5</v>
      </c>
      <c r="E908">
        <f t="array" ref="E908">SUM(SIGN($C908-C909:C$1171)*SIGN($D908-$D909:$D$1171))</f>
        <v>-149</v>
      </c>
    </row>
    <row r="909" spans="1:5" x14ac:dyDescent="0.25">
      <c r="A909">
        <v>32.700000000000003</v>
      </c>
      <c r="B909">
        <v>34.1</v>
      </c>
      <c r="C909">
        <f t="shared" si="28"/>
        <v>907.5</v>
      </c>
      <c r="D909">
        <f t="shared" si="29"/>
        <v>131.5</v>
      </c>
      <c r="E909">
        <f t="array" ref="E909">SUM(SIGN($C909-C910:C$1171)*SIGN($D909-$D910:$D$1171))</f>
        <v>117</v>
      </c>
    </row>
    <row r="910" spans="1:5" x14ac:dyDescent="0.25">
      <c r="A910">
        <v>32.700000000000003</v>
      </c>
      <c r="B910">
        <v>24.05</v>
      </c>
      <c r="C910">
        <f t="shared" si="28"/>
        <v>907.5</v>
      </c>
      <c r="D910">
        <f t="shared" si="29"/>
        <v>28</v>
      </c>
      <c r="E910">
        <f t="array" ref="E910">SUM(SIGN($C910-C911:C$1171)*SIGN($D910-$D911:$D$1171))</f>
        <v>217</v>
      </c>
    </row>
    <row r="911" spans="1:5" x14ac:dyDescent="0.25">
      <c r="A911">
        <v>32.799999999999997</v>
      </c>
      <c r="B911">
        <v>56.3</v>
      </c>
      <c r="C911">
        <f t="shared" si="28"/>
        <v>912</v>
      </c>
      <c r="D911">
        <f t="shared" si="29"/>
        <v>921</v>
      </c>
      <c r="E911">
        <f t="array" ref="E911">SUM(SIGN($C911-C912:C$1171)*SIGN($D911-$D912:$D$1171))</f>
        <v>-252</v>
      </c>
    </row>
    <row r="912" spans="1:5" x14ac:dyDescent="0.25">
      <c r="A912">
        <v>32.799999999999997</v>
      </c>
      <c r="B912">
        <v>50.1</v>
      </c>
      <c r="C912">
        <f t="shared" si="28"/>
        <v>912</v>
      </c>
      <c r="D912">
        <f t="shared" si="29"/>
        <v>590</v>
      </c>
      <c r="E912">
        <f t="array" ref="E912">SUM(SIGN($C912-C913:C$1171)*SIGN($D912-$D913:$D$1171))</f>
        <v>-216</v>
      </c>
    </row>
    <row r="913" spans="1:5" x14ac:dyDescent="0.25">
      <c r="A913">
        <v>32.799999999999997</v>
      </c>
      <c r="B913">
        <v>44.2</v>
      </c>
      <c r="C913">
        <f t="shared" si="28"/>
        <v>912</v>
      </c>
      <c r="D913">
        <f t="shared" si="29"/>
        <v>348</v>
      </c>
      <c r="E913">
        <f t="array" ref="E913">SUM(SIGN($C913-C914:C$1171)*SIGN($D913-$D914:$D$1171))</f>
        <v>-109</v>
      </c>
    </row>
    <row r="914" spans="1:5" x14ac:dyDescent="0.25">
      <c r="A914">
        <v>32.799999999999997</v>
      </c>
      <c r="B914">
        <v>42.3</v>
      </c>
      <c r="C914">
        <f t="shared" si="28"/>
        <v>912</v>
      </c>
      <c r="D914">
        <f t="shared" si="29"/>
        <v>295</v>
      </c>
      <c r="E914">
        <f t="array" ref="E914">SUM(SIGN($C914-C915:C$1171)*SIGN($D914-$D915:$D$1171))</f>
        <v>-55</v>
      </c>
    </row>
    <row r="915" spans="1:5" x14ac:dyDescent="0.25">
      <c r="A915">
        <v>32.799999999999997</v>
      </c>
      <c r="B915">
        <v>38.799999999999997</v>
      </c>
      <c r="C915">
        <f t="shared" si="28"/>
        <v>912</v>
      </c>
      <c r="D915">
        <f t="shared" si="29"/>
        <v>219.5</v>
      </c>
      <c r="E915">
        <f t="array" ref="E915">SUM(SIGN($C915-C916:C$1171)*SIGN($D915-$D916:$D$1171))</f>
        <v>10</v>
      </c>
    </row>
    <row r="916" spans="1:5" x14ac:dyDescent="0.25">
      <c r="A916">
        <v>33</v>
      </c>
      <c r="B916">
        <v>53.9</v>
      </c>
      <c r="C916">
        <f t="shared" si="28"/>
        <v>915.5</v>
      </c>
      <c r="D916">
        <f t="shared" si="29"/>
        <v>787.5</v>
      </c>
      <c r="E916">
        <f t="array" ref="E916">SUM(SIGN($C916-C917:C$1171)*SIGN($D916-$D917:$D$1171))</f>
        <v>-248</v>
      </c>
    </row>
    <row r="917" spans="1:5" x14ac:dyDescent="0.25">
      <c r="A917">
        <v>33</v>
      </c>
      <c r="B917">
        <v>47</v>
      </c>
      <c r="C917">
        <f t="shared" si="28"/>
        <v>915.5</v>
      </c>
      <c r="D917">
        <f t="shared" si="29"/>
        <v>436.5</v>
      </c>
      <c r="E917">
        <f t="array" ref="E917">SUM(SIGN($C917-C918:C$1171)*SIGN($D917-$D918:$D$1171))</f>
        <v>-173</v>
      </c>
    </row>
    <row r="918" spans="1:5" x14ac:dyDescent="0.25">
      <c r="A918">
        <v>33.200000000000003</v>
      </c>
      <c r="B918">
        <v>49.3</v>
      </c>
      <c r="C918">
        <f t="shared" si="28"/>
        <v>917.5</v>
      </c>
      <c r="D918">
        <f t="shared" si="29"/>
        <v>542</v>
      </c>
      <c r="E918">
        <f t="array" ref="E918">SUM(SIGN($C918-C919:C$1171)*SIGN($D918-$D919:$D$1171))</f>
        <v>-212</v>
      </c>
    </row>
    <row r="919" spans="1:5" x14ac:dyDescent="0.25">
      <c r="A919">
        <v>33.200000000000003</v>
      </c>
      <c r="B919">
        <v>43.1</v>
      </c>
      <c r="C919">
        <f t="shared" si="28"/>
        <v>917.5</v>
      </c>
      <c r="D919">
        <f t="shared" si="29"/>
        <v>314.5</v>
      </c>
      <c r="E919">
        <f t="array" ref="E919">SUM(SIGN($C919-C920:C$1171)*SIGN($D919-$D920:$D$1171))</f>
        <v>-75</v>
      </c>
    </row>
    <row r="920" spans="1:5" x14ac:dyDescent="0.25">
      <c r="A920">
        <v>33.299999999999997</v>
      </c>
      <c r="B920">
        <v>53.2</v>
      </c>
      <c r="C920">
        <f t="shared" si="28"/>
        <v>919</v>
      </c>
      <c r="D920">
        <f t="shared" si="29"/>
        <v>741</v>
      </c>
      <c r="E920">
        <f t="array" ref="E920">SUM(SIGN($C920-C921:C$1171)*SIGN($D920-$D921:$D$1171))</f>
        <v>-241</v>
      </c>
    </row>
    <row r="921" spans="1:5" x14ac:dyDescent="0.25">
      <c r="A921">
        <v>33.4</v>
      </c>
      <c r="B921">
        <v>52.8</v>
      </c>
      <c r="C921">
        <f t="shared" si="28"/>
        <v>922.5</v>
      </c>
      <c r="D921">
        <f t="shared" si="29"/>
        <v>720</v>
      </c>
      <c r="E921">
        <f t="array" ref="E921">SUM(SIGN($C921-C922:C$1171)*SIGN($D921-$D922:$D$1171))</f>
        <v>-233</v>
      </c>
    </row>
    <row r="922" spans="1:5" x14ac:dyDescent="0.25">
      <c r="A922">
        <v>33.4</v>
      </c>
      <c r="B922">
        <v>52.8</v>
      </c>
      <c r="C922">
        <f t="shared" si="28"/>
        <v>922.5</v>
      </c>
      <c r="D922">
        <f t="shared" si="29"/>
        <v>720</v>
      </c>
      <c r="E922">
        <f t="array" ref="E922">SUM(SIGN($C922-C923:C$1171)*SIGN($D922-$D923:$D$1171))</f>
        <v>-233</v>
      </c>
    </row>
    <row r="923" spans="1:5" x14ac:dyDescent="0.25">
      <c r="A923">
        <v>33.4</v>
      </c>
      <c r="B923">
        <v>49.8</v>
      </c>
      <c r="C923">
        <f t="shared" si="28"/>
        <v>922.5</v>
      </c>
      <c r="D923">
        <f t="shared" si="29"/>
        <v>570.5</v>
      </c>
      <c r="E923">
        <f t="array" ref="E923">SUM(SIGN($C923-C924:C$1171)*SIGN($D923-$D924:$D$1171))</f>
        <v>-213</v>
      </c>
    </row>
    <row r="924" spans="1:5" x14ac:dyDescent="0.25">
      <c r="A924">
        <v>33.4</v>
      </c>
      <c r="B924">
        <v>48.7</v>
      </c>
      <c r="C924">
        <f t="shared" si="28"/>
        <v>922.5</v>
      </c>
      <c r="D924">
        <f t="shared" si="29"/>
        <v>509.5</v>
      </c>
      <c r="E924">
        <f t="array" ref="E924">SUM(SIGN($C924-C925:C$1171)*SIGN($D924-$D925:$D$1171))</f>
        <v>-205</v>
      </c>
    </row>
    <row r="925" spans="1:5" x14ac:dyDescent="0.25">
      <c r="A925">
        <v>33.4</v>
      </c>
      <c r="B925">
        <v>42.5</v>
      </c>
      <c r="C925">
        <f t="shared" si="28"/>
        <v>922.5</v>
      </c>
      <c r="D925">
        <f t="shared" si="29"/>
        <v>301.5</v>
      </c>
      <c r="E925">
        <f t="array" ref="E925">SUM(SIGN($C925-C926:C$1171)*SIGN($D925-$D926:$D$1171))</f>
        <v>-67</v>
      </c>
    </row>
    <row r="926" spans="1:5" x14ac:dyDescent="0.25">
      <c r="A926">
        <v>33.4</v>
      </c>
      <c r="B926">
        <v>37.5</v>
      </c>
      <c r="C926">
        <f t="shared" si="28"/>
        <v>922.5</v>
      </c>
      <c r="D926">
        <f t="shared" si="29"/>
        <v>187.5</v>
      </c>
      <c r="E926">
        <f t="array" ref="E926">SUM(SIGN($C926-C927:C$1171)*SIGN($D926-$D927:$D$1171))</f>
        <v>35</v>
      </c>
    </row>
    <row r="927" spans="1:5" x14ac:dyDescent="0.25">
      <c r="A927">
        <v>33.700000000000003</v>
      </c>
      <c r="B927">
        <v>51.7</v>
      </c>
      <c r="C927">
        <f t="shared" si="28"/>
        <v>927.5</v>
      </c>
      <c r="D927">
        <f t="shared" si="29"/>
        <v>675</v>
      </c>
      <c r="E927">
        <f t="array" ref="E927">SUM(SIGN($C927-C928:C$1171)*SIGN($D927-$D928:$D$1171))</f>
        <v>-227</v>
      </c>
    </row>
    <row r="928" spans="1:5" x14ac:dyDescent="0.25">
      <c r="A928">
        <v>33.700000000000003</v>
      </c>
      <c r="B928">
        <v>50.9</v>
      </c>
      <c r="C928">
        <f t="shared" si="28"/>
        <v>927.5</v>
      </c>
      <c r="D928">
        <f t="shared" si="29"/>
        <v>627.5</v>
      </c>
      <c r="E928">
        <f t="array" ref="E928">SUM(SIGN($C928-C929:C$1171)*SIGN($D928-$D929:$D$1171))</f>
        <v>-220</v>
      </c>
    </row>
    <row r="929" spans="1:5" x14ac:dyDescent="0.25">
      <c r="A929">
        <v>33.700000000000003</v>
      </c>
      <c r="B929">
        <v>45.7</v>
      </c>
      <c r="C929">
        <f t="shared" si="28"/>
        <v>927.5</v>
      </c>
      <c r="D929">
        <f t="shared" si="29"/>
        <v>391.5</v>
      </c>
      <c r="E929">
        <f t="array" ref="E929">SUM(SIGN($C929-C930:C$1171)*SIGN($D929-$D930:$D$1171))</f>
        <v>-154</v>
      </c>
    </row>
    <row r="930" spans="1:5" x14ac:dyDescent="0.25">
      <c r="A930">
        <v>33.700000000000003</v>
      </c>
      <c r="B930">
        <v>44.7</v>
      </c>
      <c r="C930">
        <f t="shared" si="28"/>
        <v>927.5</v>
      </c>
      <c r="D930">
        <f t="shared" si="29"/>
        <v>360.5</v>
      </c>
      <c r="E930">
        <f t="array" ref="E930">SUM(SIGN($C930-C931:C$1171)*SIGN($D930-$D931:$D$1171))</f>
        <v>-132</v>
      </c>
    </row>
    <row r="931" spans="1:5" x14ac:dyDescent="0.25">
      <c r="A931">
        <v>33.799999999999997</v>
      </c>
      <c r="B931">
        <v>61</v>
      </c>
      <c r="C931">
        <f t="shared" si="28"/>
        <v>931</v>
      </c>
      <c r="D931">
        <f t="shared" si="29"/>
        <v>1130</v>
      </c>
      <c r="E931">
        <f t="array" ref="E931">SUM(SIGN($C931-C932:C$1171)*SIGN($D931-$D932:$D$1171))</f>
        <v>-238</v>
      </c>
    </row>
    <row r="932" spans="1:5" x14ac:dyDescent="0.25">
      <c r="A932">
        <v>33.799999999999997</v>
      </c>
      <c r="B932">
        <v>47.3</v>
      </c>
      <c r="C932">
        <f t="shared" si="28"/>
        <v>931</v>
      </c>
      <c r="D932">
        <f t="shared" si="29"/>
        <v>450</v>
      </c>
      <c r="E932">
        <f t="array" ref="E932">SUM(SIGN($C932-C933:C$1171)*SIGN($D932-$D933:$D$1171))</f>
        <v>-183</v>
      </c>
    </row>
    <row r="933" spans="1:5" x14ac:dyDescent="0.25">
      <c r="A933">
        <v>33.799999999999997</v>
      </c>
      <c r="B933">
        <v>40</v>
      </c>
      <c r="C933">
        <f t="shared" si="28"/>
        <v>931</v>
      </c>
      <c r="D933">
        <f t="shared" si="29"/>
        <v>239</v>
      </c>
      <c r="E933">
        <f t="array" ref="E933">SUM(SIGN($C933-C934:C$1171)*SIGN($D933-$D934:$D$1171))</f>
        <v>-18</v>
      </c>
    </row>
    <row r="934" spans="1:5" x14ac:dyDescent="0.25">
      <c r="A934">
        <v>33.9</v>
      </c>
      <c r="B934">
        <v>53.4</v>
      </c>
      <c r="C934">
        <f t="shared" si="28"/>
        <v>933.5</v>
      </c>
      <c r="D934">
        <f t="shared" si="29"/>
        <v>753.5</v>
      </c>
      <c r="E934">
        <f t="array" ref="E934">SUM(SIGN($C934-C935:C$1171)*SIGN($D934-$D935:$D$1171))</f>
        <v>-230</v>
      </c>
    </row>
    <row r="935" spans="1:5" x14ac:dyDescent="0.25">
      <c r="A935">
        <v>33.9</v>
      </c>
      <c r="B935">
        <v>36.299999999999997</v>
      </c>
      <c r="C935">
        <f t="shared" si="28"/>
        <v>933.5</v>
      </c>
      <c r="D935">
        <f t="shared" si="29"/>
        <v>165.5</v>
      </c>
      <c r="E935">
        <f t="array" ref="E935">SUM(SIGN($C935-C936:C$1171)*SIGN($D935-$D936:$D$1171))</f>
        <v>53</v>
      </c>
    </row>
    <row r="936" spans="1:5" x14ac:dyDescent="0.25">
      <c r="A936">
        <v>34</v>
      </c>
      <c r="B936">
        <v>44.8</v>
      </c>
      <c r="C936">
        <f t="shared" si="28"/>
        <v>935</v>
      </c>
      <c r="D936">
        <f t="shared" si="29"/>
        <v>363.5</v>
      </c>
      <c r="E936">
        <f t="array" ref="E936">SUM(SIGN($C936-C937:C$1171)*SIGN($D936-$D937:$D$1171))</f>
        <v>-137</v>
      </c>
    </row>
    <row r="937" spans="1:5" x14ac:dyDescent="0.25">
      <c r="A937">
        <v>34.1</v>
      </c>
      <c r="B937">
        <v>47.8</v>
      </c>
      <c r="C937">
        <f t="shared" si="28"/>
        <v>936.5</v>
      </c>
      <c r="D937">
        <f t="shared" si="29"/>
        <v>474.5</v>
      </c>
      <c r="E937">
        <f t="array" ref="E937">SUM(SIGN($C937-C938:C$1171)*SIGN($D937-$D938:$D$1171))</f>
        <v>-194</v>
      </c>
    </row>
    <row r="938" spans="1:5" x14ac:dyDescent="0.25">
      <c r="A938">
        <v>34.1</v>
      </c>
      <c r="B938">
        <v>36.700000000000003</v>
      </c>
      <c r="C938">
        <f t="shared" si="28"/>
        <v>936.5</v>
      </c>
      <c r="D938">
        <f t="shared" si="29"/>
        <v>173.5</v>
      </c>
      <c r="E938">
        <f t="array" ref="E938">SUM(SIGN($C938-C939:C$1171)*SIGN($D938-$D939:$D$1171))</f>
        <v>41</v>
      </c>
    </row>
    <row r="939" spans="1:5" x14ac:dyDescent="0.25">
      <c r="A939">
        <v>34.200000000000003</v>
      </c>
      <c r="B939">
        <v>49.2</v>
      </c>
      <c r="C939">
        <f t="shared" si="28"/>
        <v>940</v>
      </c>
      <c r="D939">
        <f t="shared" si="29"/>
        <v>537</v>
      </c>
      <c r="E939">
        <f t="array" ref="E939">SUM(SIGN($C939-C940:C$1171)*SIGN($D939-$D940:$D$1171))</f>
        <v>-204</v>
      </c>
    </row>
    <row r="940" spans="1:5" x14ac:dyDescent="0.25">
      <c r="A940">
        <v>34.200000000000003</v>
      </c>
      <c r="B940">
        <v>45.5</v>
      </c>
      <c r="C940">
        <f t="shared" si="28"/>
        <v>940</v>
      </c>
      <c r="D940">
        <f t="shared" si="29"/>
        <v>382.5</v>
      </c>
      <c r="E940">
        <f t="array" ref="E940">SUM(SIGN($C940-C941:C$1171)*SIGN($D940-$D941:$D$1171))</f>
        <v>-147</v>
      </c>
    </row>
    <row r="941" spans="1:5" x14ac:dyDescent="0.25">
      <c r="A941">
        <v>34.200000000000003</v>
      </c>
      <c r="B941">
        <v>44.5</v>
      </c>
      <c r="C941">
        <f t="shared" si="28"/>
        <v>940</v>
      </c>
      <c r="D941">
        <f t="shared" si="29"/>
        <v>356</v>
      </c>
      <c r="E941">
        <f t="array" ref="E941">SUM(SIGN($C941-C942:C$1171)*SIGN($D941-$D942:$D$1171))</f>
        <v>-129</v>
      </c>
    </row>
    <row r="942" spans="1:5" x14ac:dyDescent="0.25">
      <c r="A942">
        <v>34.200000000000003</v>
      </c>
      <c r="B942">
        <v>43.9</v>
      </c>
      <c r="C942">
        <f t="shared" si="28"/>
        <v>940</v>
      </c>
      <c r="D942">
        <f t="shared" si="29"/>
        <v>337.5</v>
      </c>
      <c r="E942">
        <f t="array" ref="E942">SUM(SIGN($C942-C943:C$1171)*SIGN($D942-$D943:$D$1171))</f>
        <v>-111</v>
      </c>
    </row>
    <row r="943" spans="1:5" x14ac:dyDescent="0.25">
      <c r="A943">
        <v>34.200000000000003</v>
      </c>
      <c r="B943">
        <v>24.9</v>
      </c>
      <c r="C943">
        <f t="shared" si="28"/>
        <v>940</v>
      </c>
      <c r="D943">
        <f t="shared" si="29"/>
        <v>32</v>
      </c>
      <c r="E943">
        <f t="array" ref="E943">SUM(SIGN($C943-C944:C$1171)*SIGN($D943-$D944:$D$1171))</f>
        <v>178</v>
      </c>
    </row>
    <row r="944" spans="1:5" x14ac:dyDescent="0.25">
      <c r="A944">
        <v>34.299999999999997</v>
      </c>
      <c r="B944">
        <v>46.6</v>
      </c>
      <c r="C944">
        <f t="shared" si="28"/>
        <v>943.5</v>
      </c>
      <c r="D944">
        <f t="shared" si="29"/>
        <v>421.5</v>
      </c>
      <c r="E944">
        <f t="array" ref="E944">SUM(SIGN($C944-C945:C$1171)*SIGN($D944-$D945:$D$1171))</f>
        <v>-168</v>
      </c>
    </row>
    <row r="945" spans="1:5" x14ac:dyDescent="0.25">
      <c r="A945">
        <v>34.299999999999997</v>
      </c>
      <c r="B945">
        <v>41.2</v>
      </c>
      <c r="C945">
        <f t="shared" si="28"/>
        <v>943.5</v>
      </c>
      <c r="D945">
        <f t="shared" si="29"/>
        <v>264.5</v>
      </c>
      <c r="E945">
        <f t="array" ref="E945">SUM(SIGN($C945-C946:C$1171)*SIGN($D945-$D946:$D$1171))</f>
        <v>-43</v>
      </c>
    </row>
    <row r="946" spans="1:5" x14ac:dyDescent="0.25">
      <c r="A946">
        <v>34.4</v>
      </c>
      <c r="B946">
        <v>43.8</v>
      </c>
      <c r="C946">
        <f t="shared" si="28"/>
        <v>945.5</v>
      </c>
      <c r="D946">
        <f t="shared" si="29"/>
        <v>333</v>
      </c>
      <c r="E946">
        <f t="array" ref="E946">SUM(SIGN($C946-C947:C$1171)*SIGN($D946-$D947:$D$1171))</f>
        <v>-107</v>
      </c>
    </row>
    <row r="947" spans="1:5" x14ac:dyDescent="0.25">
      <c r="A947">
        <v>34.4</v>
      </c>
      <c r="B947">
        <v>42.1</v>
      </c>
      <c r="C947">
        <f t="shared" si="28"/>
        <v>945.5</v>
      </c>
      <c r="D947">
        <f t="shared" si="29"/>
        <v>286.5</v>
      </c>
      <c r="E947">
        <f t="array" ref="E947">SUM(SIGN($C947-C948:C$1171)*SIGN($D947-$D948:$D$1171))</f>
        <v>-66</v>
      </c>
    </row>
    <row r="948" spans="1:5" x14ac:dyDescent="0.25">
      <c r="A948">
        <v>34.5</v>
      </c>
      <c r="B948">
        <v>39.1</v>
      </c>
      <c r="C948">
        <f t="shared" si="28"/>
        <v>947.5</v>
      </c>
      <c r="D948">
        <f t="shared" si="29"/>
        <v>226</v>
      </c>
      <c r="E948">
        <f t="array" ref="E948">SUM(SIGN($C948-C949:C$1171)*SIGN($D948-$D949:$D$1171))</f>
        <v>-18</v>
      </c>
    </row>
    <row r="949" spans="1:5" x14ac:dyDescent="0.25">
      <c r="A949">
        <v>34.5</v>
      </c>
      <c r="B949">
        <v>28.1</v>
      </c>
      <c r="C949">
        <f t="shared" si="28"/>
        <v>947.5</v>
      </c>
      <c r="D949">
        <f t="shared" si="29"/>
        <v>74</v>
      </c>
      <c r="E949">
        <f t="array" ref="E949">SUM(SIGN($C949-C950:C$1171)*SIGN($D949-$D950:$D$1171))</f>
        <v>140</v>
      </c>
    </row>
    <row r="950" spans="1:5" x14ac:dyDescent="0.25">
      <c r="A950">
        <v>34.6</v>
      </c>
      <c r="B950">
        <v>53.5</v>
      </c>
      <c r="C950">
        <f t="shared" si="28"/>
        <v>949.5</v>
      </c>
      <c r="D950">
        <f t="shared" si="29"/>
        <v>760.5</v>
      </c>
      <c r="E950">
        <f t="array" ref="E950">SUM(SIGN($C950-C951:C$1171)*SIGN($D950-$D951:$D$1171))</f>
        <v>-216</v>
      </c>
    </row>
    <row r="951" spans="1:5" x14ac:dyDescent="0.25">
      <c r="A951">
        <v>34.6</v>
      </c>
      <c r="B951">
        <v>27.8</v>
      </c>
      <c r="C951">
        <f t="shared" si="28"/>
        <v>949.5</v>
      </c>
      <c r="D951">
        <f t="shared" si="29"/>
        <v>72</v>
      </c>
      <c r="E951">
        <f t="array" ref="E951">SUM(SIGN($C951-C952:C$1171)*SIGN($D951-$D952:$D$1171))</f>
        <v>142</v>
      </c>
    </row>
    <row r="952" spans="1:5" x14ac:dyDescent="0.25">
      <c r="A952">
        <v>34.700000000000003</v>
      </c>
      <c r="B952">
        <v>51.3</v>
      </c>
      <c r="C952">
        <f t="shared" si="28"/>
        <v>952.5</v>
      </c>
      <c r="D952">
        <f t="shared" si="29"/>
        <v>656.5</v>
      </c>
      <c r="E952">
        <f t="array" ref="E952">SUM(SIGN($C952-C953:C$1171)*SIGN($D952-$D953:$D$1171))</f>
        <v>-208</v>
      </c>
    </row>
    <row r="953" spans="1:5" x14ac:dyDescent="0.25">
      <c r="A953">
        <v>34.700000000000003</v>
      </c>
      <c r="B953">
        <v>47.3</v>
      </c>
      <c r="C953">
        <f t="shared" si="28"/>
        <v>952.5</v>
      </c>
      <c r="D953">
        <f t="shared" si="29"/>
        <v>450</v>
      </c>
      <c r="E953">
        <f t="array" ref="E953">SUM(SIGN($C953-C954:C$1171)*SIGN($D953-$D954:$D$1171))</f>
        <v>-172</v>
      </c>
    </row>
    <row r="954" spans="1:5" x14ac:dyDescent="0.25">
      <c r="A954">
        <v>34.700000000000003</v>
      </c>
      <c r="B954">
        <v>44.8</v>
      </c>
      <c r="C954">
        <f t="shared" si="28"/>
        <v>952.5</v>
      </c>
      <c r="D954">
        <f t="shared" si="29"/>
        <v>363.5</v>
      </c>
      <c r="E954">
        <f t="array" ref="E954">SUM(SIGN($C954-C955:C$1171)*SIGN($D954-$D955:$D$1171))</f>
        <v>-133</v>
      </c>
    </row>
    <row r="955" spans="1:5" x14ac:dyDescent="0.25">
      <c r="A955">
        <v>34.700000000000003</v>
      </c>
      <c r="B955">
        <v>41.1</v>
      </c>
      <c r="C955">
        <f t="shared" si="28"/>
        <v>952.5</v>
      </c>
      <c r="D955">
        <f t="shared" si="29"/>
        <v>260</v>
      </c>
      <c r="E955">
        <f t="array" ref="E955">SUM(SIGN($C955-C956:C$1171)*SIGN($D955-$D956:$D$1171))</f>
        <v>-41</v>
      </c>
    </row>
    <row r="956" spans="1:5" x14ac:dyDescent="0.25">
      <c r="A956">
        <v>34.799999999999997</v>
      </c>
      <c r="B956">
        <v>53.1</v>
      </c>
      <c r="C956">
        <f t="shared" si="28"/>
        <v>958</v>
      </c>
      <c r="D956">
        <f t="shared" si="29"/>
        <v>735.5</v>
      </c>
      <c r="E956">
        <f t="array" ref="E956">SUM(SIGN($C956-C957:C$1171)*SIGN($D956-$D957:$D$1171))</f>
        <v>-205</v>
      </c>
    </row>
    <row r="957" spans="1:5" x14ac:dyDescent="0.25">
      <c r="A957">
        <v>34.799999999999997</v>
      </c>
      <c r="B957">
        <v>49</v>
      </c>
      <c r="C957">
        <f t="shared" si="28"/>
        <v>958</v>
      </c>
      <c r="D957">
        <f t="shared" si="29"/>
        <v>525.5</v>
      </c>
      <c r="E957">
        <f t="array" ref="E957">SUM(SIGN($C957-C958:C$1171)*SIGN($D957-$D958:$D$1171))</f>
        <v>-189</v>
      </c>
    </row>
    <row r="958" spans="1:5" x14ac:dyDescent="0.25">
      <c r="A958">
        <v>34.799999999999997</v>
      </c>
      <c r="B958">
        <v>48.8</v>
      </c>
      <c r="C958">
        <f t="shared" si="28"/>
        <v>958</v>
      </c>
      <c r="D958">
        <f t="shared" si="29"/>
        <v>517.5</v>
      </c>
      <c r="E958">
        <f t="array" ref="E958">SUM(SIGN($C958-C959:C$1171)*SIGN($D958-$D959:$D$1171))</f>
        <v>-189</v>
      </c>
    </row>
    <row r="959" spans="1:5" x14ac:dyDescent="0.25">
      <c r="A959">
        <v>34.799999999999997</v>
      </c>
      <c r="B959">
        <v>46.5</v>
      </c>
      <c r="C959">
        <f t="shared" si="28"/>
        <v>958</v>
      </c>
      <c r="D959">
        <f t="shared" si="29"/>
        <v>418.5</v>
      </c>
      <c r="E959">
        <f t="array" ref="E959">SUM(SIGN($C959-C960:C$1171)*SIGN($D959-$D960:$D$1171))</f>
        <v>-163</v>
      </c>
    </row>
    <row r="960" spans="1:5" x14ac:dyDescent="0.25">
      <c r="A960">
        <v>34.799999999999997</v>
      </c>
      <c r="B960">
        <v>45</v>
      </c>
      <c r="C960">
        <f t="shared" si="28"/>
        <v>958</v>
      </c>
      <c r="D960">
        <f t="shared" si="29"/>
        <v>368.5</v>
      </c>
      <c r="E960">
        <f t="array" ref="E960">SUM(SIGN($C960-C961:C$1171)*SIGN($D960-$D961:$D$1171))</f>
        <v>-140</v>
      </c>
    </row>
    <row r="961" spans="1:5" x14ac:dyDescent="0.25">
      <c r="A961">
        <v>34.799999999999997</v>
      </c>
      <c r="B961">
        <v>44.1</v>
      </c>
      <c r="C961">
        <f t="shared" si="28"/>
        <v>958</v>
      </c>
      <c r="D961">
        <f t="shared" si="29"/>
        <v>344.5</v>
      </c>
      <c r="E961">
        <f t="array" ref="E961">SUM(SIGN($C961-C962:C$1171)*SIGN($D961-$D962:$D$1171))</f>
        <v>-119</v>
      </c>
    </row>
    <row r="962" spans="1:5" x14ac:dyDescent="0.25">
      <c r="A962">
        <v>34.799999999999997</v>
      </c>
      <c r="B962">
        <v>30.9</v>
      </c>
      <c r="C962">
        <f t="shared" ref="C962:C1025" si="30">_xlfn.RANK.AVG(A962,A$2:A$1171,1)</f>
        <v>958</v>
      </c>
      <c r="D962">
        <f t="shared" ref="D962:D1025" si="31">_xlfn.RANK.AVG(B962,B$2:B$1171,1)</f>
        <v>101.5</v>
      </c>
      <c r="E962">
        <f t="array" ref="E962">SUM(SIGN($C962-C963:C$1171)*SIGN($D962-$D963:$D$1171))</f>
        <v>103</v>
      </c>
    </row>
    <row r="963" spans="1:5" x14ac:dyDescent="0.25">
      <c r="A963">
        <v>34.9</v>
      </c>
      <c r="B963">
        <v>60.9</v>
      </c>
      <c r="C963">
        <f t="shared" si="30"/>
        <v>962.5</v>
      </c>
      <c r="D963">
        <f t="shared" si="31"/>
        <v>1126</v>
      </c>
      <c r="E963">
        <f t="array" ref="E963">SUM(SIGN($C963-C964:C$1171)*SIGN($D963-$D964:$D$1171))</f>
        <v>-207</v>
      </c>
    </row>
    <row r="964" spans="1:5" x14ac:dyDescent="0.25">
      <c r="A964">
        <v>34.9</v>
      </c>
      <c r="B964">
        <v>40.1</v>
      </c>
      <c r="C964">
        <f t="shared" si="30"/>
        <v>962.5</v>
      </c>
      <c r="D964">
        <f t="shared" si="31"/>
        <v>241</v>
      </c>
      <c r="E964">
        <f t="array" ref="E964">SUM(SIGN($C964-C965:C$1171)*SIGN($D964-$D965:$D$1171))</f>
        <v>-36</v>
      </c>
    </row>
    <row r="965" spans="1:5" x14ac:dyDescent="0.25">
      <c r="A965">
        <v>35</v>
      </c>
      <c r="B965">
        <v>50.4</v>
      </c>
      <c r="C965">
        <f t="shared" si="30"/>
        <v>964.5</v>
      </c>
      <c r="D965">
        <f t="shared" si="31"/>
        <v>610.5</v>
      </c>
      <c r="E965">
        <f t="array" ref="E965">SUM(SIGN($C965-C966:C$1171)*SIGN($D965-$D966:$D$1171))</f>
        <v>-193</v>
      </c>
    </row>
    <row r="966" spans="1:5" x14ac:dyDescent="0.25">
      <c r="A966">
        <v>35</v>
      </c>
      <c r="B966">
        <v>47.3</v>
      </c>
      <c r="C966">
        <f t="shared" si="30"/>
        <v>964.5</v>
      </c>
      <c r="D966">
        <f t="shared" si="31"/>
        <v>450</v>
      </c>
      <c r="E966">
        <f t="array" ref="E966">SUM(SIGN($C966-C967:C$1171)*SIGN($D966-$D967:$D$1171))</f>
        <v>-172</v>
      </c>
    </row>
    <row r="967" spans="1:5" x14ac:dyDescent="0.25">
      <c r="A967">
        <v>35.1</v>
      </c>
      <c r="B967">
        <v>43.7</v>
      </c>
      <c r="C967">
        <f t="shared" si="30"/>
        <v>966.5</v>
      </c>
      <c r="D967">
        <f t="shared" si="31"/>
        <v>329</v>
      </c>
      <c r="E967">
        <f t="array" ref="E967">SUM(SIGN($C967-C968:C$1171)*SIGN($D967-$D968:$D$1171))</f>
        <v>-110</v>
      </c>
    </row>
    <row r="968" spans="1:5" x14ac:dyDescent="0.25">
      <c r="A968">
        <v>35.1</v>
      </c>
      <c r="B968">
        <v>42.6</v>
      </c>
      <c r="C968">
        <f t="shared" si="30"/>
        <v>966.5</v>
      </c>
      <c r="D968">
        <f t="shared" si="31"/>
        <v>303.5</v>
      </c>
      <c r="E968">
        <f t="array" ref="E968">SUM(SIGN($C968-C969:C$1171)*SIGN($D968-$D969:$D$1171))</f>
        <v>-86</v>
      </c>
    </row>
    <row r="969" spans="1:5" x14ac:dyDescent="0.25">
      <c r="A969">
        <v>35.200000000000003</v>
      </c>
      <c r="B969">
        <v>50.3</v>
      </c>
      <c r="C969">
        <f t="shared" si="30"/>
        <v>969.5</v>
      </c>
      <c r="D969">
        <f t="shared" si="31"/>
        <v>604.5</v>
      </c>
      <c r="E969">
        <f t="array" ref="E969">SUM(SIGN($C969-C970:C$1171)*SIGN($D969-$D970:$D$1171))</f>
        <v>-187</v>
      </c>
    </row>
    <row r="970" spans="1:5" x14ac:dyDescent="0.25">
      <c r="A970">
        <v>35.200000000000003</v>
      </c>
      <c r="B970">
        <v>44.2</v>
      </c>
      <c r="C970">
        <f t="shared" si="30"/>
        <v>969.5</v>
      </c>
      <c r="D970">
        <f t="shared" si="31"/>
        <v>348</v>
      </c>
      <c r="E970">
        <f t="array" ref="E970">SUM(SIGN($C970-C971:C$1171)*SIGN($D970-$D971:$D$1171))</f>
        <v>-121</v>
      </c>
    </row>
    <row r="971" spans="1:5" x14ac:dyDescent="0.25">
      <c r="A971">
        <v>35.200000000000003</v>
      </c>
      <c r="B971">
        <v>35.799999999999997</v>
      </c>
      <c r="C971">
        <f t="shared" si="30"/>
        <v>969.5</v>
      </c>
      <c r="D971">
        <f t="shared" si="31"/>
        <v>158.5</v>
      </c>
      <c r="E971">
        <f t="array" ref="E971">SUM(SIGN($C971-C972:C$1171)*SIGN($D971-$D972:$D$1171))</f>
        <v>39</v>
      </c>
    </row>
    <row r="972" spans="1:5" x14ac:dyDescent="0.25">
      <c r="A972">
        <v>35.200000000000003</v>
      </c>
      <c r="B972">
        <v>24.1</v>
      </c>
      <c r="C972">
        <f t="shared" si="30"/>
        <v>969.5</v>
      </c>
      <c r="D972">
        <f t="shared" si="31"/>
        <v>29</v>
      </c>
      <c r="E972">
        <f t="array" ref="E972">SUM(SIGN($C972-C973:C$1171)*SIGN($D972-$D973:$D$1171))</f>
        <v>155</v>
      </c>
    </row>
    <row r="973" spans="1:5" x14ac:dyDescent="0.25">
      <c r="A973">
        <v>35.299999999999997</v>
      </c>
      <c r="B973">
        <v>35.799999999999997</v>
      </c>
      <c r="C973">
        <f t="shared" si="30"/>
        <v>972.5</v>
      </c>
      <c r="D973">
        <f t="shared" si="31"/>
        <v>158.5</v>
      </c>
      <c r="E973">
        <f t="array" ref="E973">SUM(SIGN($C973-C974:C$1171)*SIGN($D973-$D974:$D$1171))</f>
        <v>40</v>
      </c>
    </row>
    <row r="974" spans="1:5" x14ac:dyDescent="0.25">
      <c r="A974">
        <v>35.299999999999997</v>
      </c>
      <c r="B974">
        <v>30.7</v>
      </c>
      <c r="C974">
        <f t="shared" si="30"/>
        <v>972.5</v>
      </c>
      <c r="D974">
        <f t="shared" si="31"/>
        <v>99</v>
      </c>
      <c r="E974">
        <f t="array" ref="E974">SUM(SIGN($C974-C975:C$1171)*SIGN($D974-$D975:$D$1171))</f>
        <v>96</v>
      </c>
    </row>
    <row r="975" spans="1:5" x14ac:dyDescent="0.25">
      <c r="A975">
        <v>35.4</v>
      </c>
      <c r="B975">
        <v>38.5</v>
      </c>
      <c r="C975">
        <f t="shared" si="30"/>
        <v>974</v>
      </c>
      <c r="D975">
        <f t="shared" si="31"/>
        <v>207</v>
      </c>
      <c r="E975">
        <f t="array" ref="E975">SUM(SIGN($C975-C976:C$1171)*SIGN($D975-$D976:$D$1171))</f>
        <v>-14</v>
      </c>
    </row>
    <row r="976" spans="1:5" x14ac:dyDescent="0.25">
      <c r="A976">
        <v>35.5</v>
      </c>
      <c r="B976">
        <v>46</v>
      </c>
      <c r="C976">
        <f t="shared" si="30"/>
        <v>975.5</v>
      </c>
      <c r="D976">
        <f t="shared" si="31"/>
        <v>400</v>
      </c>
      <c r="E976">
        <f t="array" ref="E976">SUM(SIGN($C976-C977:C$1171)*SIGN($D976-$D977:$D$1171))</f>
        <v>-145</v>
      </c>
    </row>
    <row r="977" spans="1:5" x14ac:dyDescent="0.25">
      <c r="A977">
        <v>35.5</v>
      </c>
      <c r="B977">
        <v>38.5</v>
      </c>
      <c r="C977">
        <f t="shared" si="30"/>
        <v>975.5</v>
      </c>
      <c r="D977">
        <f t="shared" si="31"/>
        <v>207</v>
      </c>
      <c r="E977">
        <f t="array" ref="E977">SUM(SIGN($C977-C978:C$1171)*SIGN($D977-$D978:$D$1171))</f>
        <v>-15</v>
      </c>
    </row>
    <row r="978" spans="1:5" x14ac:dyDescent="0.25">
      <c r="A978">
        <v>35.6</v>
      </c>
      <c r="B978">
        <v>35.4</v>
      </c>
      <c r="C978">
        <f t="shared" si="30"/>
        <v>977</v>
      </c>
      <c r="D978">
        <f t="shared" si="31"/>
        <v>145.5</v>
      </c>
      <c r="E978">
        <f t="array" ref="E978">SUM(SIGN($C978-C979:C$1171)*SIGN($D978-$D979:$D$1171))</f>
        <v>48</v>
      </c>
    </row>
    <row r="979" spans="1:5" x14ac:dyDescent="0.25">
      <c r="A979">
        <v>35.700000000000003</v>
      </c>
      <c r="B979">
        <v>46.1</v>
      </c>
      <c r="C979">
        <f t="shared" si="30"/>
        <v>978</v>
      </c>
      <c r="D979">
        <f t="shared" si="31"/>
        <v>405</v>
      </c>
      <c r="E979">
        <f t="array" ref="E979">SUM(SIGN($C979-C980:C$1171)*SIGN($D979-$D980:$D$1171))</f>
        <v>-147</v>
      </c>
    </row>
    <row r="980" spans="1:5" x14ac:dyDescent="0.25">
      <c r="A980">
        <v>35.799999999999997</v>
      </c>
      <c r="B980">
        <v>38.799999999999997</v>
      </c>
      <c r="C980">
        <f t="shared" si="30"/>
        <v>979</v>
      </c>
      <c r="D980">
        <f t="shared" si="31"/>
        <v>219.5</v>
      </c>
      <c r="E980">
        <f t="array" ref="E980">SUM(SIGN($C980-C981:C$1171)*SIGN($D980-$D981:$D$1171))</f>
        <v>-26</v>
      </c>
    </row>
    <row r="981" spans="1:5" x14ac:dyDescent="0.25">
      <c r="A981">
        <v>35.9</v>
      </c>
      <c r="B981">
        <v>42.7</v>
      </c>
      <c r="C981">
        <f t="shared" si="30"/>
        <v>980.5</v>
      </c>
      <c r="D981">
        <f t="shared" si="31"/>
        <v>307.5</v>
      </c>
      <c r="E981">
        <f t="array" ref="E981">SUM(SIGN($C981-C982:C$1171)*SIGN($D981-$D982:$D$1171))</f>
        <v>-84</v>
      </c>
    </row>
    <row r="982" spans="1:5" x14ac:dyDescent="0.25">
      <c r="A982">
        <v>35.9</v>
      </c>
      <c r="B982">
        <v>31.4</v>
      </c>
      <c r="C982">
        <f t="shared" si="30"/>
        <v>980.5</v>
      </c>
      <c r="D982">
        <f t="shared" si="31"/>
        <v>103</v>
      </c>
      <c r="E982">
        <f t="array" ref="E982">SUM(SIGN($C982-C983:C$1171)*SIGN($D982-$D983:$D$1171))</f>
        <v>87</v>
      </c>
    </row>
    <row r="983" spans="1:5" x14ac:dyDescent="0.25">
      <c r="A983">
        <v>36.1</v>
      </c>
      <c r="B983">
        <v>45.6</v>
      </c>
      <c r="C983">
        <f t="shared" si="30"/>
        <v>982</v>
      </c>
      <c r="D983">
        <f t="shared" si="31"/>
        <v>386.5</v>
      </c>
      <c r="E983">
        <f t="array" ref="E983">SUM(SIGN($C983-C984:C$1171)*SIGN($D983-$D984:$D$1171))</f>
        <v>-138</v>
      </c>
    </row>
    <row r="984" spans="1:5" x14ac:dyDescent="0.25">
      <c r="A984">
        <v>36.200000000000003</v>
      </c>
      <c r="B984">
        <v>41.7</v>
      </c>
      <c r="C984">
        <f t="shared" si="30"/>
        <v>983.5</v>
      </c>
      <c r="D984">
        <f t="shared" si="31"/>
        <v>280</v>
      </c>
      <c r="E984">
        <f t="array" ref="E984">SUM(SIGN($C984-C985:C$1171)*SIGN($D984-$D985:$D$1171))</f>
        <v>-69</v>
      </c>
    </row>
    <row r="985" spans="1:5" x14ac:dyDescent="0.25">
      <c r="A985">
        <v>36.200000000000003</v>
      </c>
      <c r="B985">
        <v>24.4</v>
      </c>
      <c r="C985">
        <f t="shared" si="30"/>
        <v>983.5</v>
      </c>
      <c r="D985">
        <f t="shared" si="31"/>
        <v>30</v>
      </c>
      <c r="E985">
        <f t="array" ref="E985">SUM(SIGN($C985-C986:C$1171)*SIGN($D985-$D986:$D$1171))</f>
        <v>142</v>
      </c>
    </row>
    <row r="986" spans="1:5" x14ac:dyDescent="0.25">
      <c r="A986">
        <v>36.299999999999997</v>
      </c>
      <c r="B986">
        <v>54.4</v>
      </c>
      <c r="C986">
        <f t="shared" si="30"/>
        <v>988</v>
      </c>
      <c r="D986">
        <f t="shared" si="31"/>
        <v>818.5</v>
      </c>
      <c r="E986">
        <f t="array" ref="E986">SUM(SIGN($C986-C987:C$1171)*SIGN($D986-$D987:$D$1171))</f>
        <v>-179</v>
      </c>
    </row>
    <row r="987" spans="1:5" x14ac:dyDescent="0.25">
      <c r="A987">
        <v>36.299999999999997</v>
      </c>
      <c r="B987">
        <v>51.1</v>
      </c>
      <c r="C987">
        <f t="shared" si="30"/>
        <v>988</v>
      </c>
      <c r="D987">
        <f t="shared" si="31"/>
        <v>641.5</v>
      </c>
      <c r="E987">
        <f t="array" ref="E987">SUM(SIGN($C987-C988:C$1171)*SIGN($D987-$D988:$D$1171))</f>
        <v>-176</v>
      </c>
    </row>
    <row r="988" spans="1:5" x14ac:dyDescent="0.25">
      <c r="A988">
        <v>36.299999999999997</v>
      </c>
      <c r="B988">
        <v>45.7</v>
      </c>
      <c r="C988">
        <f t="shared" si="30"/>
        <v>988</v>
      </c>
      <c r="D988">
        <f t="shared" si="31"/>
        <v>391.5</v>
      </c>
      <c r="E988">
        <f t="array" ref="E988">SUM(SIGN($C988-C989:C$1171)*SIGN($D988-$D989:$D$1171))</f>
        <v>-135</v>
      </c>
    </row>
    <row r="989" spans="1:5" x14ac:dyDescent="0.25">
      <c r="A989">
        <v>36.299999999999997</v>
      </c>
      <c r="B989">
        <v>41.3</v>
      </c>
      <c r="C989">
        <f t="shared" si="30"/>
        <v>988</v>
      </c>
      <c r="D989">
        <f t="shared" si="31"/>
        <v>268</v>
      </c>
      <c r="E989">
        <f t="array" ref="E989">SUM(SIGN($C989-C990:C$1171)*SIGN($D989-$D990:$D$1171))</f>
        <v>-54</v>
      </c>
    </row>
    <row r="990" spans="1:5" x14ac:dyDescent="0.25">
      <c r="A990">
        <v>36.299999999999997</v>
      </c>
      <c r="B990">
        <v>37.1</v>
      </c>
      <c r="C990">
        <f t="shared" si="30"/>
        <v>988</v>
      </c>
      <c r="D990">
        <f t="shared" si="31"/>
        <v>180.5</v>
      </c>
      <c r="E990">
        <f t="array" ref="E990">SUM(SIGN($C990-C991:C$1171)*SIGN($D990-$D991:$D$1171))</f>
        <v>7</v>
      </c>
    </row>
    <row r="991" spans="1:5" x14ac:dyDescent="0.25">
      <c r="A991">
        <v>36.299999999999997</v>
      </c>
      <c r="B991">
        <v>29.1</v>
      </c>
      <c r="C991">
        <f t="shared" si="30"/>
        <v>988</v>
      </c>
      <c r="D991">
        <f t="shared" si="31"/>
        <v>81.5</v>
      </c>
      <c r="E991">
        <f t="array" ref="E991">SUM(SIGN($C991-C992:C$1171)*SIGN($D991-$D992:$D$1171))</f>
        <v>98</v>
      </c>
    </row>
    <row r="992" spans="1:5" x14ac:dyDescent="0.25">
      <c r="A992">
        <v>36.299999999999997</v>
      </c>
      <c r="B992">
        <v>20.2</v>
      </c>
      <c r="C992">
        <f t="shared" si="30"/>
        <v>988</v>
      </c>
      <c r="D992">
        <f t="shared" si="31"/>
        <v>4.5</v>
      </c>
      <c r="E992">
        <f t="array" ref="E992">SUM(SIGN($C992-C993:C$1171)*SIGN($D992-$D993:$D$1171))</f>
        <v>172</v>
      </c>
    </row>
    <row r="993" spans="1:5" x14ac:dyDescent="0.25">
      <c r="A993">
        <v>36.4</v>
      </c>
      <c r="B993">
        <v>47.5</v>
      </c>
      <c r="C993">
        <f t="shared" si="30"/>
        <v>993</v>
      </c>
      <c r="D993">
        <f t="shared" si="31"/>
        <v>460</v>
      </c>
      <c r="E993">
        <f t="array" ref="E993">SUM(SIGN($C993-C994:C$1171)*SIGN($D993-$D994:$D$1171))</f>
        <v>-156</v>
      </c>
    </row>
    <row r="994" spans="1:5" x14ac:dyDescent="0.25">
      <c r="A994">
        <v>36.4</v>
      </c>
      <c r="B994">
        <v>36.299999999999997</v>
      </c>
      <c r="C994">
        <f t="shared" si="30"/>
        <v>993</v>
      </c>
      <c r="D994">
        <f t="shared" si="31"/>
        <v>165.5</v>
      </c>
      <c r="E994">
        <f t="array" ref="E994">SUM(SIGN($C994-C995:C$1171)*SIGN($D994-$D995:$D$1171))</f>
        <v>22</v>
      </c>
    </row>
    <row r="995" spans="1:5" x14ac:dyDescent="0.25">
      <c r="A995">
        <v>36.4</v>
      </c>
      <c r="B995">
        <v>29.5</v>
      </c>
      <c r="C995">
        <f t="shared" si="30"/>
        <v>993</v>
      </c>
      <c r="D995">
        <f t="shared" si="31"/>
        <v>85.5</v>
      </c>
      <c r="E995">
        <f t="array" ref="E995">SUM(SIGN($C995-C996:C$1171)*SIGN($D995-$D996:$D$1171))</f>
        <v>91</v>
      </c>
    </row>
    <row r="996" spans="1:5" x14ac:dyDescent="0.25">
      <c r="A996">
        <v>36.5</v>
      </c>
      <c r="B996">
        <v>46.2</v>
      </c>
      <c r="C996">
        <f t="shared" si="30"/>
        <v>995.5</v>
      </c>
      <c r="D996">
        <f t="shared" si="31"/>
        <v>410</v>
      </c>
      <c r="E996">
        <f t="array" ref="E996">SUM(SIGN($C996-C997:C$1171)*SIGN($D996-$D997:$D$1171))</f>
        <v>-139</v>
      </c>
    </row>
    <row r="997" spans="1:5" x14ac:dyDescent="0.25">
      <c r="A997">
        <v>36.5</v>
      </c>
      <c r="B997">
        <v>41.7</v>
      </c>
      <c r="C997">
        <f t="shared" si="30"/>
        <v>995.5</v>
      </c>
      <c r="D997">
        <f t="shared" si="31"/>
        <v>280</v>
      </c>
      <c r="E997">
        <f t="array" ref="E997">SUM(SIGN($C997-C998:C$1171)*SIGN($D997-$D998:$D$1171))</f>
        <v>-68</v>
      </c>
    </row>
    <row r="998" spans="1:5" x14ac:dyDescent="0.25">
      <c r="A998">
        <v>36.6</v>
      </c>
      <c r="B998">
        <v>52.7</v>
      </c>
      <c r="C998">
        <f t="shared" si="30"/>
        <v>999</v>
      </c>
      <c r="D998">
        <f t="shared" si="31"/>
        <v>714</v>
      </c>
      <c r="E998">
        <f t="array" ref="E998">SUM(SIGN($C998-C999:C$1171)*SIGN($D998-$D999:$D$1171))</f>
        <v>-169</v>
      </c>
    </row>
    <row r="999" spans="1:5" x14ac:dyDescent="0.25">
      <c r="A999">
        <v>36.6</v>
      </c>
      <c r="B999">
        <v>48.5</v>
      </c>
      <c r="C999">
        <f t="shared" si="30"/>
        <v>999</v>
      </c>
      <c r="D999">
        <f t="shared" si="31"/>
        <v>499.5</v>
      </c>
      <c r="E999">
        <f t="array" ref="E999">SUM(SIGN($C999-C1000:C$1171)*SIGN($D999-$D1000:$D$1171))</f>
        <v>-159</v>
      </c>
    </row>
    <row r="1000" spans="1:5" x14ac:dyDescent="0.25">
      <c r="A1000">
        <v>36.6</v>
      </c>
      <c r="B1000">
        <v>47.5</v>
      </c>
      <c r="C1000">
        <f t="shared" si="30"/>
        <v>999</v>
      </c>
      <c r="D1000">
        <f t="shared" si="31"/>
        <v>460</v>
      </c>
      <c r="E1000">
        <f t="array" ref="E1000">SUM(SIGN($C1000-C1001:C$1171)*SIGN($D1000-$D1001:$D$1171))</f>
        <v>-154</v>
      </c>
    </row>
    <row r="1001" spans="1:5" x14ac:dyDescent="0.25">
      <c r="A1001">
        <v>36.6</v>
      </c>
      <c r="B1001">
        <v>47.3</v>
      </c>
      <c r="C1001">
        <f t="shared" si="30"/>
        <v>999</v>
      </c>
      <c r="D1001">
        <f t="shared" si="31"/>
        <v>450</v>
      </c>
      <c r="E1001">
        <f t="array" ref="E1001">SUM(SIGN($C1001-C1002:C$1171)*SIGN($D1001-$D1002:$D$1171))</f>
        <v>-151</v>
      </c>
    </row>
    <row r="1002" spans="1:5" x14ac:dyDescent="0.25">
      <c r="A1002">
        <v>36.6</v>
      </c>
      <c r="B1002">
        <v>43.6</v>
      </c>
      <c r="C1002">
        <f t="shared" si="30"/>
        <v>999</v>
      </c>
      <c r="D1002">
        <f t="shared" si="31"/>
        <v>326</v>
      </c>
      <c r="E1002">
        <f t="array" ref="E1002">SUM(SIGN($C1002-C1003:C$1171)*SIGN($D1002-$D1003:$D$1171))</f>
        <v>-101</v>
      </c>
    </row>
    <row r="1003" spans="1:5" x14ac:dyDescent="0.25">
      <c r="A1003">
        <v>36.700000000000003</v>
      </c>
      <c r="B1003">
        <v>43.7</v>
      </c>
      <c r="C1003">
        <f t="shared" si="30"/>
        <v>1003</v>
      </c>
      <c r="D1003">
        <f t="shared" si="31"/>
        <v>329</v>
      </c>
      <c r="E1003">
        <f t="array" ref="E1003">SUM(SIGN($C1003-C1004:C$1171)*SIGN($D1003-$D1004:$D$1171))</f>
        <v>-102</v>
      </c>
    </row>
    <row r="1004" spans="1:5" x14ac:dyDescent="0.25">
      <c r="A1004">
        <v>36.700000000000003</v>
      </c>
      <c r="B1004">
        <v>22.1</v>
      </c>
      <c r="C1004">
        <f t="shared" si="30"/>
        <v>1003</v>
      </c>
      <c r="D1004">
        <f t="shared" si="31"/>
        <v>15</v>
      </c>
      <c r="E1004">
        <f t="array" ref="E1004">SUM(SIGN($C1004-C1005:C$1171)*SIGN($D1004-$D1005:$D$1171))</f>
        <v>144</v>
      </c>
    </row>
    <row r="1005" spans="1:5" x14ac:dyDescent="0.25">
      <c r="A1005">
        <v>36.700000000000003</v>
      </c>
      <c r="B1005">
        <v>20.399999999999999</v>
      </c>
      <c r="C1005">
        <f t="shared" si="30"/>
        <v>1003</v>
      </c>
      <c r="D1005">
        <f t="shared" si="31"/>
        <v>7</v>
      </c>
      <c r="E1005">
        <f t="array" ref="E1005">SUM(SIGN($C1005-C1006:C$1171)*SIGN($D1005-$D1006:$D$1171))</f>
        <v>158</v>
      </c>
    </row>
    <row r="1006" spans="1:5" x14ac:dyDescent="0.25">
      <c r="A1006">
        <v>36.799999999999997</v>
      </c>
      <c r="B1006">
        <v>42.2</v>
      </c>
      <c r="C1006">
        <f t="shared" si="30"/>
        <v>1005.5</v>
      </c>
      <c r="D1006">
        <f t="shared" si="31"/>
        <v>290.5</v>
      </c>
      <c r="E1006">
        <f t="array" ref="E1006">SUM(SIGN($C1006-C1007:C$1171)*SIGN($D1006-$D1007:$D$1171))</f>
        <v>-74</v>
      </c>
    </row>
    <row r="1007" spans="1:5" x14ac:dyDescent="0.25">
      <c r="A1007">
        <v>36.799999999999997</v>
      </c>
      <c r="B1007">
        <v>41.5</v>
      </c>
      <c r="C1007">
        <f t="shared" si="30"/>
        <v>1005.5</v>
      </c>
      <c r="D1007">
        <f t="shared" si="31"/>
        <v>274</v>
      </c>
      <c r="E1007">
        <f t="array" ref="E1007">SUM(SIGN($C1007-C1008:C$1171)*SIGN($D1007-$D1008:$D$1171))</f>
        <v>-66</v>
      </c>
    </row>
    <row r="1008" spans="1:5" x14ac:dyDescent="0.25">
      <c r="A1008">
        <v>36.9</v>
      </c>
      <c r="B1008">
        <v>47.2</v>
      </c>
      <c r="C1008">
        <f t="shared" si="30"/>
        <v>1008.5</v>
      </c>
      <c r="D1008">
        <f t="shared" si="31"/>
        <v>444.5</v>
      </c>
      <c r="E1008">
        <f t="array" ref="E1008">SUM(SIGN($C1008-C1009:C$1171)*SIGN($D1008-$D1009:$D$1171))</f>
        <v>-142</v>
      </c>
    </row>
    <row r="1009" spans="1:5" x14ac:dyDescent="0.25">
      <c r="A1009">
        <v>36.9</v>
      </c>
      <c r="B1009">
        <v>45</v>
      </c>
      <c r="C1009">
        <f t="shared" si="30"/>
        <v>1008.5</v>
      </c>
      <c r="D1009">
        <f t="shared" si="31"/>
        <v>368.5</v>
      </c>
      <c r="E1009">
        <f t="array" ref="E1009">SUM(SIGN($C1009-C1010:C$1171)*SIGN($D1009-$D1010:$D$1171))</f>
        <v>-126</v>
      </c>
    </row>
    <row r="1010" spans="1:5" x14ac:dyDescent="0.25">
      <c r="A1010">
        <v>36.9</v>
      </c>
      <c r="B1010">
        <v>38.5</v>
      </c>
      <c r="C1010">
        <f t="shared" si="30"/>
        <v>1008.5</v>
      </c>
      <c r="D1010">
        <f t="shared" si="31"/>
        <v>207</v>
      </c>
      <c r="E1010">
        <f t="array" ref="E1010">SUM(SIGN($C1010-C1011:C$1171)*SIGN($D1010-$D1011:$D$1171))</f>
        <v>-26</v>
      </c>
    </row>
    <row r="1011" spans="1:5" x14ac:dyDescent="0.25">
      <c r="A1011">
        <v>36.9</v>
      </c>
      <c r="B1011">
        <v>38.299999999999997</v>
      </c>
      <c r="C1011">
        <f t="shared" si="30"/>
        <v>1008.5</v>
      </c>
      <c r="D1011">
        <f t="shared" si="31"/>
        <v>203</v>
      </c>
      <c r="E1011">
        <f t="array" ref="E1011">SUM(SIGN($C1011-C1012:C$1171)*SIGN($D1011-$D1012:$D$1171))</f>
        <v>-24</v>
      </c>
    </row>
    <row r="1012" spans="1:5" x14ac:dyDescent="0.25">
      <c r="A1012">
        <v>37</v>
      </c>
      <c r="B1012">
        <v>48.4</v>
      </c>
      <c r="C1012">
        <f t="shared" si="30"/>
        <v>1011.5</v>
      </c>
      <c r="D1012">
        <f t="shared" si="31"/>
        <v>495</v>
      </c>
      <c r="E1012">
        <f t="array" ref="E1012">SUM(SIGN($C1012-C1013:C$1171)*SIGN($D1012-$D1013:$D$1171))</f>
        <v>-148</v>
      </c>
    </row>
    <row r="1013" spans="1:5" x14ac:dyDescent="0.25">
      <c r="A1013">
        <v>37</v>
      </c>
      <c r="B1013">
        <v>40.700000000000003</v>
      </c>
      <c r="C1013">
        <f t="shared" si="30"/>
        <v>1011.5</v>
      </c>
      <c r="D1013">
        <f t="shared" si="31"/>
        <v>251</v>
      </c>
      <c r="E1013">
        <f t="array" ref="E1013">SUM(SIGN($C1013-C1014:C$1171)*SIGN($D1013-$D1014:$D$1171))</f>
        <v>-49</v>
      </c>
    </row>
    <row r="1014" spans="1:5" x14ac:dyDescent="0.25">
      <c r="A1014">
        <v>37.1</v>
      </c>
      <c r="B1014">
        <v>47.4</v>
      </c>
      <c r="C1014">
        <f t="shared" si="30"/>
        <v>1014.5</v>
      </c>
      <c r="D1014">
        <f t="shared" si="31"/>
        <v>455</v>
      </c>
      <c r="E1014">
        <f t="array" ref="E1014">SUM(SIGN($C1014-C1015:C$1171)*SIGN($D1014-$D1015:$D$1171))</f>
        <v>-140</v>
      </c>
    </row>
    <row r="1015" spans="1:5" x14ac:dyDescent="0.25">
      <c r="A1015">
        <v>37.1</v>
      </c>
      <c r="B1015">
        <v>44.6</v>
      </c>
      <c r="C1015">
        <f t="shared" si="30"/>
        <v>1014.5</v>
      </c>
      <c r="D1015">
        <f t="shared" si="31"/>
        <v>358.5</v>
      </c>
      <c r="E1015">
        <f t="array" ref="E1015">SUM(SIGN($C1015-C1016:C$1171)*SIGN($D1015-$D1016:$D$1171))</f>
        <v>-118</v>
      </c>
    </row>
    <row r="1016" spans="1:5" x14ac:dyDescent="0.25">
      <c r="A1016">
        <v>37.1</v>
      </c>
      <c r="B1016">
        <v>34.299999999999997</v>
      </c>
      <c r="C1016">
        <f t="shared" si="30"/>
        <v>1014.5</v>
      </c>
      <c r="D1016">
        <f t="shared" si="31"/>
        <v>133</v>
      </c>
      <c r="E1016">
        <f t="array" ref="E1016">SUM(SIGN($C1016-C1017:C$1171)*SIGN($D1016-$D1017:$D$1171))</f>
        <v>38</v>
      </c>
    </row>
    <row r="1017" spans="1:5" x14ac:dyDescent="0.25">
      <c r="A1017">
        <v>37.1</v>
      </c>
      <c r="B1017">
        <v>26.5</v>
      </c>
      <c r="C1017">
        <f t="shared" si="30"/>
        <v>1014.5</v>
      </c>
      <c r="D1017">
        <f t="shared" si="31"/>
        <v>55</v>
      </c>
      <c r="E1017">
        <f t="array" ref="E1017">SUM(SIGN($C1017-C1018:C$1171)*SIGN($D1017-$D1018:$D$1171))</f>
        <v>98</v>
      </c>
    </row>
    <row r="1018" spans="1:5" x14ac:dyDescent="0.25">
      <c r="A1018">
        <v>37.200000000000003</v>
      </c>
      <c r="B1018">
        <v>42.8</v>
      </c>
      <c r="C1018">
        <f t="shared" si="30"/>
        <v>1017</v>
      </c>
      <c r="D1018">
        <f t="shared" si="31"/>
        <v>311</v>
      </c>
      <c r="E1018">
        <f t="array" ref="E1018">SUM(SIGN($C1018-C1019:C$1171)*SIGN($D1018-$D1019:$D$1171))</f>
        <v>-85</v>
      </c>
    </row>
    <row r="1019" spans="1:5" x14ac:dyDescent="0.25">
      <c r="A1019">
        <v>37.299999999999997</v>
      </c>
      <c r="B1019">
        <v>20</v>
      </c>
      <c r="C1019">
        <f t="shared" si="30"/>
        <v>1018</v>
      </c>
      <c r="D1019">
        <f t="shared" si="31"/>
        <v>3</v>
      </c>
      <c r="E1019">
        <f t="array" ref="E1019">SUM(SIGN($C1019-C1020:C$1171)*SIGN($D1019-$D1020:$D$1171))</f>
        <v>148</v>
      </c>
    </row>
    <row r="1020" spans="1:5" x14ac:dyDescent="0.25">
      <c r="A1020">
        <v>37.4</v>
      </c>
      <c r="B1020">
        <v>45.5</v>
      </c>
      <c r="C1020">
        <f t="shared" si="30"/>
        <v>1020.5</v>
      </c>
      <c r="D1020">
        <f t="shared" si="31"/>
        <v>382.5</v>
      </c>
      <c r="E1020">
        <f t="array" ref="E1020">SUM(SIGN($C1020-C1021:C$1171)*SIGN($D1020-$D1021:$D$1171))</f>
        <v>-122</v>
      </c>
    </row>
    <row r="1021" spans="1:5" x14ac:dyDescent="0.25">
      <c r="A1021">
        <v>37.4</v>
      </c>
      <c r="B1021">
        <v>45.3</v>
      </c>
      <c r="C1021">
        <f t="shared" si="30"/>
        <v>1020.5</v>
      </c>
      <c r="D1021">
        <f t="shared" si="31"/>
        <v>374.5</v>
      </c>
      <c r="E1021">
        <f t="array" ref="E1021">SUM(SIGN($C1021-C1022:C$1171)*SIGN($D1021-$D1022:$D$1171))</f>
        <v>-122</v>
      </c>
    </row>
    <row r="1022" spans="1:5" x14ac:dyDescent="0.25">
      <c r="A1022">
        <v>37.4</v>
      </c>
      <c r="B1022">
        <v>41.1</v>
      </c>
      <c r="C1022">
        <f t="shared" si="30"/>
        <v>1020.5</v>
      </c>
      <c r="D1022">
        <f t="shared" si="31"/>
        <v>260</v>
      </c>
      <c r="E1022">
        <f t="array" ref="E1022">SUM(SIGN($C1022-C1023:C$1171)*SIGN($D1022-$D1023:$D$1171))</f>
        <v>-56</v>
      </c>
    </row>
    <row r="1023" spans="1:5" x14ac:dyDescent="0.25">
      <c r="A1023">
        <v>37.4</v>
      </c>
      <c r="B1023">
        <v>33.4</v>
      </c>
      <c r="C1023">
        <f t="shared" si="30"/>
        <v>1020.5</v>
      </c>
      <c r="D1023">
        <f t="shared" si="31"/>
        <v>121</v>
      </c>
      <c r="E1023">
        <f t="array" ref="E1023">SUM(SIGN($C1023-C1024:C$1171)*SIGN($D1023-$D1024:$D$1171))</f>
        <v>48</v>
      </c>
    </row>
    <row r="1024" spans="1:5" x14ac:dyDescent="0.25">
      <c r="A1024">
        <v>37.5</v>
      </c>
      <c r="B1024">
        <v>44.9</v>
      </c>
      <c r="C1024">
        <f t="shared" si="30"/>
        <v>1023.5</v>
      </c>
      <c r="D1024">
        <f t="shared" si="31"/>
        <v>366.5</v>
      </c>
      <c r="E1024">
        <f t="array" ref="E1024">SUM(SIGN($C1024-C1025:C$1171)*SIGN($D1024-$D1025:$D$1171))</f>
        <v>-120</v>
      </c>
    </row>
    <row r="1025" spans="1:5" x14ac:dyDescent="0.25">
      <c r="A1025">
        <v>37.5</v>
      </c>
      <c r="B1025">
        <v>44.5</v>
      </c>
      <c r="C1025">
        <f t="shared" si="30"/>
        <v>1023.5</v>
      </c>
      <c r="D1025">
        <f t="shared" si="31"/>
        <v>356</v>
      </c>
      <c r="E1025">
        <f t="array" ref="E1025">SUM(SIGN($C1025-C1026:C$1171)*SIGN($D1025-$D1026:$D$1171))</f>
        <v>-116</v>
      </c>
    </row>
    <row r="1026" spans="1:5" x14ac:dyDescent="0.25">
      <c r="A1026">
        <v>37.6</v>
      </c>
      <c r="B1026">
        <v>47.5</v>
      </c>
      <c r="C1026">
        <f t="shared" ref="C1026:C1089" si="32">_xlfn.RANK.AVG(A1026,A$2:A$1171,1)</f>
        <v>1025</v>
      </c>
      <c r="D1026">
        <f t="shared" ref="D1026:D1089" si="33">_xlfn.RANK.AVG(B1026,B$2:B$1171,1)</f>
        <v>460</v>
      </c>
      <c r="E1026">
        <f t="array" ref="E1026">SUM(SIGN($C1026-C1027:C$1171)*SIGN($D1026-$D1027:$D$1171))</f>
        <v>-133</v>
      </c>
    </row>
    <row r="1027" spans="1:5" x14ac:dyDescent="0.25">
      <c r="A1027">
        <v>37.700000000000003</v>
      </c>
      <c r="B1027">
        <v>42.3</v>
      </c>
      <c r="C1027">
        <f t="shared" si="32"/>
        <v>1027</v>
      </c>
      <c r="D1027">
        <f t="shared" si="33"/>
        <v>295</v>
      </c>
      <c r="E1027">
        <f t="array" ref="E1027">SUM(SIGN($C1027-C1028:C$1171)*SIGN($D1027-$D1028:$D$1171))</f>
        <v>-78</v>
      </c>
    </row>
    <row r="1028" spans="1:5" x14ac:dyDescent="0.25">
      <c r="A1028">
        <v>37.700000000000003</v>
      </c>
      <c r="B1028">
        <v>38.6</v>
      </c>
      <c r="C1028">
        <f t="shared" si="32"/>
        <v>1027</v>
      </c>
      <c r="D1028">
        <f t="shared" si="33"/>
        <v>211.5</v>
      </c>
      <c r="E1028">
        <f t="array" ref="E1028">SUM(SIGN($C1028-C1029:C$1171)*SIGN($D1028-$D1029:$D$1171))</f>
        <v>-35</v>
      </c>
    </row>
    <row r="1029" spans="1:5" x14ac:dyDescent="0.25">
      <c r="A1029">
        <v>37.700000000000003</v>
      </c>
      <c r="B1029">
        <v>28.2</v>
      </c>
      <c r="C1029">
        <f t="shared" si="32"/>
        <v>1027</v>
      </c>
      <c r="D1029">
        <f t="shared" si="33"/>
        <v>75</v>
      </c>
      <c r="E1029">
        <f t="array" ref="E1029">SUM(SIGN($C1029-C1030:C$1171)*SIGN($D1029-$D1030:$D$1171))</f>
        <v>76</v>
      </c>
    </row>
    <row r="1030" spans="1:5" x14ac:dyDescent="0.25">
      <c r="A1030">
        <v>37.799999999999997</v>
      </c>
      <c r="B1030">
        <v>47.8</v>
      </c>
      <c r="C1030">
        <f t="shared" si="32"/>
        <v>1029</v>
      </c>
      <c r="D1030">
        <f t="shared" si="33"/>
        <v>474.5</v>
      </c>
      <c r="E1030">
        <f t="array" ref="E1030">SUM(SIGN($C1030-C1031:C$1171)*SIGN($D1030-$D1031:$D$1171))</f>
        <v>-131</v>
      </c>
    </row>
    <row r="1031" spans="1:5" x14ac:dyDescent="0.25">
      <c r="A1031">
        <v>37.9</v>
      </c>
      <c r="B1031">
        <v>46.2</v>
      </c>
      <c r="C1031">
        <f t="shared" si="32"/>
        <v>1030.5</v>
      </c>
      <c r="D1031">
        <f t="shared" si="33"/>
        <v>410</v>
      </c>
      <c r="E1031">
        <f t="array" ref="E1031">SUM(SIGN($C1031-C1032:C$1171)*SIGN($D1031-$D1032:$D$1171))</f>
        <v>-123</v>
      </c>
    </row>
    <row r="1032" spans="1:5" x14ac:dyDescent="0.25">
      <c r="A1032">
        <v>37.9</v>
      </c>
      <c r="B1032">
        <v>43.4</v>
      </c>
      <c r="C1032">
        <f t="shared" si="32"/>
        <v>1030.5</v>
      </c>
      <c r="D1032">
        <f t="shared" si="33"/>
        <v>319.5</v>
      </c>
      <c r="E1032">
        <f t="array" ref="E1032">SUM(SIGN($C1032-C1033:C$1171)*SIGN($D1032-$D1033:$D$1171))</f>
        <v>-92</v>
      </c>
    </row>
    <row r="1033" spans="1:5" x14ac:dyDescent="0.25">
      <c r="A1033">
        <v>38.200000000000003</v>
      </c>
      <c r="B1033">
        <v>41.6</v>
      </c>
      <c r="C1033">
        <f t="shared" si="32"/>
        <v>1033.5</v>
      </c>
      <c r="D1033">
        <f t="shared" si="33"/>
        <v>277</v>
      </c>
      <c r="E1033">
        <f t="array" ref="E1033">SUM(SIGN($C1033-C1034:C$1171)*SIGN($D1033-$D1034:$D$1171))</f>
        <v>-72</v>
      </c>
    </row>
    <row r="1034" spans="1:5" x14ac:dyDescent="0.25">
      <c r="A1034">
        <v>38.200000000000003</v>
      </c>
      <c r="B1034">
        <v>38.1</v>
      </c>
      <c r="C1034">
        <f t="shared" si="32"/>
        <v>1033.5</v>
      </c>
      <c r="D1034">
        <f t="shared" si="33"/>
        <v>197</v>
      </c>
      <c r="E1034">
        <f t="array" ref="E1034">SUM(SIGN($C1034-C1035:C$1171)*SIGN($D1034-$D1035:$D$1171))</f>
        <v>-28</v>
      </c>
    </row>
    <row r="1035" spans="1:5" x14ac:dyDescent="0.25">
      <c r="A1035">
        <v>38.200000000000003</v>
      </c>
      <c r="B1035">
        <v>25.3</v>
      </c>
      <c r="C1035">
        <f t="shared" si="32"/>
        <v>1033.5</v>
      </c>
      <c r="D1035">
        <f t="shared" si="33"/>
        <v>35</v>
      </c>
      <c r="E1035">
        <f t="array" ref="E1035">SUM(SIGN($C1035-C1036:C$1171)*SIGN($D1035-$D1036:$D$1171))</f>
        <v>97</v>
      </c>
    </row>
    <row r="1036" spans="1:5" x14ac:dyDescent="0.25">
      <c r="A1036">
        <v>38.200000000000003</v>
      </c>
      <c r="B1036">
        <v>22.9</v>
      </c>
      <c r="C1036">
        <f t="shared" si="32"/>
        <v>1033.5</v>
      </c>
      <c r="D1036">
        <f t="shared" si="33"/>
        <v>21</v>
      </c>
      <c r="E1036">
        <f t="array" ref="E1036">SUM(SIGN($C1036-C1037:C$1171)*SIGN($D1036-$D1037:$D$1171))</f>
        <v>109</v>
      </c>
    </row>
    <row r="1037" spans="1:5" x14ac:dyDescent="0.25">
      <c r="A1037">
        <v>38.299999999999997</v>
      </c>
      <c r="B1037">
        <v>47</v>
      </c>
      <c r="C1037">
        <f t="shared" si="32"/>
        <v>1037</v>
      </c>
      <c r="D1037">
        <f t="shared" si="33"/>
        <v>436.5</v>
      </c>
      <c r="E1037">
        <f t="array" ref="E1037">SUM(SIGN($C1037-C1038:C$1171)*SIGN($D1037-$D1038:$D$1171))</f>
        <v>-122</v>
      </c>
    </row>
    <row r="1038" spans="1:5" x14ac:dyDescent="0.25">
      <c r="A1038">
        <v>38.299999999999997</v>
      </c>
      <c r="B1038">
        <v>46.4</v>
      </c>
      <c r="C1038">
        <f t="shared" si="32"/>
        <v>1037</v>
      </c>
      <c r="D1038">
        <f t="shared" si="33"/>
        <v>416.5</v>
      </c>
      <c r="E1038">
        <f t="array" ref="E1038">SUM(SIGN($C1038-C1039:C$1171)*SIGN($D1038-$D1039:$D$1171))</f>
        <v>-120</v>
      </c>
    </row>
    <row r="1039" spans="1:5" x14ac:dyDescent="0.25">
      <c r="A1039">
        <v>38.299999999999997</v>
      </c>
      <c r="B1039">
        <v>28.8</v>
      </c>
      <c r="C1039">
        <f t="shared" si="32"/>
        <v>1037</v>
      </c>
      <c r="D1039">
        <f t="shared" si="33"/>
        <v>78</v>
      </c>
      <c r="E1039">
        <f t="array" ref="E1039">SUM(SIGN($C1039-C1040:C$1171)*SIGN($D1039-$D1040:$D$1171))</f>
        <v>68</v>
      </c>
    </row>
    <row r="1040" spans="1:5" x14ac:dyDescent="0.25">
      <c r="A1040">
        <v>38.4</v>
      </c>
      <c r="B1040">
        <v>39.5</v>
      </c>
      <c r="C1040">
        <f t="shared" si="32"/>
        <v>1039.5</v>
      </c>
      <c r="D1040">
        <f t="shared" si="33"/>
        <v>231</v>
      </c>
      <c r="E1040">
        <f t="array" ref="E1040">SUM(SIGN($C1040-C1041:C$1171)*SIGN($D1040-$D1041:$D$1171))</f>
        <v>-48</v>
      </c>
    </row>
    <row r="1041" spans="1:5" x14ac:dyDescent="0.25">
      <c r="A1041">
        <v>38.4</v>
      </c>
      <c r="B1041">
        <v>38.799999999999997</v>
      </c>
      <c r="C1041">
        <f t="shared" si="32"/>
        <v>1039.5</v>
      </c>
      <c r="D1041">
        <f t="shared" si="33"/>
        <v>219.5</v>
      </c>
      <c r="E1041">
        <f t="array" ref="E1041">SUM(SIGN($C1041-C1042:C$1171)*SIGN($D1041-$D1042:$D$1171))</f>
        <v>-44</v>
      </c>
    </row>
    <row r="1042" spans="1:5" x14ac:dyDescent="0.25">
      <c r="A1042">
        <v>38.6</v>
      </c>
      <c r="B1042">
        <v>43.4</v>
      </c>
      <c r="C1042">
        <f t="shared" si="32"/>
        <v>1042</v>
      </c>
      <c r="D1042">
        <f t="shared" si="33"/>
        <v>319.5</v>
      </c>
      <c r="E1042">
        <f t="array" ref="E1042">SUM(SIGN($C1042-C1043:C$1171)*SIGN($D1042-$D1043:$D$1171))</f>
        <v>-85</v>
      </c>
    </row>
    <row r="1043" spans="1:5" x14ac:dyDescent="0.25">
      <c r="A1043">
        <v>38.6</v>
      </c>
      <c r="B1043">
        <v>42.7</v>
      </c>
      <c r="C1043">
        <f t="shared" si="32"/>
        <v>1042</v>
      </c>
      <c r="D1043">
        <f t="shared" si="33"/>
        <v>307.5</v>
      </c>
      <c r="E1043">
        <f t="array" ref="E1043">SUM(SIGN($C1043-C1044:C$1171)*SIGN($D1043-$D1044:$D$1171))</f>
        <v>-81</v>
      </c>
    </row>
    <row r="1044" spans="1:5" x14ac:dyDescent="0.25">
      <c r="A1044">
        <v>38.6</v>
      </c>
      <c r="B1044">
        <v>40.9</v>
      </c>
      <c r="C1044">
        <f t="shared" si="32"/>
        <v>1042</v>
      </c>
      <c r="D1044">
        <f t="shared" si="33"/>
        <v>255.5</v>
      </c>
      <c r="E1044">
        <f t="array" ref="E1044">SUM(SIGN($C1044-C1045:C$1171)*SIGN($D1044-$D1045:$D$1171))</f>
        <v>-57</v>
      </c>
    </row>
    <row r="1045" spans="1:5" x14ac:dyDescent="0.25">
      <c r="A1045">
        <v>38.700000000000003</v>
      </c>
      <c r="B1045">
        <v>51.1</v>
      </c>
      <c r="C1045">
        <f t="shared" si="32"/>
        <v>1044</v>
      </c>
      <c r="D1045">
        <f t="shared" si="33"/>
        <v>641.5</v>
      </c>
      <c r="E1045">
        <f t="array" ref="E1045">SUM(SIGN($C1045-C1046:C$1171)*SIGN($D1045-$D1046:$D$1171))</f>
        <v>-126</v>
      </c>
    </row>
    <row r="1046" spans="1:5" x14ac:dyDescent="0.25">
      <c r="A1046">
        <v>38.799999999999997</v>
      </c>
      <c r="B1046">
        <v>35.700000000000003</v>
      </c>
      <c r="C1046">
        <f t="shared" si="32"/>
        <v>1045</v>
      </c>
      <c r="D1046">
        <f t="shared" si="33"/>
        <v>155</v>
      </c>
      <c r="E1046">
        <f t="array" ref="E1046">SUM(SIGN($C1046-C1047:C$1171)*SIGN($D1046-$D1047:$D$1171))</f>
        <v>3</v>
      </c>
    </row>
    <row r="1047" spans="1:5" x14ac:dyDescent="0.25">
      <c r="A1047">
        <v>38.9</v>
      </c>
      <c r="B1047">
        <v>34.799999999999997</v>
      </c>
      <c r="C1047">
        <f t="shared" si="32"/>
        <v>1046</v>
      </c>
      <c r="D1047">
        <f t="shared" si="33"/>
        <v>137</v>
      </c>
      <c r="E1047">
        <f t="array" ref="E1047">SUM(SIGN($C1047-C1048:C$1171)*SIGN($D1047-$D1048:$D$1171))</f>
        <v>18</v>
      </c>
    </row>
    <row r="1048" spans="1:5" x14ac:dyDescent="0.25">
      <c r="A1048">
        <v>39.1</v>
      </c>
      <c r="B1048">
        <v>44.1</v>
      </c>
      <c r="C1048">
        <f t="shared" si="32"/>
        <v>1047</v>
      </c>
      <c r="D1048">
        <f t="shared" si="33"/>
        <v>344.5</v>
      </c>
      <c r="E1048">
        <f t="array" ref="E1048">SUM(SIGN($C1048-C1049:C$1171)*SIGN($D1048-$D1049:$D$1171))</f>
        <v>-98</v>
      </c>
    </row>
    <row r="1049" spans="1:5" x14ac:dyDescent="0.25">
      <c r="A1049">
        <v>39.5</v>
      </c>
      <c r="B1049">
        <v>46</v>
      </c>
      <c r="C1049">
        <f t="shared" si="32"/>
        <v>1048</v>
      </c>
      <c r="D1049">
        <f t="shared" si="33"/>
        <v>400</v>
      </c>
      <c r="E1049">
        <f t="array" ref="E1049">SUM(SIGN($C1049-C1050:C$1171)*SIGN($D1049-$D1050:$D$1171))</f>
        <v>-110</v>
      </c>
    </row>
    <row r="1050" spans="1:5" x14ac:dyDescent="0.25">
      <c r="A1050">
        <v>39.6</v>
      </c>
      <c r="B1050">
        <v>49.1</v>
      </c>
      <c r="C1050">
        <f t="shared" si="32"/>
        <v>1049</v>
      </c>
      <c r="D1050">
        <f t="shared" si="33"/>
        <v>530</v>
      </c>
      <c r="E1050">
        <f t="array" ref="E1050">SUM(SIGN($C1050-C1051:C$1171)*SIGN($D1050-$D1051:$D$1171))</f>
        <v>-117</v>
      </c>
    </row>
    <row r="1051" spans="1:5" x14ac:dyDescent="0.25">
      <c r="A1051">
        <v>39.700000000000003</v>
      </c>
      <c r="B1051">
        <v>20.45</v>
      </c>
      <c r="C1051">
        <f t="shared" si="32"/>
        <v>1050</v>
      </c>
      <c r="D1051">
        <f t="shared" si="33"/>
        <v>8</v>
      </c>
      <c r="E1051">
        <f t="array" ref="E1051">SUM(SIGN($C1051-C1052:C$1171)*SIGN($D1051-$D1052:$D$1171))</f>
        <v>114</v>
      </c>
    </row>
    <row r="1052" spans="1:5" x14ac:dyDescent="0.25">
      <c r="A1052">
        <v>39.799999999999997</v>
      </c>
      <c r="B1052">
        <v>48.6</v>
      </c>
      <c r="C1052">
        <f t="shared" si="32"/>
        <v>1052</v>
      </c>
      <c r="D1052">
        <f t="shared" si="33"/>
        <v>504.5</v>
      </c>
      <c r="E1052">
        <f t="array" ref="E1052">SUM(SIGN($C1052-C1053:C$1171)*SIGN($D1052-$D1053:$D$1171))</f>
        <v>-113</v>
      </c>
    </row>
    <row r="1053" spans="1:5" x14ac:dyDescent="0.25">
      <c r="A1053">
        <v>39.799999999999997</v>
      </c>
      <c r="B1053">
        <v>43.3</v>
      </c>
      <c r="C1053">
        <f t="shared" si="32"/>
        <v>1052</v>
      </c>
      <c r="D1053">
        <f t="shared" si="33"/>
        <v>317.5</v>
      </c>
      <c r="E1053">
        <f t="array" ref="E1053">SUM(SIGN($C1053-C1054:C$1171)*SIGN($D1053-$D1054:$D$1171))</f>
        <v>-85</v>
      </c>
    </row>
    <row r="1054" spans="1:5" x14ac:dyDescent="0.25">
      <c r="A1054">
        <v>39.799999999999997</v>
      </c>
      <c r="B1054">
        <v>21.3</v>
      </c>
      <c r="C1054">
        <f t="shared" si="32"/>
        <v>1052</v>
      </c>
      <c r="D1054">
        <f t="shared" si="33"/>
        <v>10</v>
      </c>
      <c r="E1054">
        <f t="array" ref="E1054">SUM(SIGN($C1054-C1055:C$1171)*SIGN($D1054-$D1055:$D$1171))</f>
        <v>109</v>
      </c>
    </row>
    <row r="1055" spans="1:5" x14ac:dyDescent="0.25">
      <c r="A1055">
        <v>40</v>
      </c>
      <c r="B1055">
        <v>43.6</v>
      </c>
      <c r="C1055">
        <f t="shared" si="32"/>
        <v>1055</v>
      </c>
      <c r="D1055">
        <f t="shared" si="33"/>
        <v>326</v>
      </c>
      <c r="E1055">
        <f t="array" ref="E1055">SUM(SIGN($C1055-C1056:C$1171)*SIGN($D1055-$D1056:$D$1171))</f>
        <v>-87</v>
      </c>
    </row>
    <row r="1056" spans="1:5" x14ac:dyDescent="0.25">
      <c r="A1056">
        <v>40</v>
      </c>
      <c r="B1056">
        <v>29.9</v>
      </c>
      <c r="C1056">
        <f t="shared" si="32"/>
        <v>1055</v>
      </c>
      <c r="D1056">
        <f t="shared" si="33"/>
        <v>90</v>
      </c>
      <c r="E1056">
        <f t="array" ref="E1056">SUM(SIGN($C1056-C1057:C$1171)*SIGN($D1056-$D1057:$D$1171))</f>
        <v>46</v>
      </c>
    </row>
    <row r="1057" spans="1:5" x14ac:dyDescent="0.25">
      <c r="A1057">
        <v>40</v>
      </c>
      <c r="B1057">
        <v>24.55</v>
      </c>
      <c r="C1057">
        <f t="shared" si="32"/>
        <v>1055</v>
      </c>
      <c r="D1057">
        <f t="shared" si="33"/>
        <v>31</v>
      </c>
      <c r="E1057">
        <f t="array" ref="E1057">SUM(SIGN($C1057-C1058:C$1171)*SIGN($D1057-$D1058:$D$1171))</f>
        <v>84</v>
      </c>
    </row>
    <row r="1058" spans="1:5" x14ac:dyDescent="0.25">
      <c r="A1058">
        <v>40.200000000000003</v>
      </c>
      <c r="B1058">
        <v>43.5</v>
      </c>
      <c r="C1058">
        <f t="shared" si="32"/>
        <v>1057.5</v>
      </c>
      <c r="D1058">
        <f t="shared" si="33"/>
        <v>322.5</v>
      </c>
      <c r="E1058">
        <f t="array" ref="E1058">SUM(SIGN($C1058-C1059:C$1171)*SIGN($D1058-$D1059:$D$1171))</f>
        <v>-84</v>
      </c>
    </row>
    <row r="1059" spans="1:5" x14ac:dyDescent="0.25">
      <c r="A1059">
        <v>40.200000000000003</v>
      </c>
      <c r="B1059">
        <v>36.4</v>
      </c>
      <c r="C1059">
        <f t="shared" si="32"/>
        <v>1057.5</v>
      </c>
      <c r="D1059">
        <f t="shared" si="33"/>
        <v>168.5</v>
      </c>
      <c r="E1059">
        <f t="array" ref="E1059">SUM(SIGN($C1059-C1060:C$1171)*SIGN($D1059-$D1060:$D$1171))</f>
        <v>-13</v>
      </c>
    </row>
    <row r="1060" spans="1:5" x14ac:dyDescent="0.25">
      <c r="A1060">
        <v>40.299999999999997</v>
      </c>
      <c r="B1060">
        <v>35.4</v>
      </c>
      <c r="C1060">
        <f t="shared" si="32"/>
        <v>1059.5</v>
      </c>
      <c r="D1060">
        <f t="shared" si="33"/>
        <v>145.5</v>
      </c>
      <c r="E1060">
        <f t="array" ref="E1060">SUM(SIGN($C1060-C1061:C$1171)*SIGN($D1060-$D1061:$D$1171))</f>
        <v>8</v>
      </c>
    </row>
    <row r="1061" spans="1:5" x14ac:dyDescent="0.25">
      <c r="A1061">
        <v>40.299999999999997</v>
      </c>
      <c r="B1061">
        <v>33.700000000000003</v>
      </c>
      <c r="C1061">
        <f t="shared" si="32"/>
        <v>1059.5</v>
      </c>
      <c r="D1061">
        <f t="shared" si="33"/>
        <v>124</v>
      </c>
      <c r="E1061">
        <f t="array" ref="E1061">SUM(SIGN($C1061-C1062:C$1171)*SIGN($D1061-$D1062:$D$1171))</f>
        <v>22</v>
      </c>
    </row>
    <row r="1062" spans="1:5" x14ac:dyDescent="0.25">
      <c r="A1062">
        <v>40.4</v>
      </c>
      <c r="B1062">
        <v>37.299999999999997</v>
      </c>
      <c r="C1062">
        <f t="shared" si="32"/>
        <v>1062</v>
      </c>
      <c r="D1062">
        <f t="shared" si="33"/>
        <v>184.5</v>
      </c>
      <c r="E1062">
        <f t="array" ref="E1062">SUM(SIGN($C1062-C1063:C$1171)*SIGN($D1062-$D1063:$D$1171))</f>
        <v>-21</v>
      </c>
    </row>
    <row r="1063" spans="1:5" x14ac:dyDescent="0.25">
      <c r="A1063">
        <v>40.4</v>
      </c>
      <c r="B1063">
        <v>34.5</v>
      </c>
      <c r="C1063">
        <f t="shared" si="32"/>
        <v>1062</v>
      </c>
      <c r="D1063">
        <f t="shared" si="33"/>
        <v>135.5</v>
      </c>
      <c r="E1063">
        <f t="array" ref="E1063">SUM(SIGN($C1063-C1064:C$1171)*SIGN($D1063-$D1064:$D$1171))</f>
        <v>15</v>
      </c>
    </row>
    <row r="1064" spans="1:5" x14ac:dyDescent="0.25">
      <c r="A1064">
        <v>40.4</v>
      </c>
      <c r="B1064">
        <v>21.7</v>
      </c>
      <c r="C1064">
        <f t="shared" si="32"/>
        <v>1062</v>
      </c>
      <c r="D1064">
        <f t="shared" si="33"/>
        <v>12</v>
      </c>
      <c r="E1064">
        <f t="array" ref="E1064">SUM(SIGN($C1064-C1065:C$1171)*SIGN($D1064-$D1065:$D$1171))</f>
        <v>97</v>
      </c>
    </row>
    <row r="1065" spans="1:5" x14ac:dyDescent="0.25">
      <c r="A1065">
        <v>40.5</v>
      </c>
      <c r="B1065">
        <v>50.9</v>
      </c>
      <c r="C1065">
        <f t="shared" si="32"/>
        <v>1065.5</v>
      </c>
      <c r="D1065">
        <f t="shared" si="33"/>
        <v>627.5</v>
      </c>
      <c r="E1065">
        <f t="array" ref="E1065">SUM(SIGN($C1065-C1066:C$1171)*SIGN($D1065-$D1066:$D$1171))</f>
        <v>-103</v>
      </c>
    </row>
    <row r="1066" spans="1:5" x14ac:dyDescent="0.25">
      <c r="A1066">
        <v>40.5</v>
      </c>
      <c r="B1066">
        <v>42.6</v>
      </c>
      <c r="C1066">
        <f t="shared" si="32"/>
        <v>1065.5</v>
      </c>
      <c r="D1066">
        <f t="shared" si="33"/>
        <v>303.5</v>
      </c>
      <c r="E1066">
        <f t="array" ref="E1066">SUM(SIGN($C1066-C1067:C$1171)*SIGN($D1066-$D1067:$D$1171))</f>
        <v>-75</v>
      </c>
    </row>
    <row r="1067" spans="1:5" x14ac:dyDescent="0.25">
      <c r="A1067">
        <v>40.5</v>
      </c>
      <c r="B1067">
        <v>36.299999999999997</v>
      </c>
      <c r="C1067">
        <f t="shared" si="32"/>
        <v>1065.5</v>
      </c>
      <c r="D1067">
        <f t="shared" si="33"/>
        <v>165.5</v>
      </c>
      <c r="E1067">
        <f t="array" ref="E1067">SUM(SIGN($C1067-C1068:C$1171)*SIGN($D1067-$D1068:$D$1171))</f>
        <v>-8</v>
      </c>
    </row>
    <row r="1068" spans="1:5" x14ac:dyDescent="0.25">
      <c r="A1068">
        <v>40.5</v>
      </c>
      <c r="B1068">
        <v>23.1</v>
      </c>
      <c r="C1068">
        <f t="shared" si="32"/>
        <v>1065.5</v>
      </c>
      <c r="D1068">
        <f t="shared" si="33"/>
        <v>22</v>
      </c>
      <c r="E1068">
        <f t="array" ref="E1068">SUM(SIGN($C1068-C1069:C$1171)*SIGN($D1068-$D1069:$D$1171))</f>
        <v>83</v>
      </c>
    </row>
    <row r="1069" spans="1:5" x14ac:dyDescent="0.25">
      <c r="A1069">
        <v>40.6</v>
      </c>
      <c r="B1069">
        <v>43.9</v>
      </c>
      <c r="C1069">
        <f t="shared" si="32"/>
        <v>1069</v>
      </c>
      <c r="D1069">
        <f t="shared" si="33"/>
        <v>337.5</v>
      </c>
      <c r="E1069">
        <f t="array" ref="E1069">SUM(SIGN($C1069-C1070:C$1171)*SIGN($D1069-$D1070:$D$1171))</f>
        <v>-80</v>
      </c>
    </row>
    <row r="1070" spans="1:5" x14ac:dyDescent="0.25">
      <c r="A1070">
        <v>40.6</v>
      </c>
      <c r="B1070">
        <v>37.700000000000003</v>
      </c>
      <c r="C1070">
        <f t="shared" si="32"/>
        <v>1069</v>
      </c>
      <c r="D1070">
        <f t="shared" si="33"/>
        <v>190</v>
      </c>
      <c r="E1070">
        <f t="array" ref="E1070">SUM(SIGN($C1070-C1071:C$1171)*SIGN($D1070-$D1071:$D$1171))</f>
        <v>-24</v>
      </c>
    </row>
    <row r="1071" spans="1:5" x14ac:dyDescent="0.25">
      <c r="A1071">
        <v>40.6</v>
      </c>
      <c r="B1071">
        <v>35.9</v>
      </c>
      <c r="C1071">
        <f t="shared" si="32"/>
        <v>1069</v>
      </c>
      <c r="D1071">
        <f t="shared" si="33"/>
        <v>161.5</v>
      </c>
      <c r="E1071">
        <f t="array" ref="E1071">SUM(SIGN($C1071-C1072:C$1171)*SIGN($D1071-$D1072:$D$1171))</f>
        <v>-5</v>
      </c>
    </row>
    <row r="1072" spans="1:5" x14ac:dyDescent="0.25">
      <c r="A1072">
        <v>41</v>
      </c>
      <c r="B1072">
        <v>46.1</v>
      </c>
      <c r="C1072">
        <f t="shared" si="32"/>
        <v>1071.5</v>
      </c>
      <c r="D1072">
        <f t="shared" si="33"/>
        <v>405</v>
      </c>
      <c r="E1072">
        <f t="array" ref="E1072">SUM(SIGN($C1072-C1073:C$1171)*SIGN($D1072-$D1073:$D$1171))</f>
        <v>-94</v>
      </c>
    </row>
    <row r="1073" spans="1:5" x14ac:dyDescent="0.25">
      <c r="A1073">
        <v>41</v>
      </c>
      <c r="B1073">
        <v>44.7</v>
      </c>
      <c r="C1073">
        <f t="shared" si="32"/>
        <v>1071.5</v>
      </c>
      <c r="D1073">
        <f t="shared" si="33"/>
        <v>360.5</v>
      </c>
      <c r="E1073">
        <f t="array" ref="E1073">SUM(SIGN($C1073-C1074:C$1171)*SIGN($D1073-$D1074:$D$1171))</f>
        <v>-92</v>
      </c>
    </row>
    <row r="1074" spans="1:5" x14ac:dyDescent="0.25">
      <c r="A1074">
        <v>41.2</v>
      </c>
      <c r="B1074">
        <v>35.5</v>
      </c>
      <c r="C1074">
        <f t="shared" si="32"/>
        <v>1073</v>
      </c>
      <c r="D1074">
        <f t="shared" si="33"/>
        <v>150</v>
      </c>
      <c r="E1074">
        <f t="array" ref="E1074">SUM(SIGN($C1074-C1075:C$1171)*SIGN($D1074-$D1075:$D$1171))</f>
        <v>-1</v>
      </c>
    </row>
    <row r="1075" spans="1:5" x14ac:dyDescent="0.25">
      <c r="A1075">
        <v>41.3</v>
      </c>
      <c r="B1075">
        <v>36.6</v>
      </c>
      <c r="C1075">
        <f t="shared" si="32"/>
        <v>1074</v>
      </c>
      <c r="D1075">
        <f t="shared" si="33"/>
        <v>171.5</v>
      </c>
      <c r="E1075">
        <f t="array" ref="E1075">SUM(SIGN($C1075-C1076:C$1171)*SIGN($D1075-$D1076:$D$1171))</f>
        <v>-14</v>
      </c>
    </row>
    <row r="1076" spans="1:5" x14ac:dyDescent="0.25">
      <c r="A1076">
        <v>41.4</v>
      </c>
      <c r="B1076">
        <v>41.1</v>
      </c>
      <c r="C1076">
        <f t="shared" si="32"/>
        <v>1075.5</v>
      </c>
      <c r="D1076">
        <f t="shared" si="33"/>
        <v>260</v>
      </c>
      <c r="E1076">
        <f t="array" ref="E1076">SUM(SIGN($C1076-C1077:C$1171)*SIGN($D1076-$D1077:$D$1171))</f>
        <v>-53</v>
      </c>
    </row>
    <row r="1077" spans="1:5" x14ac:dyDescent="0.25">
      <c r="A1077">
        <v>41.4</v>
      </c>
      <c r="B1077">
        <v>33.799999999999997</v>
      </c>
      <c r="C1077">
        <f t="shared" si="32"/>
        <v>1075.5</v>
      </c>
      <c r="D1077">
        <f t="shared" si="33"/>
        <v>126.5</v>
      </c>
      <c r="E1077">
        <f t="array" ref="E1077">SUM(SIGN($C1077-C1078:C$1171)*SIGN($D1077-$D1078:$D$1171))</f>
        <v>9</v>
      </c>
    </row>
    <row r="1078" spans="1:5" x14ac:dyDescent="0.25">
      <c r="A1078">
        <v>41.5</v>
      </c>
      <c r="B1078">
        <v>38.200000000000003</v>
      </c>
      <c r="C1078">
        <f t="shared" si="32"/>
        <v>1077</v>
      </c>
      <c r="D1078">
        <f t="shared" si="33"/>
        <v>201</v>
      </c>
      <c r="E1078">
        <f t="array" ref="E1078">SUM(SIGN($C1078-C1079:C$1171)*SIGN($D1078-$D1079:$D$1171))</f>
        <v>-32</v>
      </c>
    </row>
    <row r="1079" spans="1:5" x14ac:dyDescent="0.25">
      <c r="A1079">
        <v>41.6</v>
      </c>
      <c r="B1079">
        <v>35.4</v>
      </c>
      <c r="C1079">
        <f t="shared" si="32"/>
        <v>1078</v>
      </c>
      <c r="D1079">
        <f t="shared" si="33"/>
        <v>145.5</v>
      </c>
      <c r="E1079">
        <f t="array" ref="E1079">SUM(SIGN($C1079-C1080:C$1171)*SIGN($D1079-$D1080:$D$1171))</f>
        <v>-1</v>
      </c>
    </row>
    <row r="1080" spans="1:5" x14ac:dyDescent="0.25">
      <c r="A1080">
        <v>41.7</v>
      </c>
      <c r="B1080">
        <v>46.7</v>
      </c>
      <c r="C1080">
        <f t="shared" si="32"/>
        <v>1079</v>
      </c>
      <c r="D1080">
        <f t="shared" si="33"/>
        <v>425</v>
      </c>
      <c r="E1080">
        <f t="array" ref="E1080">SUM(SIGN($C1080-C1081:C$1171)*SIGN($D1080-$D1081:$D$1171))</f>
        <v>-89</v>
      </c>
    </row>
    <row r="1081" spans="1:5" x14ac:dyDescent="0.25">
      <c r="A1081">
        <v>41.8</v>
      </c>
      <c r="B1081">
        <v>31.5</v>
      </c>
      <c r="C1081">
        <f t="shared" si="32"/>
        <v>1080</v>
      </c>
      <c r="D1081">
        <f t="shared" si="33"/>
        <v>104</v>
      </c>
      <c r="E1081">
        <f t="array" ref="E1081">SUM(SIGN($C1081-C1082:C$1171)*SIGN($D1081-$D1082:$D$1171))</f>
        <v>24</v>
      </c>
    </row>
    <row r="1082" spans="1:5" x14ac:dyDescent="0.25">
      <c r="A1082">
        <v>41.9</v>
      </c>
      <c r="B1082">
        <v>38.6</v>
      </c>
      <c r="C1082">
        <f t="shared" si="32"/>
        <v>1081</v>
      </c>
      <c r="D1082">
        <f t="shared" si="33"/>
        <v>211.5</v>
      </c>
      <c r="E1082">
        <f t="array" ref="E1082">SUM(SIGN($C1082-C1083:C$1171)*SIGN($D1082-$D1083:$D$1171))</f>
        <v>-35</v>
      </c>
    </row>
    <row r="1083" spans="1:5" x14ac:dyDescent="0.25">
      <c r="A1083">
        <v>42.1</v>
      </c>
      <c r="B1083">
        <v>36.4</v>
      </c>
      <c r="C1083">
        <f t="shared" si="32"/>
        <v>1082</v>
      </c>
      <c r="D1083">
        <f t="shared" si="33"/>
        <v>168.5</v>
      </c>
      <c r="E1083">
        <f t="array" ref="E1083">SUM(SIGN($C1083-C1084:C$1171)*SIGN($D1083-$D1084:$D$1171))</f>
        <v>-14</v>
      </c>
    </row>
    <row r="1084" spans="1:5" x14ac:dyDescent="0.25">
      <c r="A1084">
        <v>42.2</v>
      </c>
      <c r="B1084">
        <v>44.3</v>
      </c>
      <c r="C1084">
        <f t="shared" si="32"/>
        <v>1083.5</v>
      </c>
      <c r="D1084">
        <f t="shared" si="33"/>
        <v>352</v>
      </c>
      <c r="E1084">
        <f t="array" ref="E1084">SUM(SIGN($C1084-C1085:C$1171)*SIGN($D1084-$D1085:$D$1171))</f>
        <v>-80</v>
      </c>
    </row>
    <row r="1085" spans="1:5" x14ac:dyDescent="0.25">
      <c r="A1085">
        <v>42.2</v>
      </c>
      <c r="B1085">
        <v>41.2</v>
      </c>
      <c r="C1085">
        <f t="shared" si="32"/>
        <v>1083.5</v>
      </c>
      <c r="D1085">
        <f t="shared" si="33"/>
        <v>264.5</v>
      </c>
      <c r="E1085">
        <f t="array" ref="E1085">SUM(SIGN($C1085-C1086:C$1171)*SIGN($D1085-$D1086:$D$1171))</f>
        <v>-52</v>
      </c>
    </row>
    <row r="1086" spans="1:5" x14ac:dyDescent="0.25">
      <c r="A1086">
        <v>42.3</v>
      </c>
      <c r="B1086">
        <v>41.4</v>
      </c>
      <c r="C1086">
        <f t="shared" si="32"/>
        <v>1085</v>
      </c>
      <c r="D1086">
        <f t="shared" si="33"/>
        <v>271</v>
      </c>
      <c r="E1086">
        <f t="array" ref="E1086">SUM(SIGN($C1086-C1087:C$1171)*SIGN($D1086-$D1087:$D$1171))</f>
        <v>-55</v>
      </c>
    </row>
    <row r="1087" spans="1:5" x14ac:dyDescent="0.25">
      <c r="A1087">
        <v>42.4</v>
      </c>
      <c r="B1087">
        <v>50.5</v>
      </c>
      <c r="C1087">
        <f t="shared" si="32"/>
        <v>1086.5</v>
      </c>
      <c r="D1087">
        <f t="shared" si="33"/>
        <v>613.5</v>
      </c>
      <c r="E1087">
        <f t="array" ref="E1087">SUM(SIGN($C1087-C1088:C$1171)*SIGN($D1087-$D1088:$D$1171))</f>
        <v>-83</v>
      </c>
    </row>
    <row r="1088" spans="1:5" x14ac:dyDescent="0.25">
      <c r="A1088">
        <v>42.4</v>
      </c>
      <c r="B1088">
        <v>37</v>
      </c>
      <c r="C1088">
        <f t="shared" si="32"/>
        <v>1086.5</v>
      </c>
      <c r="D1088">
        <f t="shared" si="33"/>
        <v>178</v>
      </c>
      <c r="E1088">
        <f t="array" ref="E1088">SUM(SIGN($C1088-C1089:C$1171)*SIGN($D1088-$D1089:$D$1171))</f>
        <v>-22</v>
      </c>
    </row>
    <row r="1089" spans="1:5" x14ac:dyDescent="0.25">
      <c r="A1089">
        <v>42.6</v>
      </c>
      <c r="B1089">
        <v>33.5</v>
      </c>
      <c r="C1089">
        <f t="shared" si="32"/>
        <v>1088</v>
      </c>
      <c r="D1089">
        <f t="shared" si="33"/>
        <v>122</v>
      </c>
      <c r="E1089">
        <f t="array" ref="E1089">SUM(SIGN($C1089-C1090:C$1171)*SIGN($D1089-$D1090:$D$1171))</f>
        <v>4</v>
      </c>
    </row>
    <row r="1090" spans="1:5" x14ac:dyDescent="0.25">
      <c r="A1090">
        <v>42.7</v>
      </c>
      <c r="B1090">
        <v>44.3</v>
      </c>
      <c r="C1090">
        <f t="shared" ref="C1090:C1153" si="34">_xlfn.RANK.AVG(A1090,A$2:A$1171,1)</f>
        <v>1089.5</v>
      </c>
      <c r="D1090">
        <f t="shared" ref="D1090:D1153" si="35">_xlfn.RANK.AVG(B1090,B$2:B$1171,1)</f>
        <v>352</v>
      </c>
      <c r="E1090">
        <f t="array" ref="E1090">SUM(SIGN($C1090-C1091:C$1171)*SIGN($D1090-$D1091:$D$1171))</f>
        <v>-77</v>
      </c>
    </row>
    <row r="1091" spans="1:5" x14ac:dyDescent="0.25">
      <c r="A1091">
        <v>42.7</v>
      </c>
      <c r="B1091">
        <v>32</v>
      </c>
      <c r="C1091">
        <f t="shared" si="34"/>
        <v>1089.5</v>
      </c>
      <c r="D1091">
        <f t="shared" si="35"/>
        <v>108</v>
      </c>
      <c r="E1091">
        <f t="array" ref="E1091">SUM(SIGN($C1091-C1092:C$1171)*SIGN($D1091-$D1092:$D$1171))</f>
        <v>12</v>
      </c>
    </row>
    <row r="1092" spans="1:5" x14ac:dyDescent="0.25">
      <c r="A1092">
        <v>42.8</v>
      </c>
      <c r="B1092">
        <v>35.6</v>
      </c>
      <c r="C1092">
        <f t="shared" si="34"/>
        <v>1091</v>
      </c>
      <c r="D1092">
        <f t="shared" si="35"/>
        <v>153</v>
      </c>
      <c r="E1092">
        <f t="array" ref="E1092">SUM(SIGN($C1092-C1093:C$1171)*SIGN($D1092-$D1093:$D$1171))</f>
        <v>-9</v>
      </c>
    </row>
    <row r="1093" spans="1:5" x14ac:dyDescent="0.25">
      <c r="A1093">
        <v>43</v>
      </c>
      <c r="B1093">
        <v>41.5</v>
      </c>
      <c r="C1093">
        <f t="shared" si="34"/>
        <v>1093.5</v>
      </c>
      <c r="D1093">
        <f t="shared" si="35"/>
        <v>274</v>
      </c>
      <c r="E1093">
        <f t="array" ref="E1093">SUM(SIGN($C1093-C1094:C$1171)*SIGN($D1093-$D1094:$D$1171))</f>
        <v>-52</v>
      </c>
    </row>
    <row r="1094" spans="1:5" x14ac:dyDescent="0.25">
      <c r="A1094">
        <v>43</v>
      </c>
      <c r="B1094">
        <v>40.700000000000003</v>
      </c>
      <c r="C1094">
        <f t="shared" si="34"/>
        <v>1093.5</v>
      </c>
      <c r="D1094">
        <f t="shared" si="35"/>
        <v>251</v>
      </c>
      <c r="E1094">
        <f t="array" ref="E1094">SUM(SIGN($C1094-C1095:C$1171)*SIGN($D1094-$D1095:$D$1171))</f>
        <v>-47</v>
      </c>
    </row>
    <row r="1095" spans="1:5" x14ac:dyDescent="0.25">
      <c r="A1095">
        <v>43</v>
      </c>
      <c r="B1095">
        <v>38.799999999999997</v>
      </c>
      <c r="C1095">
        <f t="shared" si="34"/>
        <v>1093.5</v>
      </c>
      <c r="D1095">
        <f t="shared" si="35"/>
        <v>219.5</v>
      </c>
      <c r="E1095">
        <f t="array" ref="E1095">SUM(SIGN($C1095-C1096:C$1171)*SIGN($D1095-$D1096:$D$1171))</f>
        <v>-40</v>
      </c>
    </row>
    <row r="1096" spans="1:5" x14ac:dyDescent="0.25">
      <c r="A1096">
        <v>43</v>
      </c>
      <c r="B1096">
        <v>32.9</v>
      </c>
      <c r="C1096">
        <f t="shared" si="34"/>
        <v>1093.5</v>
      </c>
      <c r="D1096">
        <f t="shared" si="35"/>
        <v>112.5</v>
      </c>
      <c r="E1096">
        <f t="array" ref="E1096">SUM(SIGN($C1096-C1097:C$1171)*SIGN($D1096-$D1097:$D$1171))</f>
        <v>7</v>
      </c>
    </row>
    <row r="1097" spans="1:5" x14ac:dyDescent="0.25">
      <c r="A1097">
        <v>43.1</v>
      </c>
      <c r="B1097">
        <v>42.4</v>
      </c>
      <c r="C1097">
        <f t="shared" si="34"/>
        <v>1096</v>
      </c>
      <c r="D1097">
        <f t="shared" si="35"/>
        <v>298.5</v>
      </c>
      <c r="E1097">
        <f t="array" ref="E1097">SUM(SIGN($C1097-C1098:C$1171)*SIGN($D1097-$D1098:$D$1171))</f>
        <v>-60</v>
      </c>
    </row>
    <row r="1098" spans="1:5" x14ac:dyDescent="0.25">
      <c r="A1098">
        <v>43.2</v>
      </c>
      <c r="B1098">
        <v>36.299999999999997</v>
      </c>
      <c r="C1098">
        <f t="shared" si="34"/>
        <v>1097</v>
      </c>
      <c r="D1098">
        <f t="shared" si="35"/>
        <v>165.5</v>
      </c>
      <c r="E1098">
        <f t="array" ref="E1098">SUM(SIGN($C1098-C1099:C$1171)*SIGN($D1098-$D1099:$D$1171))</f>
        <v>-19</v>
      </c>
    </row>
    <row r="1099" spans="1:5" x14ac:dyDescent="0.25">
      <c r="A1099">
        <v>43.4</v>
      </c>
      <c r="B1099">
        <v>44.8</v>
      </c>
      <c r="C1099">
        <f t="shared" si="34"/>
        <v>1098.5</v>
      </c>
      <c r="D1099">
        <f t="shared" si="35"/>
        <v>363.5</v>
      </c>
      <c r="E1099">
        <f t="array" ref="E1099">SUM(SIGN($C1099-C1100:C$1171)*SIGN($D1099-$D1100:$D$1171))</f>
        <v>-71</v>
      </c>
    </row>
    <row r="1100" spans="1:5" x14ac:dyDescent="0.25">
      <c r="A1100">
        <v>43.4</v>
      </c>
      <c r="B1100">
        <v>39.799999999999997</v>
      </c>
      <c r="C1100">
        <f t="shared" si="34"/>
        <v>1098.5</v>
      </c>
      <c r="D1100">
        <f t="shared" si="35"/>
        <v>235.5</v>
      </c>
      <c r="E1100">
        <f t="array" ref="E1100">SUM(SIGN($C1100-C1101:C$1171)*SIGN($D1100-$D1101:$D$1171))</f>
        <v>-45</v>
      </c>
    </row>
    <row r="1101" spans="1:5" x14ac:dyDescent="0.25">
      <c r="A1101">
        <v>43.6</v>
      </c>
      <c r="B1101">
        <v>37.299999999999997</v>
      </c>
      <c r="C1101">
        <f t="shared" si="34"/>
        <v>1100.5</v>
      </c>
      <c r="D1101">
        <f t="shared" si="35"/>
        <v>184.5</v>
      </c>
      <c r="E1101">
        <f t="array" ref="E1101">SUM(SIGN($C1101-C1102:C$1171)*SIGN($D1101-$D1102:$D$1171))</f>
        <v>-26</v>
      </c>
    </row>
    <row r="1102" spans="1:5" x14ac:dyDescent="0.25">
      <c r="A1102">
        <v>43.6</v>
      </c>
      <c r="B1102">
        <v>21.6</v>
      </c>
      <c r="C1102">
        <f t="shared" si="34"/>
        <v>1100.5</v>
      </c>
      <c r="D1102">
        <f t="shared" si="35"/>
        <v>11</v>
      </c>
      <c r="E1102">
        <f t="array" ref="E1102">SUM(SIGN($C1102-C1103:C$1171)*SIGN($D1102-$D1103:$D$1171))</f>
        <v>61</v>
      </c>
    </row>
    <row r="1103" spans="1:5" x14ac:dyDescent="0.25">
      <c r="A1103">
        <v>43.7</v>
      </c>
      <c r="B1103">
        <v>29.1</v>
      </c>
      <c r="C1103">
        <f t="shared" si="34"/>
        <v>1102</v>
      </c>
      <c r="D1103">
        <f t="shared" si="35"/>
        <v>81.5</v>
      </c>
      <c r="E1103">
        <f t="array" ref="E1103">SUM(SIGN($C1103-C1104:C$1171)*SIGN($D1103-$D1104:$D$1171))</f>
        <v>16</v>
      </c>
    </row>
    <row r="1104" spans="1:5" x14ac:dyDescent="0.25">
      <c r="A1104">
        <v>44.3</v>
      </c>
      <c r="B1104">
        <v>27.3</v>
      </c>
      <c r="C1104">
        <f t="shared" si="34"/>
        <v>1103</v>
      </c>
      <c r="D1104">
        <f t="shared" si="35"/>
        <v>69</v>
      </c>
      <c r="E1104">
        <f t="array" ref="E1104">SUM(SIGN($C1104-C1105:C$1171)*SIGN($D1104-$D1105:$D$1171))</f>
        <v>23</v>
      </c>
    </row>
    <row r="1105" spans="1:5" x14ac:dyDescent="0.25">
      <c r="A1105">
        <v>44.4</v>
      </c>
      <c r="B1105">
        <v>29.5</v>
      </c>
      <c r="C1105">
        <f t="shared" si="34"/>
        <v>1104</v>
      </c>
      <c r="D1105">
        <f t="shared" si="35"/>
        <v>85.5</v>
      </c>
      <c r="E1105">
        <f t="array" ref="E1105">SUM(SIGN($C1105-C1106:C$1171)*SIGN($D1105-$D1106:$D$1171))</f>
        <v>14</v>
      </c>
    </row>
    <row r="1106" spans="1:5" x14ac:dyDescent="0.25">
      <c r="A1106">
        <v>44.7</v>
      </c>
      <c r="B1106">
        <v>44</v>
      </c>
      <c r="C1106">
        <f t="shared" si="34"/>
        <v>1106</v>
      </c>
      <c r="D1106">
        <f t="shared" si="35"/>
        <v>341</v>
      </c>
      <c r="E1106">
        <f t="array" ref="E1106">SUM(SIGN($C1106-C1107:C$1171)*SIGN($D1106-$D1107:$D$1171))</f>
        <v>-59</v>
      </c>
    </row>
    <row r="1107" spans="1:5" x14ac:dyDescent="0.25">
      <c r="A1107">
        <v>44.7</v>
      </c>
      <c r="B1107">
        <v>42.2</v>
      </c>
      <c r="C1107">
        <f t="shared" si="34"/>
        <v>1106</v>
      </c>
      <c r="D1107">
        <f t="shared" si="35"/>
        <v>290.5</v>
      </c>
      <c r="E1107">
        <f t="array" ref="E1107">SUM(SIGN($C1107-C1108:C$1171)*SIGN($D1107-$D1108:$D$1171))</f>
        <v>-52</v>
      </c>
    </row>
    <row r="1108" spans="1:5" x14ac:dyDescent="0.25">
      <c r="A1108">
        <v>44.7</v>
      </c>
      <c r="B1108">
        <v>38.1</v>
      </c>
      <c r="C1108">
        <f t="shared" si="34"/>
        <v>1106</v>
      </c>
      <c r="D1108">
        <f t="shared" si="35"/>
        <v>197</v>
      </c>
      <c r="E1108">
        <f t="array" ref="E1108">SUM(SIGN($C1108-C1109:C$1171)*SIGN($D1108-$D1109:$D$1171))</f>
        <v>-31</v>
      </c>
    </row>
    <row r="1109" spans="1:5" x14ac:dyDescent="0.25">
      <c r="A1109">
        <v>44.8</v>
      </c>
      <c r="B1109">
        <v>38.700000000000003</v>
      </c>
      <c r="C1109">
        <f t="shared" si="34"/>
        <v>1108</v>
      </c>
      <c r="D1109">
        <f t="shared" si="35"/>
        <v>215</v>
      </c>
      <c r="E1109">
        <f t="array" ref="E1109">SUM(SIGN($C1109-C1110:C$1171)*SIGN($D1109-$D1110:$D$1171))</f>
        <v>-36</v>
      </c>
    </row>
    <row r="1110" spans="1:5" x14ac:dyDescent="0.25">
      <c r="A1110">
        <v>44.9</v>
      </c>
      <c r="B1110">
        <v>35.9</v>
      </c>
      <c r="C1110">
        <f t="shared" si="34"/>
        <v>1109</v>
      </c>
      <c r="D1110">
        <f t="shared" si="35"/>
        <v>161.5</v>
      </c>
      <c r="E1110">
        <f t="array" ref="E1110">SUM(SIGN($C1110-C1111:C$1171)*SIGN($D1110-$D1111:$D$1171))</f>
        <v>-19</v>
      </c>
    </row>
    <row r="1111" spans="1:5" x14ac:dyDescent="0.25">
      <c r="A1111">
        <v>45.1</v>
      </c>
      <c r="B1111">
        <v>41.3</v>
      </c>
      <c r="C1111">
        <f t="shared" si="34"/>
        <v>1110.5</v>
      </c>
      <c r="D1111">
        <f t="shared" si="35"/>
        <v>268</v>
      </c>
      <c r="E1111">
        <f t="array" ref="E1111">SUM(SIGN($C1111-C1112:C$1171)*SIGN($D1111-$D1112:$D$1171))</f>
        <v>-43</v>
      </c>
    </row>
    <row r="1112" spans="1:5" x14ac:dyDescent="0.25">
      <c r="A1112">
        <v>45.1</v>
      </c>
      <c r="B1112">
        <v>34.9</v>
      </c>
      <c r="C1112">
        <f t="shared" si="34"/>
        <v>1110.5</v>
      </c>
      <c r="D1112">
        <f t="shared" si="35"/>
        <v>138</v>
      </c>
      <c r="E1112">
        <f t="array" ref="E1112">SUM(SIGN($C1112-C1113:C$1171)*SIGN($D1112-$D1113:$D$1171))</f>
        <v>-13</v>
      </c>
    </row>
    <row r="1113" spans="1:5" x14ac:dyDescent="0.25">
      <c r="A1113">
        <v>45.2</v>
      </c>
      <c r="B1113">
        <v>42.2</v>
      </c>
      <c r="C1113">
        <f t="shared" si="34"/>
        <v>1113.5</v>
      </c>
      <c r="D1113">
        <f t="shared" si="35"/>
        <v>290.5</v>
      </c>
      <c r="E1113">
        <f t="array" ref="E1113">SUM(SIGN($C1113-C1114:C$1171)*SIGN($D1113-$D1114:$D$1171))</f>
        <v>-45</v>
      </c>
    </row>
    <row r="1114" spans="1:5" x14ac:dyDescent="0.25">
      <c r="A1114">
        <v>45.2</v>
      </c>
      <c r="B1114">
        <v>41.6</v>
      </c>
      <c r="C1114">
        <f t="shared" si="34"/>
        <v>1113.5</v>
      </c>
      <c r="D1114">
        <f t="shared" si="35"/>
        <v>277</v>
      </c>
      <c r="E1114">
        <f t="array" ref="E1114">SUM(SIGN($C1114-C1115:C$1171)*SIGN($D1114-$D1115:$D$1171))</f>
        <v>-45</v>
      </c>
    </row>
    <row r="1115" spans="1:5" x14ac:dyDescent="0.25">
      <c r="A1115">
        <v>45.2</v>
      </c>
      <c r="B1115">
        <v>38.799999999999997</v>
      </c>
      <c r="C1115">
        <f t="shared" si="34"/>
        <v>1113.5</v>
      </c>
      <c r="D1115">
        <f t="shared" si="35"/>
        <v>219.5</v>
      </c>
      <c r="E1115">
        <f t="array" ref="E1115">SUM(SIGN($C1115-C1116:C$1171)*SIGN($D1115-$D1116:$D$1171))</f>
        <v>-37</v>
      </c>
    </row>
    <row r="1116" spans="1:5" x14ac:dyDescent="0.25">
      <c r="A1116">
        <v>45.2</v>
      </c>
      <c r="B1116">
        <v>33.6</v>
      </c>
      <c r="C1116">
        <f t="shared" si="34"/>
        <v>1113.5</v>
      </c>
      <c r="D1116">
        <f t="shared" si="35"/>
        <v>123</v>
      </c>
      <c r="E1116">
        <f t="array" ref="E1116">SUM(SIGN($C1116-C1117:C$1171)*SIGN($D1116-$D1117:$D$1171))</f>
        <v>-11</v>
      </c>
    </row>
    <row r="1117" spans="1:5" x14ac:dyDescent="0.25">
      <c r="A1117">
        <v>45.3</v>
      </c>
      <c r="B1117">
        <v>38</v>
      </c>
      <c r="C1117">
        <f t="shared" si="34"/>
        <v>1116</v>
      </c>
      <c r="D1117">
        <f t="shared" si="35"/>
        <v>194</v>
      </c>
      <c r="E1117">
        <f t="array" ref="E1117">SUM(SIGN($C1117-C1118:C$1171)*SIGN($D1117-$D1118:$D$1171))</f>
        <v>-32</v>
      </c>
    </row>
    <row r="1118" spans="1:5" x14ac:dyDescent="0.25">
      <c r="A1118">
        <v>45.4</v>
      </c>
      <c r="B1118">
        <v>26.7</v>
      </c>
      <c r="C1118">
        <f t="shared" si="34"/>
        <v>1117</v>
      </c>
      <c r="D1118">
        <f t="shared" si="35"/>
        <v>60</v>
      </c>
      <c r="E1118">
        <f t="array" ref="E1118">SUM(SIGN($C1118-C1119:C$1171)*SIGN($D1118-$D1119:$D$1171))</f>
        <v>14</v>
      </c>
    </row>
    <row r="1119" spans="1:5" x14ac:dyDescent="0.25">
      <c r="A1119">
        <v>45.7</v>
      </c>
      <c r="B1119">
        <v>44.3</v>
      </c>
      <c r="C1119">
        <f t="shared" si="34"/>
        <v>1118</v>
      </c>
      <c r="D1119">
        <f t="shared" si="35"/>
        <v>352</v>
      </c>
      <c r="E1119">
        <f t="array" ref="E1119">SUM(SIGN($C1119-C1120:C$1171)*SIGN($D1119-$D1120:$D$1171))</f>
        <v>-52</v>
      </c>
    </row>
    <row r="1120" spans="1:5" x14ac:dyDescent="0.25">
      <c r="A1120">
        <v>46.1</v>
      </c>
      <c r="B1120">
        <v>35.4</v>
      </c>
      <c r="C1120">
        <f t="shared" si="34"/>
        <v>1119</v>
      </c>
      <c r="D1120">
        <f t="shared" si="35"/>
        <v>145.5</v>
      </c>
      <c r="E1120">
        <f t="array" ref="E1120">SUM(SIGN($C1120-C1121:C$1171)*SIGN($D1120-$D1121:$D$1171))</f>
        <v>-19</v>
      </c>
    </row>
    <row r="1121" spans="1:5" x14ac:dyDescent="0.25">
      <c r="A1121">
        <v>46.3</v>
      </c>
      <c r="B1121">
        <v>41.1</v>
      </c>
      <c r="C1121">
        <f t="shared" si="34"/>
        <v>1120</v>
      </c>
      <c r="D1121">
        <f t="shared" si="35"/>
        <v>260</v>
      </c>
      <c r="E1121">
        <f t="array" ref="E1121">SUM(SIGN($C1121-C1122:C$1171)*SIGN($D1121-$D1122:$D$1171))</f>
        <v>-40</v>
      </c>
    </row>
    <row r="1122" spans="1:5" x14ac:dyDescent="0.25">
      <c r="A1122">
        <v>46.4</v>
      </c>
      <c r="B1122">
        <v>43.6</v>
      </c>
      <c r="C1122">
        <f t="shared" si="34"/>
        <v>1121.5</v>
      </c>
      <c r="D1122">
        <f t="shared" si="35"/>
        <v>326</v>
      </c>
      <c r="E1122">
        <f t="array" ref="E1122">SUM(SIGN($C1122-C1123:C$1171)*SIGN($D1122-$D1123:$D$1171))</f>
        <v>-44</v>
      </c>
    </row>
    <row r="1123" spans="1:5" x14ac:dyDescent="0.25">
      <c r="A1123">
        <v>46.4</v>
      </c>
      <c r="B1123">
        <v>25.8</v>
      </c>
      <c r="C1123">
        <f t="shared" si="34"/>
        <v>1121.5</v>
      </c>
      <c r="D1123">
        <f t="shared" si="35"/>
        <v>42.5</v>
      </c>
      <c r="E1123">
        <f t="array" ref="E1123">SUM(SIGN($C1123-C1124:C$1171)*SIGN($D1123-$D1124:$D$1171))</f>
        <v>14</v>
      </c>
    </row>
    <row r="1124" spans="1:5" x14ac:dyDescent="0.25">
      <c r="A1124">
        <v>46.5</v>
      </c>
      <c r="B1124">
        <v>41.5</v>
      </c>
      <c r="C1124">
        <f t="shared" si="34"/>
        <v>1123.5</v>
      </c>
      <c r="D1124">
        <f t="shared" si="35"/>
        <v>274</v>
      </c>
      <c r="E1124">
        <f t="array" ref="E1124">SUM(SIGN($C1124-C1125:C$1171)*SIGN($D1124-$D1125:$D$1171))</f>
        <v>-40</v>
      </c>
    </row>
    <row r="1125" spans="1:5" x14ac:dyDescent="0.25">
      <c r="A1125">
        <v>46.5</v>
      </c>
      <c r="B1125">
        <v>22.4</v>
      </c>
      <c r="C1125">
        <f t="shared" si="34"/>
        <v>1123.5</v>
      </c>
      <c r="D1125">
        <f t="shared" si="35"/>
        <v>18</v>
      </c>
      <c r="E1125">
        <f t="array" ref="E1125">SUM(SIGN($C1125-C1126:C$1171)*SIGN($D1125-$D1126:$D$1171))</f>
        <v>34</v>
      </c>
    </row>
    <row r="1126" spans="1:5" x14ac:dyDescent="0.25">
      <c r="A1126">
        <v>46.7</v>
      </c>
      <c r="B1126">
        <v>43.1</v>
      </c>
      <c r="C1126">
        <f t="shared" si="34"/>
        <v>1125</v>
      </c>
      <c r="D1126">
        <f t="shared" si="35"/>
        <v>314.5</v>
      </c>
      <c r="E1126">
        <f t="array" ref="E1126">SUM(SIGN($C1126-C1127:C$1171)*SIGN($D1126-$D1127:$D$1171))</f>
        <v>-41</v>
      </c>
    </row>
    <row r="1127" spans="1:5" x14ac:dyDescent="0.25">
      <c r="A1127">
        <v>47</v>
      </c>
      <c r="B1127">
        <v>44.1</v>
      </c>
      <c r="C1127">
        <f t="shared" si="34"/>
        <v>1127.5</v>
      </c>
      <c r="D1127">
        <f t="shared" si="35"/>
        <v>344.5</v>
      </c>
      <c r="E1127">
        <f t="array" ref="E1127">SUM(SIGN($C1127-C1128:C$1171)*SIGN($D1127-$D1128:$D$1171))</f>
        <v>-41</v>
      </c>
    </row>
    <row r="1128" spans="1:5" x14ac:dyDescent="0.25">
      <c r="A1128">
        <v>47</v>
      </c>
      <c r="B1128">
        <v>43.8</v>
      </c>
      <c r="C1128">
        <f t="shared" si="34"/>
        <v>1127.5</v>
      </c>
      <c r="D1128">
        <f t="shared" si="35"/>
        <v>333</v>
      </c>
      <c r="E1128">
        <f t="array" ref="E1128">SUM(SIGN($C1128-C1129:C$1171)*SIGN($D1128-$D1129:$D$1171))</f>
        <v>-41</v>
      </c>
    </row>
    <row r="1129" spans="1:5" x14ac:dyDescent="0.25">
      <c r="A1129">
        <v>47</v>
      </c>
      <c r="B1129">
        <v>38.4</v>
      </c>
      <c r="C1129">
        <f t="shared" si="34"/>
        <v>1127.5</v>
      </c>
      <c r="D1129">
        <f t="shared" si="35"/>
        <v>204</v>
      </c>
      <c r="E1129">
        <f t="array" ref="E1129">SUM(SIGN($C1129-C1130:C$1171)*SIGN($D1129-$D1130:$D$1171))</f>
        <v>-37</v>
      </c>
    </row>
    <row r="1130" spans="1:5" x14ac:dyDescent="0.25">
      <c r="A1130">
        <v>47</v>
      </c>
      <c r="B1130">
        <v>25.5</v>
      </c>
      <c r="C1130">
        <f t="shared" si="34"/>
        <v>1127.5</v>
      </c>
      <c r="D1130">
        <f t="shared" si="35"/>
        <v>38.5</v>
      </c>
      <c r="E1130">
        <f t="array" ref="E1130">SUM(SIGN($C1130-C1131:C$1171)*SIGN($D1130-$D1131:$D$1171))</f>
        <v>14</v>
      </c>
    </row>
    <row r="1131" spans="1:5" x14ac:dyDescent="0.25">
      <c r="A1131">
        <v>47.4</v>
      </c>
      <c r="B1131">
        <v>37.799999999999997</v>
      </c>
      <c r="C1131">
        <f t="shared" si="34"/>
        <v>1130</v>
      </c>
      <c r="D1131">
        <f t="shared" si="35"/>
        <v>192</v>
      </c>
      <c r="E1131">
        <f t="array" ref="E1131">SUM(SIGN($C1131-C1132:C$1171)*SIGN($D1131-$D1132:$D$1171))</f>
        <v>-34</v>
      </c>
    </row>
    <row r="1132" spans="1:5" x14ac:dyDescent="0.25">
      <c r="A1132">
        <v>47.5</v>
      </c>
      <c r="B1132">
        <v>26.7</v>
      </c>
      <c r="C1132">
        <f t="shared" si="34"/>
        <v>1131</v>
      </c>
      <c r="D1132">
        <f t="shared" si="35"/>
        <v>60</v>
      </c>
      <c r="E1132">
        <f t="array" ref="E1132">SUM(SIGN($C1132-C1133:C$1171)*SIGN($D1132-$D1133:$D$1171))</f>
        <v>7</v>
      </c>
    </row>
    <row r="1133" spans="1:5" x14ac:dyDescent="0.25">
      <c r="A1133">
        <v>47.6</v>
      </c>
      <c r="B1133">
        <v>33.799999999999997</v>
      </c>
      <c r="C1133">
        <f t="shared" si="34"/>
        <v>1132</v>
      </c>
      <c r="D1133">
        <f t="shared" si="35"/>
        <v>126.5</v>
      </c>
      <c r="E1133">
        <f t="array" ref="E1133">SUM(SIGN($C1133-C1134:C$1171)*SIGN($D1133-$D1134:$D$1171))</f>
        <v>-18</v>
      </c>
    </row>
    <row r="1134" spans="1:5" x14ac:dyDescent="0.25">
      <c r="A1134">
        <v>47.7</v>
      </c>
      <c r="B1134">
        <v>21</v>
      </c>
      <c r="C1134">
        <f t="shared" si="34"/>
        <v>1133</v>
      </c>
      <c r="D1134">
        <f t="shared" si="35"/>
        <v>9</v>
      </c>
      <c r="E1134">
        <f t="array" ref="E1134">SUM(SIGN($C1134-C1135:C$1171)*SIGN($D1134-$D1135:$D$1171))</f>
        <v>31</v>
      </c>
    </row>
    <row r="1135" spans="1:5" x14ac:dyDescent="0.25">
      <c r="A1135">
        <v>47.9</v>
      </c>
      <c r="B1135">
        <v>36.9</v>
      </c>
      <c r="C1135">
        <f t="shared" si="34"/>
        <v>1134</v>
      </c>
      <c r="D1135">
        <f t="shared" si="35"/>
        <v>176</v>
      </c>
      <c r="E1135">
        <f t="array" ref="E1135">SUM(SIGN($C1135-C1136:C$1171)*SIGN($D1135-$D1136:$D$1171))</f>
        <v>-26</v>
      </c>
    </row>
    <row r="1136" spans="1:5" x14ac:dyDescent="0.25">
      <c r="A1136">
        <v>48.2</v>
      </c>
      <c r="B1136">
        <v>27.4</v>
      </c>
      <c r="C1136">
        <f t="shared" si="34"/>
        <v>1135</v>
      </c>
      <c r="D1136">
        <f t="shared" si="35"/>
        <v>70</v>
      </c>
      <c r="E1136">
        <f t="array" ref="E1136">SUM(SIGN($C1136-C1137:C$1171)*SIGN($D1136-$D1137:$D$1171))</f>
        <v>3</v>
      </c>
    </row>
    <row r="1137" spans="1:5" x14ac:dyDescent="0.25">
      <c r="A1137">
        <v>48.3</v>
      </c>
      <c r="B1137">
        <v>30.7</v>
      </c>
      <c r="C1137">
        <f t="shared" si="34"/>
        <v>1136</v>
      </c>
      <c r="D1137">
        <f t="shared" si="35"/>
        <v>99</v>
      </c>
      <c r="E1137">
        <f t="array" ref="E1137">SUM(SIGN($C1137-C1138:C$1171)*SIGN($D1137-$D1138:$D$1171))</f>
        <v>-8</v>
      </c>
    </row>
    <row r="1138" spans="1:5" x14ac:dyDescent="0.25">
      <c r="A1138">
        <v>48.4</v>
      </c>
      <c r="B1138">
        <v>35.799999999999997</v>
      </c>
      <c r="C1138">
        <f t="shared" si="34"/>
        <v>1137</v>
      </c>
      <c r="D1138">
        <f t="shared" si="35"/>
        <v>158.5</v>
      </c>
      <c r="E1138">
        <f t="array" ref="E1138">SUM(SIGN($C1138-C1139:C$1171)*SIGN($D1138-$D1139:$D$1171))</f>
        <v>-21</v>
      </c>
    </row>
    <row r="1139" spans="1:5" x14ac:dyDescent="0.25">
      <c r="A1139">
        <v>48.7</v>
      </c>
      <c r="B1139">
        <v>27</v>
      </c>
      <c r="C1139">
        <f t="shared" si="34"/>
        <v>1138</v>
      </c>
      <c r="D1139">
        <f t="shared" si="35"/>
        <v>66.5</v>
      </c>
      <c r="E1139">
        <f t="array" ref="E1139">SUM(SIGN($C1139-C1140:C$1171)*SIGN($D1139-$D1140:$D$1171))</f>
        <v>2</v>
      </c>
    </row>
    <row r="1140" spans="1:5" x14ac:dyDescent="0.25">
      <c r="A1140">
        <v>48.8</v>
      </c>
      <c r="B1140">
        <v>37</v>
      </c>
      <c r="C1140">
        <f t="shared" si="34"/>
        <v>1139</v>
      </c>
      <c r="D1140">
        <f t="shared" si="35"/>
        <v>178</v>
      </c>
      <c r="E1140">
        <f t="array" ref="E1140">SUM(SIGN($C1140-C1141:C$1171)*SIGN($D1140-$D1141:$D$1171))</f>
        <v>-23</v>
      </c>
    </row>
    <row r="1141" spans="1:5" x14ac:dyDescent="0.25">
      <c r="A1141">
        <v>49.3</v>
      </c>
      <c r="B1141">
        <v>33.9</v>
      </c>
      <c r="C1141">
        <f t="shared" si="34"/>
        <v>1140.5</v>
      </c>
      <c r="D1141">
        <f t="shared" si="35"/>
        <v>129.5</v>
      </c>
      <c r="E1141">
        <f t="array" ref="E1141">SUM(SIGN($C1141-C1142:C$1171)*SIGN($D1141-$D1142:$D$1171))</f>
        <v>-17</v>
      </c>
    </row>
    <row r="1142" spans="1:5" x14ac:dyDescent="0.25">
      <c r="A1142">
        <v>49.3</v>
      </c>
      <c r="B1142">
        <v>33.299999999999997</v>
      </c>
      <c r="C1142">
        <f t="shared" si="34"/>
        <v>1140.5</v>
      </c>
      <c r="D1142">
        <f t="shared" si="35"/>
        <v>119</v>
      </c>
      <c r="E1142">
        <f t="array" ref="E1142">SUM(SIGN($C1142-C1143:C$1171)*SIGN($D1142-$D1143:$D$1171))</f>
        <v>-17</v>
      </c>
    </row>
    <row r="1143" spans="1:5" x14ac:dyDescent="0.25">
      <c r="A1143">
        <v>49.6</v>
      </c>
      <c r="B1143">
        <v>39.200000000000003</v>
      </c>
      <c r="C1143">
        <f t="shared" si="34"/>
        <v>1142.5</v>
      </c>
      <c r="D1143">
        <f t="shared" si="35"/>
        <v>228</v>
      </c>
      <c r="E1143">
        <f t="array" ref="E1143">SUM(SIGN($C1143-C1144:C$1171)*SIGN($D1143-$D1144:$D$1171))</f>
        <v>-25</v>
      </c>
    </row>
    <row r="1144" spans="1:5" x14ac:dyDescent="0.25">
      <c r="A1144">
        <v>49.6</v>
      </c>
      <c r="B1144">
        <v>21.8</v>
      </c>
      <c r="C1144">
        <f t="shared" si="34"/>
        <v>1142.5</v>
      </c>
      <c r="D1144">
        <f t="shared" si="35"/>
        <v>13</v>
      </c>
      <c r="E1144">
        <f t="array" ref="E1144">SUM(SIGN($C1144-C1145:C$1171)*SIGN($D1144-$D1145:$D$1171))</f>
        <v>21</v>
      </c>
    </row>
    <row r="1145" spans="1:5" x14ac:dyDescent="0.25">
      <c r="A1145">
        <v>50.1</v>
      </c>
      <c r="B1145">
        <v>25.5</v>
      </c>
      <c r="C1145">
        <f t="shared" si="34"/>
        <v>1144</v>
      </c>
      <c r="D1145">
        <f t="shared" si="35"/>
        <v>38.5</v>
      </c>
      <c r="E1145">
        <f t="array" ref="E1145">SUM(SIGN($C1145-C1146:C$1171)*SIGN($D1145-$D1146:$D$1171))</f>
        <v>4</v>
      </c>
    </row>
    <row r="1146" spans="1:5" x14ac:dyDescent="0.25">
      <c r="A1146">
        <v>50.2</v>
      </c>
      <c r="B1146">
        <v>36.200000000000003</v>
      </c>
      <c r="C1146">
        <f t="shared" si="34"/>
        <v>1145</v>
      </c>
      <c r="D1146">
        <f t="shared" si="35"/>
        <v>163</v>
      </c>
      <c r="E1146">
        <f t="array" ref="E1146">SUM(SIGN($C1146-C1147:C$1171)*SIGN($D1146-$D1147:$D$1171))</f>
        <v>-19</v>
      </c>
    </row>
    <row r="1147" spans="1:5" x14ac:dyDescent="0.25">
      <c r="A1147">
        <v>50.6</v>
      </c>
      <c r="B1147">
        <v>27.9</v>
      </c>
      <c r="C1147">
        <f t="shared" si="34"/>
        <v>1146</v>
      </c>
      <c r="D1147">
        <f t="shared" si="35"/>
        <v>73</v>
      </c>
      <c r="E1147">
        <f t="array" ref="E1147">SUM(SIGN($C1147-C1148:C$1171)*SIGN($D1147-$D1148:$D$1171))</f>
        <v>-2</v>
      </c>
    </row>
    <row r="1148" spans="1:5" x14ac:dyDescent="0.25">
      <c r="A1148">
        <v>50.7</v>
      </c>
      <c r="B1148">
        <v>25.4</v>
      </c>
      <c r="C1148">
        <f t="shared" si="34"/>
        <v>1147</v>
      </c>
      <c r="D1148">
        <f t="shared" si="35"/>
        <v>36</v>
      </c>
      <c r="E1148">
        <f t="array" ref="E1148">SUM(SIGN($C1148-C1149:C$1171)*SIGN($D1148-$D1149:$D$1171))</f>
        <v>3</v>
      </c>
    </row>
    <row r="1149" spans="1:5" x14ac:dyDescent="0.25">
      <c r="A1149">
        <v>50.9</v>
      </c>
      <c r="B1149">
        <v>38.200000000000003</v>
      </c>
      <c r="C1149">
        <f t="shared" si="34"/>
        <v>1148</v>
      </c>
      <c r="D1149">
        <f t="shared" si="35"/>
        <v>201</v>
      </c>
      <c r="E1149">
        <f t="array" ref="E1149">SUM(SIGN($C1149-C1150:C$1171)*SIGN($D1149-$D1150:$D$1171))</f>
        <v>-20</v>
      </c>
    </row>
    <row r="1150" spans="1:5" x14ac:dyDescent="0.25">
      <c r="A1150">
        <v>51</v>
      </c>
      <c r="B1150">
        <v>29.7</v>
      </c>
      <c r="C1150">
        <f t="shared" si="34"/>
        <v>1149</v>
      </c>
      <c r="D1150">
        <f t="shared" si="35"/>
        <v>88.5</v>
      </c>
      <c r="E1150">
        <f t="array" ref="E1150">SUM(SIGN($C1150-C1151:C$1171)*SIGN($D1150-$D1151:$D$1171))</f>
        <v>-8</v>
      </c>
    </row>
    <row r="1151" spans="1:5" x14ac:dyDescent="0.25">
      <c r="A1151">
        <v>51.7</v>
      </c>
      <c r="B1151">
        <v>23.2</v>
      </c>
      <c r="C1151">
        <f t="shared" si="34"/>
        <v>1150</v>
      </c>
      <c r="D1151">
        <f t="shared" si="35"/>
        <v>23.5</v>
      </c>
      <c r="E1151">
        <f t="array" ref="E1151">SUM(SIGN($C1151-C1152:C$1171)*SIGN($D1151-$D1152:$D$1171))</f>
        <v>7</v>
      </c>
    </row>
    <row r="1152" spans="1:5" x14ac:dyDescent="0.25">
      <c r="A1152">
        <v>51.8</v>
      </c>
      <c r="B1152">
        <v>31.8</v>
      </c>
      <c r="C1152">
        <f t="shared" si="34"/>
        <v>1151</v>
      </c>
      <c r="D1152">
        <f t="shared" si="35"/>
        <v>106.5</v>
      </c>
      <c r="E1152">
        <f t="array" ref="E1152">SUM(SIGN($C1152-C1153:C$1171)*SIGN($D1152-$D1153:$D$1171))</f>
        <v>-9</v>
      </c>
    </row>
    <row r="1153" spans="1:5" x14ac:dyDescent="0.25">
      <c r="A1153">
        <v>52.1</v>
      </c>
      <c r="B1153">
        <v>37.299999999999997</v>
      </c>
      <c r="C1153">
        <f t="shared" si="34"/>
        <v>1152.5</v>
      </c>
      <c r="D1153">
        <f t="shared" si="35"/>
        <v>184.5</v>
      </c>
      <c r="E1153">
        <f t="array" ref="E1153">SUM(SIGN($C1153-C1154:C$1171)*SIGN($D1153-$D1154:$D$1171))</f>
        <v>-15</v>
      </c>
    </row>
    <row r="1154" spans="1:5" x14ac:dyDescent="0.25">
      <c r="A1154">
        <v>52.1</v>
      </c>
      <c r="B1154">
        <v>28.3</v>
      </c>
      <c r="C1154">
        <f t="shared" ref="C1154:C1171" si="36">_xlfn.RANK.AVG(A1154,A$2:A$1171,1)</f>
        <v>1152.5</v>
      </c>
      <c r="D1154">
        <f t="shared" ref="D1154:D1171" si="37">_xlfn.RANK.AVG(B1154,B$2:B$1171,1)</f>
        <v>76</v>
      </c>
      <c r="E1154">
        <f t="array" ref="E1154">SUM(SIGN($C1154-C1155:C$1171)*SIGN($D1154-$D1155:$D$1171))</f>
        <v>-5</v>
      </c>
    </row>
    <row r="1155" spans="1:5" x14ac:dyDescent="0.25">
      <c r="A1155">
        <v>52.8</v>
      </c>
      <c r="B1155">
        <v>40.1</v>
      </c>
      <c r="C1155">
        <f t="shared" si="36"/>
        <v>1154</v>
      </c>
      <c r="D1155">
        <f t="shared" si="37"/>
        <v>241</v>
      </c>
      <c r="E1155">
        <f t="array" ref="E1155">SUM(SIGN($C1155-C1156:C$1171)*SIGN($D1155-$D1156:$D$1171))</f>
        <v>-16</v>
      </c>
    </row>
    <row r="1156" spans="1:5" x14ac:dyDescent="0.25">
      <c r="A1156">
        <v>53</v>
      </c>
      <c r="B1156">
        <v>33</v>
      </c>
      <c r="C1156">
        <f t="shared" si="36"/>
        <v>1155</v>
      </c>
      <c r="D1156">
        <f t="shared" si="37"/>
        <v>114.5</v>
      </c>
      <c r="E1156">
        <f t="array" ref="E1156">SUM(SIGN($C1156-C1157:C$1171)*SIGN($D1156-$D1157:$D$1171))</f>
        <v>-12</v>
      </c>
    </row>
    <row r="1157" spans="1:5" x14ac:dyDescent="0.25">
      <c r="A1157">
        <v>53.4</v>
      </c>
      <c r="B1157">
        <v>20.2</v>
      </c>
      <c r="C1157">
        <f t="shared" si="36"/>
        <v>1156</v>
      </c>
      <c r="D1157">
        <f t="shared" si="37"/>
        <v>4.5</v>
      </c>
      <c r="E1157">
        <f t="array" ref="E1157">SUM(SIGN($C1157-C1158:C$1171)*SIGN($D1157-$D1158:$D$1171))</f>
        <v>10</v>
      </c>
    </row>
    <row r="1158" spans="1:5" x14ac:dyDescent="0.25">
      <c r="A1158">
        <v>53.8</v>
      </c>
      <c r="B1158">
        <v>35.200000000000003</v>
      </c>
      <c r="C1158">
        <f t="shared" si="36"/>
        <v>1157</v>
      </c>
      <c r="D1158">
        <f t="shared" si="37"/>
        <v>142</v>
      </c>
      <c r="E1158">
        <f t="array" ref="E1158">SUM(SIGN($C1158-C1159:C$1171)*SIGN($D1158-$D1159:$D$1171))</f>
        <v>-13</v>
      </c>
    </row>
    <row r="1159" spans="1:5" x14ac:dyDescent="0.25">
      <c r="A1159">
        <v>54.9</v>
      </c>
      <c r="B1159">
        <v>29.7</v>
      </c>
      <c r="C1159">
        <f t="shared" si="36"/>
        <v>1158</v>
      </c>
      <c r="D1159">
        <f t="shared" si="37"/>
        <v>88.5</v>
      </c>
      <c r="E1159">
        <f t="array" ref="E1159">SUM(SIGN($C1159-C1160:C$1171)*SIGN($D1159-$D1160:$D$1171))</f>
        <v>-10</v>
      </c>
    </row>
    <row r="1160" spans="1:5" x14ac:dyDescent="0.25">
      <c r="A1160">
        <v>55</v>
      </c>
      <c r="B1160">
        <v>21.9</v>
      </c>
      <c r="C1160">
        <f t="shared" si="36"/>
        <v>1159</v>
      </c>
      <c r="D1160">
        <f t="shared" si="37"/>
        <v>14</v>
      </c>
      <c r="E1160">
        <f t="array" ref="E1160">SUM(SIGN($C1160-C1161:C$1171)*SIGN($D1160-$D1161:$D$1171))</f>
        <v>7</v>
      </c>
    </row>
    <row r="1161" spans="1:5" x14ac:dyDescent="0.25">
      <c r="A1161">
        <v>55.1</v>
      </c>
      <c r="B1161">
        <v>25</v>
      </c>
      <c r="C1161">
        <f t="shared" si="36"/>
        <v>1160</v>
      </c>
      <c r="D1161">
        <f t="shared" si="37"/>
        <v>33</v>
      </c>
      <c r="E1161">
        <f t="array" ref="E1161">SUM(SIGN($C1161-C1162:C$1171)*SIGN($D1161-$D1162:$D$1171))</f>
        <v>-2</v>
      </c>
    </row>
    <row r="1162" spans="1:5" x14ac:dyDescent="0.25">
      <c r="A1162">
        <v>55.2</v>
      </c>
      <c r="B1162">
        <v>29.2</v>
      </c>
      <c r="C1162">
        <f t="shared" si="36"/>
        <v>1161</v>
      </c>
      <c r="D1162">
        <f t="shared" si="37"/>
        <v>84</v>
      </c>
      <c r="E1162">
        <f t="array" ref="E1162">SUM(SIGN($C1162-C1163:C$1171)*SIGN($D1162-$D1163:$D$1171))</f>
        <v>-7</v>
      </c>
    </row>
    <row r="1163" spans="1:5" x14ac:dyDescent="0.25">
      <c r="A1163">
        <v>56.3</v>
      </c>
      <c r="B1163">
        <v>33</v>
      </c>
      <c r="C1163">
        <f t="shared" si="36"/>
        <v>1162</v>
      </c>
      <c r="D1163">
        <f t="shared" si="37"/>
        <v>114.5</v>
      </c>
      <c r="E1163">
        <f t="array" ref="E1163">SUM(SIGN($C1163-C1164:C$1171)*SIGN($D1163-$D1164:$D$1171))</f>
        <v>-8</v>
      </c>
    </row>
    <row r="1164" spans="1:5" x14ac:dyDescent="0.25">
      <c r="A1164">
        <v>57.7</v>
      </c>
      <c r="B1164">
        <v>26.3</v>
      </c>
      <c r="C1164">
        <f t="shared" si="36"/>
        <v>1163</v>
      </c>
      <c r="D1164">
        <f t="shared" si="37"/>
        <v>51</v>
      </c>
      <c r="E1164">
        <f t="array" ref="E1164">SUM(SIGN($C1164-C1165:C$1171)*SIGN($D1164-$D1165:$D$1171))</f>
        <v>-7</v>
      </c>
    </row>
    <row r="1165" spans="1:5" x14ac:dyDescent="0.25">
      <c r="A1165">
        <v>60.3</v>
      </c>
      <c r="B1165">
        <v>22.7</v>
      </c>
      <c r="C1165">
        <f t="shared" si="36"/>
        <v>1164</v>
      </c>
      <c r="D1165">
        <f t="shared" si="37"/>
        <v>20</v>
      </c>
      <c r="E1165">
        <f t="array" ref="E1165">SUM(SIGN($C1165-C1166:C$1171)*SIGN($D1165-$D1166:$D$1171))</f>
        <v>0</v>
      </c>
    </row>
    <row r="1166" spans="1:5" x14ac:dyDescent="0.25">
      <c r="A1166">
        <v>61.1</v>
      </c>
      <c r="B1166">
        <v>23.7</v>
      </c>
      <c r="C1166">
        <f t="shared" si="36"/>
        <v>1165</v>
      </c>
      <c r="D1166">
        <f t="shared" si="37"/>
        <v>26</v>
      </c>
      <c r="E1166">
        <f t="array" ref="E1166">SUM(SIGN($C1166-C1167:C$1171)*SIGN($D1166-$D1167:$D$1171))</f>
        <v>-3</v>
      </c>
    </row>
    <row r="1167" spans="1:5" x14ac:dyDescent="0.25">
      <c r="A1167">
        <v>61.9</v>
      </c>
      <c r="B1167">
        <v>25.7</v>
      </c>
      <c r="C1167">
        <f t="shared" si="36"/>
        <v>1166</v>
      </c>
      <c r="D1167">
        <f t="shared" si="37"/>
        <v>41</v>
      </c>
      <c r="E1167">
        <f t="array" ref="E1167">SUM(SIGN($C1167-C1168:C$1171)*SIGN($D1167-$D1168:$D$1171))</f>
        <v>-4</v>
      </c>
    </row>
    <row r="1168" spans="1:5" x14ac:dyDescent="0.25">
      <c r="A1168">
        <v>62.7</v>
      </c>
      <c r="B1168">
        <v>23.2</v>
      </c>
      <c r="C1168">
        <f t="shared" si="36"/>
        <v>1167</v>
      </c>
      <c r="D1168">
        <f t="shared" si="37"/>
        <v>23.5</v>
      </c>
      <c r="E1168">
        <f t="array" ref="E1168">SUM(SIGN($C1168-C1169:C$1171)*SIGN($D1168-$D1169:$D$1171))</f>
        <v>-3</v>
      </c>
    </row>
    <row r="1169" spans="1:5" x14ac:dyDescent="0.25">
      <c r="A1169">
        <v>62.9</v>
      </c>
      <c r="B1169">
        <v>19.399999999999999</v>
      </c>
      <c r="C1169">
        <f t="shared" si="36"/>
        <v>1168</v>
      </c>
      <c r="D1169">
        <f t="shared" si="37"/>
        <v>2</v>
      </c>
      <c r="E1169">
        <f t="array" ref="E1169">SUM(SIGN($C1169-C1170:C$1171)*SIGN($D1169-$D1170:$D$1171))</f>
        <v>0</v>
      </c>
    </row>
    <row r="1170" spans="1:5" x14ac:dyDescent="0.25">
      <c r="A1170">
        <v>63.2</v>
      </c>
      <c r="B1170">
        <v>22.5</v>
      </c>
      <c r="C1170">
        <f t="shared" si="36"/>
        <v>1169</v>
      </c>
      <c r="D1170">
        <f t="shared" si="37"/>
        <v>19</v>
      </c>
      <c r="E1170">
        <f t="array" ref="E1170">SUM(SIGN($C1170-C1171:C$1171)*SIGN($D1170-$D1171:$D$1171))</f>
        <v>-1</v>
      </c>
    </row>
    <row r="1171" spans="1:5" x14ac:dyDescent="0.25">
      <c r="A1171">
        <v>65.599999999999994</v>
      </c>
      <c r="B1171">
        <v>19.3</v>
      </c>
      <c r="C1171">
        <f t="shared" si="36"/>
        <v>1170</v>
      </c>
      <c r="D1171">
        <f t="shared" si="37"/>
        <v>1</v>
      </c>
      <c r="E1171">
        <f t="array" ref="E1171">SUM(SIGN($C1171-C$1171:C1172)*SIGN($D1171-$D$1171:$D1172))</f>
        <v>1</v>
      </c>
    </row>
  </sheetData>
  <sortState ref="A2:D1171">
    <sortCondition ref="C2:C117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cols>
    <col min="1" max="16384" width="9.140625" style="14"/>
  </cols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0" sqref="O20"/>
    </sheetView>
  </sheetViews>
  <sheetFormatPr defaultRowHeight="15" x14ac:dyDescent="0.25"/>
  <cols>
    <col min="1" max="16384" width="9.140625" style="14"/>
  </cols>
  <sheetData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H24" sqref="H24"/>
    </sheetView>
  </sheetViews>
  <sheetFormatPr defaultRowHeight="15" x14ac:dyDescent="0.25"/>
  <cols>
    <col min="3" max="3" width="11.5703125" customWidth="1"/>
    <col min="4" max="4" width="13.7109375" customWidth="1"/>
    <col min="7" max="7" width="12" bestFit="1" customWidth="1"/>
  </cols>
  <sheetData>
    <row r="1" spans="1:4" x14ac:dyDescent="0.25">
      <c r="A1" t="s">
        <v>137</v>
      </c>
    </row>
    <row r="2" spans="1:4" x14ac:dyDescent="0.25">
      <c r="A2" t="s">
        <v>138</v>
      </c>
    </row>
    <row r="3" spans="1:4" x14ac:dyDescent="0.25">
      <c r="A3" t="s">
        <v>139</v>
      </c>
    </row>
    <row r="5" spans="1:4" x14ac:dyDescent="0.25">
      <c r="A5" t="s">
        <v>132</v>
      </c>
    </row>
    <row r="6" spans="1:4" x14ac:dyDescent="0.25">
      <c r="A6" t="s">
        <v>140</v>
      </c>
    </row>
    <row r="8" spans="1:4" x14ac:dyDescent="0.25">
      <c r="A8" t="s">
        <v>141</v>
      </c>
    </row>
    <row r="9" spans="1:4" x14ac:dyDescent="0.25">
      <c r="B9" t="s">
        <v>36</v>
      </c>
      <c r="C9" t="s">
        <v>29</v>
      </c>
      <c r="D9" t="s">
        <v>33</v>
      </c>
    </row>
    <row r="10" spans="1:4" x14ac:dyDescent="0.25">
      <c r="A10" t="s">
        <v>59</v>
      </c>
      <c r="B10">
        <v>51.138759999999998</v>
      </c>
      <c r="C10">
        <v>47.420299999999997</v>
      </c>
      <c r="D10">
        <v>44.258499999999998</v>
      </c>
    </row>
    <row r="11" spans="1:4" x14ac:dyDescent="0.25">
      <c r="A11" t="s">
        <v>68</v>
      </c>
      <c r="B11">
        <v>53.4</v>
      </c>
      <c r="C11">
        <v>50.3</v>
      </c>
      <c r="D11">
        <v>45.9</v>
      </c>
    </row>
    <row r="12" spans="1:4" x14ac:dyDescent="0.25">
      <c r="A12" t="s">
        <v>70</v>
      </c>
      <c r="B12">
        <v>8.73353</v>
      </c>
      <c r="C12">
        <v>10.11051</v>
      </c>
      <c r="D12">
        <v>9.8355800000000002</v>
      </c>
    </row>
    <row r="13" spans="1:4" x14ac:dyDescent="0.25">
      <c r="A13" t="s">
        <v>73</v>
      </c>
      <c r="B13">
        <v>10.5</v>
      </c>
      <c r="C13">
        <v>12.2</v>
      </c>
      <c r="D13">
        <v>13.2</v>
      </c>
    </row>
    <row r="14" spans="1:4" x14ac:dyDescent="0.25">
      <c r="A14" t="s">
        <v>64</v>
      </c>
      <c r="B14">
        <v>467</v>
      </c>
      <c r="C14">
        <v>335</v>
      </c>
      <c r="D14">
        <v>359</v>
      </c>
    </row>
    <row r="15" spans="1:4" x14ac:dyDescent="0.25">
      <c r="A15" t="s">
        <v>146</v>
      </c>
      <c r="B15" s="18">
        <v>0.40223944900000003</v>
      </c>
      <c r="C15" s="18">
        <v>0.288544358</v>
      </c>
      <c r="D15" s="18">
        <v>0.30921619299999997</v>
      </c>
    </row>
    <row r="16" spans="1:4" x14ac:dyDescent="0.25">
      <c r="A16" t="s">
        <v>65</v>
      </c>
      <c r="B16">
        <v>7</v>
      </c>
      <c r="C16">
        <v>9</v>
      </c>
      <c r="D16">
        <v>22</v>
      </c>
    </row>
    <row r="17" spans="1:4" x14ac:dyDescent="0.25">
      <c r="A17" t="s">
        <v>67</v>
      </c>
      <c r="B17">
        <v>0</v>
      </c>
      <c r="C17">
        <v>0</v>
      </c>
      <c r="D17">
        <v>0</v>
      </c>
    </row>
    <row r="19" spans="1:4" x14ac:dyDescent="0.25">
      <c r="A19" t="s">
        <v>142</v>
      </c>
    </row>
    <row r="20" spans="1:4" x14ac:dyDescent="0.25">
      <c r="A20" t="s">
        <v>143</v>
      </c>
    </row>
    <row r="21" spans="1:4" x14ac:dyDescent="0.25">
      <c r="A21" t="s">
        <v>144</v>
      </c>
    </row>
    <row r="22" spans="1:4" x14ac:dyDescent="0.25">
      <c r="A22" t="s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3" sqref="D23"/>
    </sheetView>
  </sheetViews>
  <sheetFormatPr defaultRowHeight="15" x14ac:dyDescent="0.25"/>
  <cols>
    <col min="1" max="1" width="22.7109375" bestFit="1" customWidth="1"/>
    <col min="2" max="2" width="17.85546875" bestFit="1" customWidth="1"/>
    <col min="3" max="3" width="8.28515625" bestFit="1" customWidth="1"/>
    <col min="4" max="4" width="12.5703125" bestFit="1" customWidth="1"/>
    <col min="5" max="5" width="11.28515625" bestFit="1" customWidth="1"/>
    <col min="6" max="6" width="12" customWidth="1"/>
    <col min="7" max="8" width="23.7109375" bestFit="1" customWidth="1"/>
    <col min="9" max="9" width="23.7109375" customWidth="1"/>
    <col min="10" max="10" width="25.7109375" customWidth="1"/>
    <col min="11" max="11" width="28.7109375" bestFit="1" customWidth="1"/>
  </cols>
  <sheetData>
    <row r="1" spans="1:5" x14ac:dyDescent="0.25">
      <c r="A1" s="19" t="s">
        <v>26</v>
      </c>
      <c r="B1" t="s">
        <v>150</v>
      </c>
    </row>
    <row r="3" spans="1:5" x14ac:dyDescent="0.25">
      <c r="B3" s="19" t="s">
        <v>20</v>
      </c>
    </row>
    <row r="4" spans="1:5" x14ac:dyDescent="0.25">
      <c r="A4" s="19" t="s">
        <v>149</v>
      </c>
      <c r="B4" t="s">
        <v>36</v>
      </c>
      <c r="C4" t="s">
        <v>29</v>
      </c>
      <c r="D4" t="s">
        <v>33</v>
      </c>
      <c r="E4" t="s">
        <v>147</v>
      </c>
    </row>
    <row r="5" spans="1:5" x14ac:dyDescent="0.25">
      <c r="A5" t="s">
        <v>152</v>
      </c>
      <c r="B5" s="21">
        <v>51.13875802997859</v>
      </c>
      <c r="C5" s="21">
        <v>47.420298507462661</v>
      </c>
      <c r="D5" s="21">
        <v>44.258495821726996</v>
      </c>
      <c r="E5" s="21">
        <v>47.938329026701162</v>
      </c>
    </row>
    <row r="6" spans="1:5" x14ac:dyDescent="0.25">
      <c r="A6" t="s">
        <v>153</v>
      </c>
      <c r="B6" s="21">
        <v>8.7335281475953739</v>
      </c>
      <c r="C6" s="21">
        <v>10.11051462086146</v>
      </c>
      <c r="D6" s="21">
        <v>9.8355751206825843</v>
      </c>
      <c r="E6" s="21">
        <v>9.9157302476100835</v>
      </c>
    </row>
    <row r="7" spans="1:5" x14ac:dyDescent="0.25">
      <c r="A7" t="s">
        <v>148</v>
      </c>
      <c r="B7" s="20">
        <v>467</v>
      </c>
      <c r="C7" s="20">
        <v>335</v>
      </c>
      <c r="D7" s="20">
        <v>359</v>
      </c>
      <c r="E7" s="20">
        <v>1161</v>
      </c>
    </row>
    <row r="8" spans="1:5" x14ac:dyDescent="0.25">
      <c r="A8" t="s">
        <v>151</v>
      </c>
      <c r="B8" s="18">
        <v>0.40223944875107664</v>
      </c>
      <c r="C8" s="18">
        <v>0.2885443583118002</v>
      </c>
      <c r="D8" s="18">
        <v>0.30921619293712316</v>
      </c>
      <c r="E8" s="1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defaultRowHeight="15" x14ac:dyDescent="0.25"/>
  <cols>
    <col min="1" max="16384" width="9.140625" style="14"/>
  </cols>
  <sheetData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62"/>
  <sheetViews>
    <sheetView workbookViewId="0">
      <selection activeCell="H2" sqref="H2"/>
    </sheetView>
  </sheetViews>
  <sheetFormatPr defaultRowHeight="15" x14ac:dyDescent="0.25"/>
  <cols>
    <col min="1" max="1" width="12.42578125" bestFit="1" customWidth="1"/>
    <col min="2" max="2" width="12.28515625" bestFit="1" customWidth="1"/>
    <col min="4" max="4" width="3" customWidth="1"/>
    <col min="9" max="9" width="2.85546875" customWidth="1"/>
    <col min="12" max="12" width="11.140625" customWidth="1"/>
    <col min="13" max="13" width="3.140625" customWidth="1"/>
    <col min="14" max="14" width="13.140625" customWidth="1"/>
    <col min="15" max="16" width="12" bestFit="1" customWidth="1"/>
    <col min="17" max="17" width="12.5703125" bestFit="1" customWidth="1"/>
    <col min="19" max="19" width="12" bestFit="1" customWidth="1"/>
  </cols>
  <sheetData>
    <row r="1" spans="1:19" ht="60" x14ac:dyDescent="0.25">
      <c r="A1" s="16" t="s">
        <v>20</v>
      </c>
      <c r="B1" s="16" t="s">
        <v>26</v>
      </c>
      <c r="C1" s="16" t="s">
        <v>156</v>
      </c>
      <c r="E1" s="15" t="s">
        <v>159</v>
      </c>
      <c r="F1" s="15" t="s">
        <v>160</v>
      </c>
      <c r="G1" s="15" t="s">
        <v>167</v>
      </c>
      <c r="H1" s="15" t="s">
        <v>161</v>
      </c>
      <c r="S1" s="16"/>
    </row>
    <row r="2" spans="1:19" x14ac:dyDescent="0.25">
      <c r="A2" t="s">
        <v>29</v>
      </c>
      <c r="B2">
        <v>53</v>
      </c>
      <c r="C2" s="22">
        <f>_xlfn.RANK.AVG(B2,$B$2:$B$1162,1)</f>
        <v>724</v>
      </c>
      <c r="E2" s="22">
        <v>1</v>
      </c>
      <c r="F2">
        <f t="array" ref="F2">SUM(IF(E2=$C$2:$C$1162,1,0))</f>
        <v>1</v>
      </c>
      <c r="G2">
        <v>1</v>
      </c>
      <c r="H2" s="24">
        <f t="array" ref="H2">SUM(IF(G2=F2:F375,1,0))</f>
        <v>128</v>
      </c>
      <c r="S2" s="27"/>
    </row>
    <row r="3" spans="1:19" x14ac:dyDescent="0.25">
      <c r="A3" t="s">
        <v>33</v>
      </c>
      <c r="B3">
        <v>56.4</v>
      </c>
      <c r="C3" s="22">
        <f t="shared" ref="C3:C66" si="0">_xlfn.RANK.AVG(B3,$B$2:$B$1162,1)</f>
        <v>920</v>
      </c>
      <c r="E3" s="22">
        <v>2</v>
      </c>
      <c r="F3">
        <f t="array" ref="F3">SUM(IF(E3=$C$2:$C$1162,1,0))</f>
        <v>1</v>
      </c>
      <c r="G3">
        <v>2</v>
      </c>
      <c r="H3" s="24">
        <f t="array" ref="H3">SUM(IF(G3=F3:F376,1,0))</f>
        <v>63</v>
      </c>
      <c r="S3" s="27"/>
    </row>
    <row r="4" spans="1:19" x14ac:dyDescent="0.25">
      <c r="A4" t="s">
        <v>33</v>
      </c>
      <c r="B4">
        <v>36.5</v>
      </c>
      <c r="C4" s="22">
        <f t="shared" si="0"/>
        <v>168</v>
      </c>
      <c r="E4" s="22">
        <v>3</v>
      </c>
      <c r="F4">
        <f t="array" ref="F4">SUM(IF(E4=$C$2:$C$1162,1,0))</f>
        <v>1</v>
      </c>
      <c r="G4">
        <v>3</v>
      </c>
      <c r="H4" s="24">
        <f t="array" ref="H4">SUM(IF(G4=F4:F377,1,0))</f>
        <v>57</v>
      </c>
      <c r="S4" s="27"/>
    </row>
    <row r="5" spans="1:19" x14ac:dyDescent="0.25">
      <c r="A5" t="s">
        <v>36</v>
      </c>
      <c r="B5">
        <v>50</v>
      </c>
      <c r="C5" s="22">
        <f t="shared" si="0"/>
        <v>580.5</v>
      </c>
      <c r="E5" s="22">
        <v>4.5</v>
      </c>
      <c r="F5">
        <f t="array" ref="F5">SUM(IF(E5=$C$2:$C$1162,1,0))</f>
        <v>2</v>
      </c>
      <c r="G5">
        <v>4</v>
      </c>
      <c r="H5" s="24">
        <f t="array" ref="H5">SUM(IF(G5=F5:F378,1,0))</f>
        <v>42</v>
      </c>
      <c r="S5" s="27"/>
    </row>
    <row r="6" spans="1:19" x14ac:dyDescent="0.25">
      <c r="A6" t="s">
        <v>29</v>
      </c>
      <c r="B6">
        <v>27</v>
      </c>
      <c r="C6" s="22">
        <f t="shared" si="0"/>
        <v>65.5</v>
      </c>
      <c r="E6" s="22">
        <v>6</v>
      </c>
      <c r="F6">
        <f t="array" ref="F6">SUM(IF(E6=$C$2:$C$1162,1,0))</f>
        <v>1</v>
      </c>
      <c r="G6">
        <v>5</v>
      </c>
      <c r="H6" s="24">
        <f t="array" ref="H6">SUM(IF(G6=F6:F379,1,0))</f>
        <v>28</v>
      </c>
      <c r="S6" s="27"/>
    </row>
    <row r="7" spans="1:19" x14ac:dyDescent="0.25">
      <c r="A7" t="s">
        <v>29</v>
      </c>
      <c r="B7">
        <v>33.9</v>
      </c>
      <c r="C7" s="22">
        <f t="shared" si="0"/>
        <v>127.5</v>
      </c>
      <c r="E7" s="22">
        <v>7</v>
      </c>
      <c r="F7">
        <f t="array" ref="F7">SUM(IF(E7=$C$2:$C$1162,1,0))</f>
        <v>1</v>
      </c>
      <c r="G7">
        <v>6</v>
      </c>
      <c r="H7" s="24">
        <f t="array" ref="H7">SUM(IF(G7=F7:F380,1,0))</f>
        <v>20</v>
      </c>
      <c r="S7" s="27"/>
    </row>
    <row r="8" spans="1:19" x14ac:dyDescent="0.25">
      <c r="A8" t="s">
        <v>36</v>
      </c>
      <c r="B8">
        <v>54.8</v>
      </c>
      <c r="C8" s="22">
        <f t="shared" si="0"/>
        <v>838</v>
      </c>
      <c r="E8" s="22">
        <v>8</v>
      </c>
      <c r="F8">
        <f t="array" ref="F8">SUM(IF(E8=$C$2:$C$1162,1,0))</f>
        <v>1</v>
      </c>
      <c r="G8">
        <v>7</v>
      </c>
      <c r="H8" s="24">
        <f t="array" ref="H8">SUM(IF(G8=F8:F381,1,0))</f>
        <v>12</v>
      </c>
      <c r="S8" s="27"/>
    </row>
    <row r="9" spans="1:19" x14ac:dyDescent="0.25">
      <c r="A9" t="s">
        <v>33</v>
      </c>
      <c r="B9">
        <v>48</v>
      </c>
      <c r="C9" s="22">
        <f t="shared" si="0"/>
        <v>476.5</v>
      </c>
      <c r="E9" s="22">
        <v>9</v>
      </c>
      <c r="F9">
        <f t="array" ref="F9">SUM(IF(E9=$C$2:$C$1162,1,0))</f>
        <v>1</v>
      </c>
      <c r="G9">
        <v>8</v>
      </c>
      <c r="H9" s="24">
        <f t="array" ref="H9">SUM(IF(G9=F9:F382,1,0))</f>
        <v>10</v>
      </c>
      <c r="S9" s="27"/>
    </row>
    <row r="10" spans="1:19" x14ac:dyDescent="0.25">
      <c r="A10" t="s">
        <v>36</v>
      </c>
      <c r="B10">
        <v>54.4</v>
      </c>
      <c r="C10" s="22">
        <f t="shared" si="0"/>
        <v>813.5</v>
      </c>
      <c r="E10" s="22">
        <v>10</v>
      </c>
      <c r="F10">
        <f t="array" ref="F10">SUM(IF(E10=$C$2:$C$1162,1,0))</f>
        <v>1</v>
      </c>
      <c r="G10">
        <v>9</v>
      </c>
      <c r="H10" s="24">
        <f t="array" ref="H10">SUM(IF(G10=F10:F383,1,0))</f>
        <v>5</v>
      </c>
      <c r="S10" s="27"/>
    </row>
    <row r="11" spans="1:19" x14ac:dyDescent="0.25">
      <c r="A11" t="s">
        <v>33</v>
      </c>
      <c r="B11">
        <v>28.8</v>
      </c>
      <c r="C11" s="22">
        <f t="shared" si="0"/>
        <v>77</v>
      </c>
      <c r="E11" s="22">
        <v>11</v>
      </c>
      <c r="F11">
        <f t="array" ref="F11">SUM(IF(E11=$C$2:$C$1162,1,0))</f>
        <v>1</v>
      </c>
      <c r="G11">
        <v>10</v>
      </c>
      <c r="H11" s="24">
        <f t="array" ref="H11">SUM(IF(G11=F11:F384,1,0))</f>
        <v>5</v>
      </c>
      <c r="S11" s="27"/>
    </row>
    <row r="12" spans="1:19" x14ac:dyDescent="0.25">
      <c r="A12" t="s">
        <v>36</v>
      </c>
      <c r="B12">
        <v>51.3</v>
      </c>
      <c r="C12" s="22">
        <f t="shared" si="0"/>
        <v>652.5</v>
      </c>
      <c r="E12" s="22">
        <v>12</v>
      </c>
      <c r="F12">
        <f t="array" ref="F12">SUM(IF(E12=$C$2:$C$1162,1,0))</f>
        <v>1</v>
      </c>
      <c r="G12">
        <v>11</v>
      </c>
      <c r="H12" s="24">
        <f t="array" ref="H12">SUM(IF(G12=F12:F385,1,0))</f>
        <v>1</v>
      </c>
      <c r="S12" s="27"/>
    </row>
    <row r="13" spans="1:19" x14ac:dyDescent="0.25">
      <c r="A13" t="s">
        <v>29</v>
      </c>
      <c r="B13">
        <v>24.05</v>
      </c>
      <c r="C13" s="22">
        <f t="shared" si="0"/>
        <v>27</v>
      </c>
      <c r="E13" s="22">
        <v>13</v>
      </c>
      <c r="F13">
        <f t="array" ref="F13">SUM(IF(E13=$C$2:$C$1162,1,0))</f>
        <v>1</v>
      </c>
      <c r="G13">
        <v>12</v>
      </c>
      <c r="H13" s="24">
        <f t="array" ref="H13">SUM(IF(G13=F13:F386,1,0))</f>
        <v>2</v>
      </c>
      <c r="S13" s="27"/>
    </row>
    <row r="14" spans="1:19" x14ac:dyDescent="0.25">
      <c r="A14" t="s">
        <v>29</v>
      </c>
      <c r="B14">
        <v>35.700000000000003</v>
      </c>
      <c r="C14" s="22">
        <f t="shared" si="0"/>
        <v>153</v>
      </c>
      <c r="E14" s="22">
        <v>14</v>
      </c>
      <c r="F14">
        <f t="array" ref="F14">SUM(IF(E14=$C$2:$C$1162,1,0))</f>
        <v>1</v>
      </c>
      <c r="G14">
        <v>14</v>
      </c>
      <c r="H14" s="24">
        <f t="array" ref="H14">SUM(IF(G14=F14:F387,1,0))</f>
        <v>1</v>
      </c>
      <c r="S14" s="27"/>
    </row>
    <row r="15" spans="1:19" x14ac:dyDescent="0.25">
      <c r="A15" t="s">
        <v>36</v>
      </c>
      <c r="B15">
        <v>53.6</v>
      </c>
      <c r="C15" s="22">
        <f t="shared" si="0"/>
        <v>761</v>
      </c>
      <c r="E15" s="22">
        <v>15.5</v>
      </c>
      <c r="F15">
        <f t="array" ref="F15">SUM(IF(E15=$C$2:$C$1162,1,0))</f>
        <v>2</v>
      </c>
      <c r="G15" s="24"/>
      <c r="H15" s="24"/>
      <c r="S15" s="27"/>
    </row>
    <row r="16" spans="1:19" x14ac:dyDescent="0.25">
      <c r="A16" t="s">
        <v>33</v>
      </c>
      <c r="B16">
        <v>51.3</v>
      </c>
      <c r="C16" s="22">
        <f t="shared" si="0"/>
        <v>652.5</v>
      </c>
      <c r="E16" s="22">
        <v>17</v>
      </c>
      <c r="F16">
        <f t="array" ref="F16">SUM(IF(E16=$C$2:$C$1162,1,0))</f>
        <v>1</v>
      </c>
      <c r="G16" s="24"/>
      <c r="H16" s="24">
        <f>SUMPRODUCT(G2:G14,H2:H14)</f>
        <v>1161</v>
      </c>
      <c r="S16" s="27"/>
    </row>
    <row r="17" spans="1:19" x14ac:dyDescent="0.25">
      <c r="A17" t="s">
        <v>36</v>
      </c>
      <c r="B17">
        <v>51</v>
      </c>
      <c r="C17" s="22">
        <f t="shared" si="0"/>
        <v>630</v>
      </c>
      <c r="E17" s="22">
        <v>18</v>
      </c>
      <c r="F17">
        <f t="array" ref="F17">SUM(IF(E17=$C$2:$C$1162,1,0))</f>
        <v>1</v>
      </c>
      <c r="G17" s="24"/>
      <c r="H17" s="24"/>
      <c r="S17" s="27"/>
    </row>
    <row r="18" spans="1:19" x14ac:dyDescent="0.25">
      <c r="A18" t="s">
        <v>36</v>
      </c>
      <c r="B18">
        <v>47.7</v>
      </c>
      <c r="C18" s="22">
        <f t="shared" si="0"/>
        <v>467</v>
      </c>
      <c r="E18" s="22">
        <v>19</v>
      </c>
      <c r="F18">
        <f t="array" ref="F18">SUM(IF(E18=$C$2:$C$1162,1,0))</f>
        <v>1</v>
      </c>
      <c r="G18" s="24"/>
      <c r="H18" s="24"/>
      <c r="S18" s="27"/>
    </row>
    <row r="19" spans="1:19" x14ac:dyDescent="0.25">
      <c r="A19" t="s">
        <v>36</v>
      </c>
      <c r="B19">
        <v>52.8</v>
      </c>
      <c r="C19" s="22">
        <f t="shared" si="0"/>
        <v>715</v>
      </c>
      <c r="E19" s="22">
        <v>20</v>
      </c>
      <c r="F19">
        <f t="array" ref="F19">SUM(IF(E19=$C$2:$C$1162,1,0))</f>
        <v>1</v>
      </c>
      <c r="G19" s="24"/>
      <c r="H19" s="24"/>
      <c r="S19" s="22"/>
    </row>
    <row r="20" spans="1:19" x14ac:dyDescent="0.25">
      <c r="A20" t="s">
        <v>33</v>
      </c>
      <c r="B20">
        <v>20</v>
      </c>
      <c r="C20" s="22">
        <f t="shared" si="0"/>
        <v>3</v>
      </c>
      <c r="E20" s="22">
        <v>21</v>
      </c>
      <c r="F20">
        <f t="array" ref="F20">SUM(IF(E20=$C$2:$C$1162,1,0))</f>
        <v>1</v>
      </c>
      <c r="G20" s="24"/>
      <c r="H20" s="24"/>
      <c r="P20" s="23"/>
      <c r="S20" s="22"/>
    </row>
    <row r="21" spans="1:19" x14ac:dyDescent="0.25">
      <c r="A21" t="s">
        <v>36</v>
      </c>
      <c r="B21">
        <v>52.4</v>
      </c>
      <c r="C21" s="22">
        <f t="shared" si="0"/>
        <v>696.5</v>
      </c>
      <c r="E21" s="22">
        <v>22.5</v>
      </c>
      <c r="F21">
        <f t="array" ref="F21">SUM(IF(E21=$C$2:$C$1162,1,0))</f>
        <v>2</v>
      </c>
      <c r="G21" s="24"/>
      <c r="H21" s="24"/>
      <c r="S21" s="22"/>
    </row>
    <row r="22" spans="1:19" x14ac:dyDescent="0.25">
      <c r="A22" t="s">
        <v>36</v>
      </c>
      <c r="B22">
        <v>55.1</v>
      </c>
      <c r="C22" s="22">
        <f t="shared" si="0"/>
        <v>854</v>
      </c>
      <c r="E22" s="22">
        <v>24</v>
      </c>
      <c r="F22">
        <f t="array" ref="F22">SUM(IF(E22=$C$2:$C$1162,1,0))</f>
        <v>1</v>
      </c>
      <c r="G22" s="24"/>
      <c r="H22" s="24"/>
      <c r="S22" s="22"/>
    </row>
    <row r="23" spans="1:19" x14ac:dyDescent="0.25">
      <c r="A23" t="s">
        <v>33</v>
      </c>
      <c r="B23">
        <v>26.7</v>
      </c>
      <c r="C23" s="22">
        <f t="shared" si="0"/>
        <v>59</v>
      </c>
      <c r="E23" s="22">
        <v>25</v>
      </c>
      <c r="F23">
        <f t="array" ref="F23">SUM(IF(E23=$C$2:$C$1162,1,0))</f>
        <v>1</v>
      </c>
      <c r="G23" s="24"/>
      <c r="H23" s="24"/>
      <c r="S23" s="22"/>
    </row>
    <row r="24" spans="1:19" x14ac:dyDescent="0.25">
      <c r="A24" t="s">
        <v>29</v>
      </c>
      <c r="B24">
        <v>49.8</v>
      </c>
      <c r="C24" s="22">
        <f t="shared" si="0"/>
        <v>566.5</v>
      </c>
      <c r="E24" s="22">
        <v>26</v>
      </c>
      <c r="F24">
        <f t="array" ref="F24">SUM(IF(E24=$C$2:$C$1162,1,0))</f>
        <v>1</v>
      </c>
      <c r="H24" s="24"/>
      <c r="S24" s="22"/>
    </row>
    <row r="25" spans="1:19" x14ac:dyDescent="0.25">
      <c r="A25" t="s">
        <v>33</v>
      </c>
      <c r="B25">
        <v>32.5</v>
      </c>
      <c r="C25" s="22">
        <f t="shared" si="0"/>
        <v>108</v>
      </c>
      <c r="E25" s="22">
        <v>27</v>
      </c>
      <c r="F25">
        <f t="array" ref="F25">SUM(IF(E25=$C$2:$C$1162,1,0))</f>
        <v>1</v>
      </c>
      <c r="H25" s="24"/>
      <c r="S25" s="22"/>
    </row>
    <row r="26" spans="1:19" x14ac:dyDescent="0.25">
      <c r="A26" t="s">
        <v>36</v>
      </c>
      <c r="B26">
        <v>36.799999999999997</v>
      </c>
      <c r="C26" s="22">
        <f t="shared" si="0"/>
        <v>173</v>
      </c>
      <c r="E26" s="22">
        <v>28</v>
      </c>
      <c r="F26">
        <f t="array" ref="F26">SUM(IF(E26=$C$2:$C$1162,1,0))</f>
        <v>1</v>
      </c>
      <c r="H26" s="24"/>
      <c r="S26" s="22"/>
    </row>
    <row r="27" spans="1:19" x14ac:dyDescent="0.25">
      <c r="A27" t="s">
        <v>36</v>
      </c>
      <c r="B27">
        <v>51</v>
      </c>
      <c r="C27" s="22">
        <f t="shared" si="0"/>
        <v>630</v>
      </c>
      <c r="E27" s="22">
        <v>29</v>
      </c>
      <c r="F27">
        <f t="array" ref="F27">SUM(IF(E27=$C$2:$C$1162,1,0))</f>
        <v>1</v>
      </c>
      <c r="H27" s="24"/>
      <c r="S27" s="22"/>
    </row>
    <row r="28" spans="1:19" x14ac:dyDescent="0.25">
      <c r="A28" t="s">
        <v>33</v>
      </c>
      <c r="B28">
        <v>54.4</v>
      </c>
      <c r="C28" s="22">
        <f t="shared" si="0"/>
        <v>813.5</v>
      </c>
      <c r="E28" s="22">
        <v>30</v>
      </c>
      <c r="F28">
        <f t="array" ref="F28">SUM(IF(E28=$C$2:$C$1162,1,0))</f>
        <v>1</v>
      </c>
      <c r="H28" s="24"/>
      <c r="S28" s="22"/>
    </row>
    <row r="29" spans="1:19" x14ac:dyDescent="0.25">
      <c r="A29" t="s">
        <v>29</v>
      </c>
      <c r="B29">
        <v>46.2</v>
      </c>
      <c r="C29" s="22">
        <f t="shared" si="0"/>
        <v>407</v>
      </c>
      <c r="E29" s="22">
        <v>31</v>
      </c>
      <c r="F29">
        <f t="array" ref="F29">SUM(IF(E29=$C$2:$C$1162,1,0))</f>
        <v>1</v>
      </c>
      <c r="H29" s="24"/>
      <c r="S29" s="22"/>
    </row>
    <row r="30" spans="1:19" x14ac:dyDescent="0.25">
      <c r="A30" t="s">
        <v>33</v>
      </c>
      <c r="B30">
        <v>56.4</v>
      </c>
      <c r="C30" s="22">
        <f t="shared" si="0"/>
        <v>920</v>
      </c>
      <c r="E30" s="22">
        <v>32</v>
      </c>
      <c r="F30">
        <f t="array" ref="F30">SUM(IF(E30=$C$2:$C$1162,1,0))</f>
        <v>1</v>
      </c>
      <c r="H30" s="24"/>
      <c r="S30" s="22"/>
    </row>
    <row r="31" spans="1:19" x14ac:dyDescent="0.25">
      <c r="A31" t="s">
        <v>29</v>
      </c>
      <c r="B31">
        <v>35.700000000000003</v>
      </c>
      <c r="C31" s="22">
        <f t="shared" si="0"/>
        <v>153</v>
      </c>
      <c r="E31" s="22">
        <v>33</v>
      </c>
      <c r="F31">
        <f t="array" ref="F31">SUM(IF(E31=$C$2:$C$1162,1,0))</f>
        <v>1</v>
      </c>
      <c r="H31" s="24"/>
      <c r="S31" s="22"/>
    </row>
    <row r="32" spans="1:19" x14ac:dyDescent="0.25">
      <c r="A32" t="s">
        <v>33</v>
      </c>
      <c r="B32">
        <v>49.1</v>
      </c>
      <c r="C32" s="22">
        <f t="shared" si="0"/>
        <v>526</v>
      </c>
      <c r="E32" s="22">
        <v>34</v>
      </c>
      <c r="F32">
        <f t="array" ref="F32">SUM(IF(E32=$C$2:$C$1162,1,0))</f>
        <v>1</v>
      </c>
      <c r="H32" s="24"/>
      <c r="S32" s="22"/>
    </row>
    <row r="33" spans="1:19" x14ac:dyDescent="0.25">
      <c r="A33" t="s">
        <v>36</v>
      </c>
      <c r="B33">
        <v>53.3</v>
      </c>
      <c r="C33" s="22">
        <f t="shared" si="0"/>
        <v>740</v>
      </c>
      <c r="E33" s="22">
        <v>35</v>
      </c>
      <c r="F33">
        <f t="array" ref="F33">SUM(IF(E33=$C$2:$C$1162,1,0))</f>
        <v>1</v>
      </c>
      <c r="H33" s="24"/>
      <c r="S33" s="22"/>
    </row>
    <row r="34" spans="1:19" x14ac:dyDescent="0.25">
      <c r="A34" t="s">
        <v>29</v>
      </c>
      <c r="B34">
        <v>41.7</v>
      </c>
      <c r="C34" s="22">
        <f t="shared" si="0"/>
        <v>278</v>
      </c>
      <c r="E34" s="22">
        <v>36</v>
      </c>
      <c r="F34">
        <f t="array" ref="F34">SUM(IF(E34=$C$2:$C$1162,1,0))</f>
        <v>1</v>
      </c>
      <c r="H34" s="24"/>
      <c r="S34" s="22"/>
    </row>
    <row r="35" spans="1:19" x14ac:dyDescent="0.25">
      <c r="A35" t="s">
        <v>33</v>
      </c>
      <c r="B35">
        <v>47.6</v>
      </c>
      <c r="C35" s="22">
        <f t="shared" si="0"/>
        <v>463</v>
      </c>
      <c r="E35" s="22">
        <v>37.5</v>
      </c>
      <c r="F35">
        <f t="array" ref="F35">SUM(IF(E35=$C$2:$C$1162,1,0))</f>
        <v>2</v>
      </c>
      <c r="H35" s="24"/>
      <c r="S35" s="22"/>
    </row>
    <row r="36" spans="1:19" x14ac:dyDescent="0.25">
      <c r="A36" t="s">
        <v>33</v>
      </c>
      <c r="B36">
        <v>30.3</v>
      </c>
      <c r="C36" s="22">
        <f t="shared" si="0"/>
        <v>94</v>
      </c>
      <c r="E36" s="22">
        <v>39</v>
      </c>
      <c r="F36">
        <f t="array" ref="F36">SUM(IF(E36=$C$2:$C$1162,1,0))</f>
        <v>1</v>
      </c>
      <c r="H36" s="24"/>
      <c r="S36" s="22"/>
    </row>
    <row r="37" spans="1:19" x14ac:dyDescent="0.25">
      <c r="A37" t="s">
        <v>36</v>
      </c>
      <c r="B37">
        <v>37.799999999999997</v>
      </c>
      <c r="C37" s="22">
        <f t="shared" si="0"/>
        <v>190</v>
      </c>
      <c r="E37" s="22">
        <v>40</v>
      </c>
      <c r="F37">
        <f t="array" ref="F37">SUM(IF(E37=$C$2:$C$1162,1,0))</f>
        <v>1</v>
      </c>
      <c r="H37" s="24"/>
      <c r="S37" s="22"/>
    </row>
    <row r="38" spans="1:19" x14ac:dyDescent="0.25">
      <c r="A38" t="s">
        <v>36</v>
      </c>
      <c r="B38">
        <v>23.55</v>
      </c>
      <c r="C38" s="22">
        <f t="shared" si="0"/>
        <v>24</v>
      </c>
      <c r="E38" s="22">
        <v>41.5</v>
      </c>
      <c r="F38">
        <f t="array" ref="F38">SUM(IF(E38=$C$2:$C$1162,1,0))</f>
        <v>2</v>
      </c>
      <c r="H38" s="24"/>
      <c r="S38" s="22"/>
    </row>
    <row r="39" spans="1:19" x14ac:dyDescent="0.25">
      <c r="A39" t="s">
        <v>36</v>
      </c>
      <c r="B39">
        <v>49.9</v>
      </c>
      <c r="C39" s="22">
        <f t="shared" si="0"/>
        <v>573</v>
      </c>
      <c r="E39" s="22">
        <v>43.5</v>
      </c>
      <c r="F39">
        <f t="array" ref="F39">SUM(IF(E39=$C$2:$C$1162,1,0))</f>
        <v>2</v>
      </c>
      <c r="H39" s="24"/>
      <c r="S39" s="22"/>
    </row>
    <row r="40" spans="1:19" x14ac:dyDescent="0.25">
      <c r="A40" t="s">
        <v>29</v>
      </c>
      <c r="B40">
        <v>50.7</v>
      </c>
      <c r="C40" s="22">
        <f t="shared" si="0"/>
        <v>615.5</v>
      </c>
      <c r="E40" s="22">
        <v>45</v>
      </c>
      <c r="F40">
        <f t="array" ref="F40">SUM(IF(E40=$C$2:$C$1162,1,0))</f>
        <v>1</v>
      </c>
      <c r="H40" s="24"/>
      <c r="S40" s="22"/>
    </row>
    <row r="41" spans="1:19" x14ac:dyDescent="0.25">
      <c r="A41" t="s">
        <v>36</v>
      </c>
      <c r="B41">
        <v>20.45</v>
      </c>
      <c r="C41" s="22">
        <f t="shared" si="0"/>
        <v>8</v>
      </c>
      <c r="E41" s="22">
        <v>46</v>
      </c>
      <c r="F41">
        <f t="array" ref="F41">SUM(IF(E41=$C$2:$C$1162,1,0))</f>
        <v>1</v>
      </c>
      <c r="H41" s="24"/>
      <c r="S41" s="22"/>
    </row>
    <row r="42" spans="1:19" x14ac:dyDescent="0.25">
      <c r="A42" t="s">
        <v>33</v>
      </c>
      <c r="B42">
        <v>25.85</v>
      </c>
      <c r="C42" s="22">
        <f t="shared" si="0"/>
        <v>43.5</v>
      </c>
      <c r="E42" s="22">
        <v>47</v>
      </c>
      <c r="F42">
        <f t="array" ref="F42">SUM(IF(E42=$C$2:$C$1162,1,0))</f>
        <v>1</v>
      </c>
      <c r="H42" s="24"/>
      <c r="S42" s="22"/>
    </row>
    <row r="43" spans="1:19" x14ac:dyDescent="0.25">
      <c r="A43" t="s">
        <v>29</v>
      </c>
      <c r="B43">
        <v>43.8</v>
      </c>
      <c r="C43" s="22">
        <f t="shared" si="0"/>
        <v>331</v>
      </c>
      <c r="E43" s="22">
        <v>48</v>
      </c>
      <c r="F43">
        <f t="array" ref="F43">SUM(IF(E43=$C$2:$C$1162,1,0))</f>
        <v>1</v>
      </c>
      <c r="H43" s="24"/>
      <c r="S43" s="22"/>
    </row>
    <row r="44" spans="1:19" x14ac:dyDescent="0.25">
      <c r="A44" t="s">
        <v>29</v>
      </c>
      <c r="B44">
        <v>54.2</v>
      </c>
      <c r="C44" s="22">
        <f t="shared" si="0"/>
        <v>800.5</v>
      </c>
      <c r="E44" s="22">
        <v>50</v>
      </c>
      <c r="F44">
        <f t="array" ref="F44">SUM(IF(E44=$C$2:$C$1162,1,0))</f>
        <v>3</v>
      </c>
      <c r="H44" s="24"/>
      <c r="S44" s="22"/>
    </row>
    <row r="45" spans="1:19" x14ac:dyDescent="0.25">
      <c r="A45" t="s">
        <v>29</v>
      </c>
      <c r="B45">
        <v>55.2</v>
      </c>
      <c r="C45" s="22">
        <f t="shared" si="0"/>
        <v>859.5</v>
      </c>
      <c r="E45" s="22">
        <v>52</v>
      </c>
      <c r="F45">
        <f t="array" ref="F45">SUM(IF(E45=$C$2:$C$1162,1,0))</f>
        <v>1</v>
      </c>
      <c r="H45" s="24"/>
      <c r="S45" s="22"/>
    </row>
    <row r="46" spans="1:19" x14ac:dyDescent="0.25">
      <c r="A46" t="s">
        <v>33</v>
      </c>
      <c r="B46">
        <v>55.9</v>
      </c>
      <c r="C46" s="22">
        <f t="shared" si="0"/>
        <v>898.5</v>
      </c>
      <c r="E46" s="22">
        <v>53</v>
      </c>
      <c r="F46">
        <f t="array" ref="F46">SUM(IF(E46=$C$2:$C$1162,1,0))</f>
        <v>1</v>
      </c>
      <c r="H46" s="24"/>
      <c r="S46" s="22"/>
    </row>
    <row r="47" spans="1:19" x14ac:dyDescent="0.25">
      <c r="A47" t="s">
        <v>36</v>
      </c>
      <c r="B47">
        <v>22.2</v>
      </c>
      <c r="C47" s="22">
        <f t="shared" si="0"/>
        <v>15.5</v>
      </c>
      <c r="E47" s="22">
        <v>54</v>
      </c>
      <c r="F47">
        <f t="array" ref="F47">SUM(IF(E47=$C$2:$C$1162,1,0))</f>
        <v>1</v>
      </c>
      <c r="H47" s="24"/>
      <c r="S47" s="22"/>
    </row>
    <row r="48" spans="1:19" x14ac:dyDescent="0.25">
      <c r="A48" t="s">
        <v>36</v>
      </c>
      <c r="B48">
        <v>52.8</v>
      </c>
      <c r="C48" s="22">
        <f t="shared" si="0"/>
        <v>715</v>
      </c>
      <c r="E48" s="22">
        <v>55.5</v>
      </c>
      <c r="F48">
        <f t="array" ref="F48">SUM(IF(E48=$C$2:$C$1162,1,0))</f>
        <v>2</v>
      </c>
      <c r="H48" s="24"/>
      <c r="S48" s="22"/>
    </row>
    <row r="49" spans="1:19" x14ac:dyDescent="0.25">
      <c r="A49" t="s">
        <v>36</v>
      </c>
      <c r="B49">
        <v>41</v>
      </c>
      <c r="C49" s="22">
        <f t="shared" si="0"/>
        <v>255</v>
      </c>
      <c r="E49" s="22">
        <v>59</v>
      </c>
      <c r="F49">
        <f t="array" ref="F49">SUM(IF(E49=$C$2:$C$1162,1,0))</f>
        <v>5</v>
      </c>
      <c r="H49" s="24"/>
      <c r="S49" s="22"/>
    </row>
    <row r="50" spans="1:19" x14ac:dyDescent="0.25">
      <c r="A50" t="s">
        <v>36</v>
      </c>
      <c r="B50">
        <v>33.200000000000003</v>
      </c>
      <c r="C50" s="22">
        <f t="shared" si="0"/>
        <v>114.5</v>
      </c>
      <c r="E50" s="22">
        <v>62</v>
      </c>
      <c r="F50">
        <f t="array" ref="F50">SUM(IF(E50=$C$2:$C$1162,1,0))</f>
        <v>1</v>
      </c>
      <c r="H50" s="24"/>
      <c r="S50" s="22"/>
    </row>
    <row r="51" spans="1:19" x14ac:dyDescent="0.25">
      <c r="A51" t="s">
        <v>36</v>
      </c>
      <c r="B51">
        <v>54.5</v>
      </c>
      <c r="C51" s="22">
        <f t="shared" si="0"/>
        <v>823.5</v>
      </c>
      <c r="E51" s="22">
        <v>63</v>
      </c>
      <c r="F51">
        <f t="array" ref="F51">SUM(IF(E51=$C$2:$C$1162,1,0))</f>
        <v>1</v>
      </c>
      <c r="H51" s="24"/>
      <c r="S51" s="22"/>
    </row>
    <row r="52" spans="1:19" x14ac:dyDescent="0.25">
      <c r="A52" t="s">
        <v>36</v>
      </c>
      <c r="B52">
        <v>54.4</v>
      </c>
      <c r="C52" s="22">
        <f t="shared" si="0"/>
        <v>813.5</v>
      </c>
      <c r="E52" s="22">
        <v>64</v>
      </c>
      <c r="F52">
        <f t="array" ref="F52">SUM(IF(E52=$C$2:$C$1162,1,0))</f>
        <v>1</v>
      </c>
      <c r="H52" s="24"/>
      <c r="S52" s="22"/>
    </row>
    <row r="53" spans="1:19" x14ac:dyDescent="0.25">
      <c r="A53" t="s">
        <v>29</v>
      </c>
      <c r="B53">
        <v>46</v>
      </c>
      <c r="C53" s="22">
        <f t="shared" si="0"/>
        <v>397</v>
      </c>
      <c r="E53" s="22">
        <v>65.5</v>
      </c>
      <c r="F53">
        <f t="array" ref="F53">SUM(IF(E53=$C$2:$C$1162,1,0))</f>
        <v>2</v>
      </c>
      <c r="H53" s="24"/>
      <c r="S53" s="22"/>
    </row>
    <row r="54" spans="1:19" x14ac:dyDescent="0.25">
      <c r="A54" t="s">
        <v>29</v>
      </c>
      <c r="B54">
        <v>26.3</v>
      </c>
      <c r="C54" s="22">
        <f t="shared" si="0"/>
        <v>50</v>
      </c>
      <c r="E54" s="22">
        <v>67</v>
      </c>
      <c r="F54">
        <f t="array" ref="F54">SUM(IF(E54=$C$2:$C$1162,1,0))</f>
        <v>1</v>
      </c>
      <c r="H54" s="24"/>
      <c r="S54" s="22"/>
    </row>
    <row r="55" spans="1:19" x14ac:dyDescent="0.25">
      <c r="A55" t="s">
        <v>29</v>
      </c>
      <c r="B55">
        <v>51.1</v>
      </c>
      <c r="C55" s="22">
        <f t="shared" si="0"/>
        <v>637.5</v>
      </c>
      <c r="E55" s="22">
        <v>68</v>
      </c>
      <c r="F55">
        <f t="array" ref="F55">SUM(IF(E55=$C$2:$C$1162,1,0))</f>
        <v>1</v>
      </c>
      <c r="H55" s="24"/>
      <c r="S55" s="22"/>
    </row>
    <row r="56" spans="1:19" x14ac:dyDescent="0.25">
      <c r="A56" t="s">
        <v>29</v>
      </c>
      <c r="B56">
        <v>26.35</v>
      </c>
      <c r="C56" s="22">
        <f t="shared" si="0"/>
        <v>52</v>
      </c>
      <c r="E56" s="22">
        <v>69</v>
      </c>
      <c r="F56">
        <f t="array" ref="F56">SUM(IF(E56=$C$2:$C$1162,1,0))</f>
        <v>1</v>
      </c>
      <c r="H56" s="24"/>
      <c r="S56" s="22"/>
    </row>
    <row r="57" spans="1:19" x14ac:dyDescent="0.25">
      <c r="A57" t="s">
        <v>33</v>
      </c>
      <c r="B57">
        <v>37.799999999999997</v>
      </c>
      <c r="C57" s="22">
        <f t="shared" si="0"/>
        <v>190</v>
      </c>
      <c r="E57" s="22">
        <v>70</v>
      </c>
      <c r="F57">
        <f t="array" ref="F57">SUM(IF(E57=$C$2:$C$1162,1,0))</f>
        <v>1</v>
      </c>
      <c r="H57" s="24"/>
      <c r="S57" s="22"/>
    </row>
    <row r="58" spans="1:19" x14ac:dyDescent="0.25">
      <c r="A58" t="s">
        <v>29</v>
      </c>
      <c r="B58">
        <v>51.5</v>
      </c>
      <c r="C58" s="22">
        <f t="shared" si="0"/>
        <v>665</v>
      </c>
      <c r="E58" s="22">
        <v>71</v>
      </c>
      <c r="F58">
        <f t="array" ref="F58">SUM(IF(E58=$C$2:$C$1162,1,0))</f>
        <v>1</v>
      </c>
      <c r="H58" s="24"/>
      <c r="S58" s="22"/>
    </row>
    <row r="59" spans="1:19" x14ac:dyDescent="0.25">
      <c r="A59" t="s">
        <v>29</v>
      </c>
      <c r="B59">
        <v>53.1</v>
      </c>
      <c r="C59" s="22">
        <f t="shared" si="0"/>
        <v>730.5</v>
      </c>
      <c r="E59" s="22">
        <v>72</v>
      </c>
      <c r="F59">
        <f t="array" ref="F59">SUM(IF(E59=$C$2:$C$1162,1,0))</f>
        <v>1</v>
      </c>
      <c r="H59" s="24"/>
      <c r="S59" s="22"/>
    </row>
    <row r="60" spans="1:19" x14ac:dyDescent="0.25">
      <c r="A60" t="s">
        <v>33</v>
      </c>
      <c r="B60">
        <v>54.5</v>
      </c>
      <c r="C60" s="22">
        <f t="shared" si="0"/>
        <v>823.5</v>
      </c>
      <c r="E60" s="22">
        <v>73</v>
      </c>
      <c r="F60">
        <f t="array" ref="F60">SUM(IF(E60=$C$2:$C$1162,1,0))</f>
        <v>1</v>
      </c>
      <c r="H60" s="24"/>
      <c r="S60" s="22"/>
    </row>
    <row r="61" spans="1:19" x14ac:dyDescent="0.25">
      <c r="A61" t="s">
        <v>29</v>
      </c>
      <c r="B61">
        <v>48.8</v>
      </c>
      <c r="C61" s="22">
        <f t="shared" si="0"/>
        <v>513.5</v>
      </c>
      <c r="E61" s="22">
        <v>74</v>
      </c>
      <c r="F61">
        <f t="array" ref="F61">SUM(IF(E61=$C$2:$C$1162,1,0))</f>
        <v>1</v>
      </c>
      <c r="H61" s="24"/>
      <c r="S61" s="22"/>
    </row>
    <row r="62" spans="1:19" x14ac:dyDescent="0.25">
      <c r="A62" t="s">
        <v>29</v>
      </c>
      <c r="B62">
        <v>50.3</v>
      </c>
      <c r="C62" s="22">
        <f t="shared" si="0"/>
        <v>600.5</v>
      </c>
      <c r="E62" s="22">
        <v>75</v>
      </c>
      <c r="F62">
        <f t="array" ref="F62">SUM(IF(E62=$C$2:$C$1162,1,0))</f>
        <v>1</v>
      </c>
      <c r="H62" s="24"/>
      <c r="S62" s="22"/>
    </row>
    <row r="63" spans="1:19" x14ac:dyDescent="0.25">
      <c r="A63" t="s">
        <v>36</v>
      </c>
      <c r="B63">
        <v>58.1</v>
      </c>
      <c r="C63" s="22">
        <f t="shared" si="0"/>
        <v>1013</v>
      </c>
      <c r="E63" s="22">
        <v>77</v>
      </c>
      <c r="F63">
        <f t="array" ref="F63">SUM(IF(E63=$C$2:$C$1162,1,0))</f>
        <v>3</v>
      </c>
      <c r="H63" s="24"/>
      <c r="S63" s="22"/>
    </row>
    <row r="64" spans="1:19" x14ac:dyDescent="0.25">
      <c r="A64" t="s">
        <v>36</v>
      </c>
      <c r="B64">
        <v>54.3</v>
      </c>
      <c r="C64" s="22">
        <f t="shared" si="0"/>
        <v>805</v>
      </c>
      <c r="E64" s="22">
        <v>79</v>
      </c>
      <c r="F64">
        <f t="array" ref="F64">SUM(IF(E64=$C$2:$C$1162,1,0))</f>
        <v>1</v>
      </c>
      <c r="H64" s="24"/>
      <c r="S64" s="22"/>
    </row>
    <row r="65" spans="1:19" x14ac:dyDescent="0.25">
      <c r="A65" t="s">
        <v>36</v>
      </c>
      <c r="B65">
        <v>59.2</v>
      </c>
      <c r="C65" s="22">
        <f t="shared" si="0"/>
        <v>1061</v>
      </c>
      <c r="E65" s="22">
        <v>80.5</v>
      </c>
      <c r="F65">
        <f t="array" ref="F65">SUM(IF(E65=$C$2:$C$1162,1,0))</f>
        <v>2</v>
      </c>
      <c r="H65" s="24"/>
      <c r="S65" s="22"/>
    </row>
    <row r="66" spans="1:19" x14ac:dyDescent="0.25">
      <c r="A66" t="s">
        <v>29</v>
      </c>
      <c r="B66">
        <v>47</v>
      </c>
      <c r="C66" s="22">
        <f t="shared" si="0"/>
        <v>433.5</v>
      </c>
      <c r="E66" s="22">
        <v>82</v>
      </c>
      <c r="F66">
        <f t="array" ref="F66">SUM(IF(E66=$C$2:$C$1162,1,0))</f>
        <v>1</v>
      </c>
      <c r="H66" s="24"/>
      <c r="S66" s="22"/>
    </row>
    <row r="67" spans="1:19" x14ac:dyDescent="0.25">
      <c r="A67" t="s">
        <v>36</v>
      </c>
      <c r="B67">
        <v>25.95</v>
      </c>
      <c r="C67" s="22">
        <f t="shared" ref="C67:C130" si="1">_xlfn.RANK.AVG(B67,$B$2:$B$1162,1)</f>
        <v>45</v>
      </c>
      <c r="E67" s="22">
        <v>83</v>
      </c>
      <c r="F67">
        <f t="array" ref="F67">SUM(IF(E67=$C$2:$C$1162,1,0))</f>
        <v>1</v>
      </c>
      <c r="H67" s="24"/>
      <c r="S67" s="22"/>
    </row>
    <row r="68" spans="1:19" x14ac:dyDescent="0.25">
      <c r="A68" t="s">
        <v>36</v>
      </c>
      <c r="B68">
        <v>52.6</v>
      </c>
      <c r="C68" s="22">
        <f t="shared" si="1"/>
        <v>705</v>
      </c>
      <c r="E68" s="22">
        <v>84.5</v>
      </c>
      <c r="F68">
        <f t="array" ref="F68">SUM(IF(E68=$C$2:$C$1162,1,0))</f>
        <v>2</v>
      </c>
      <c r="H68" s="24"/>
      <c r="S68" s="22"/>
    </row>
    <row r="69" spans="1:19" x14ac:dyDescent="0.25">
      <c r="A69" t="s">
        <v>29</v>
      </c>
      <c r="B69">
        <v>28.8</v>
      </c>
      <c r="C69" s="22">
        <f t="shared" si="1"/>
        <v>77</v>
      </c>
      <c r="E69" s="22">
        <v>86</v>
      </c>
      <c r="F69">
        <f t="array" ref="F69">SUM(IF(E69=$C$2:$C$1162,1,0))</f>
        <v>1</v>
      </c>
      <c r="H69" s="24"/>
      <c r="S69" s="22"/>
    </row>
    <row r="70" spans="1:19" x14ac:dyDescent="0.25">
      <c r="A70" t="s">
        <v>29</v>
      </c>
      <c r="B70">
        <v>25.45</v>
      </c>
      <c r="C70" s="22">
        <f t="shared" si="1"/>
        <v>36</v>
      </c>
      <c r="E70" s="22">
        <v>87.5</v>
      </c>
      <c r="F70">
        <f t="array" ref="F70">SUM(IF(E70=$C$2:$C$1162,1,0))</f>
        <v>2</v>
      </c>
      <c r="H70" s="24"/>
      <c r="S70" s="22"/>
    </row>
    <row r="71" spans="1:19" x14ac:dyDescent="0.25">
      <c r="A71" t="s">
        <v>29</v>
      </c>
      <c r="B71">
        <v>58.2</v>
      </c>
      <c r="C71" s="22">
        <f t="shared" si="1"/>
        <v>1017.5</v>
      </c>
      <c r="E71" s="22">
        <v>89</v>
      </c>
      <c r="F71">
        <f t="array" ref="F71">SUM(IF(E71=$C$2:$C$1162,1,0))</f>
        <v>1</v>
      </c>
      <c r="H71" s="24"/>
      <c r="S71" s="22"/>
    </row>
    <row r="72" spans="1:19" x14ac:dyDescent="0.25">
      <c r="A72" t="s">
        <v>29</v>
      </c>
      <c r="B72">
        <v>54.7</v>
      </c>
      <c r="C72" s="22">
        <f t="shared" si="1"/>
        <v>832.5</v>
      </c>
      <c r="E72" s="22">
        <v>90</v>
      </c>
      <c r="F72">
        <f t="array" ref="F72">SUM(IF(E72=$C$2:$C$1162,1,0))</f>
        <v>1</v>
      </c>
      <c r="H72" s="24"/>
      <c r="S72" s="22"/>
    </row>
    <row r="73" spans="1:19" x14ac:dyDescent="0.25">
      <c r="A73" t="s">
        <v>36</v>
      </c>
      <c r="B73">
        <v>51.6</v>
      </c>
      <c r="C73" s="22">
        <f t="shared" si="1"/>
        <v>667.5</v>
      </c>
      <c r="E73" s="22">
        <v>91</v>
      </c>
      <c r="F73">
        <f t="array" ref="F73">SUM(IF(E73=$C$2:$C$1162,1,0))</f>
        <v>1</v>
      </c>
      <c r="H73" s="24"/>
      <c r="S73" s="22"/>
    </row>
    <row r="74" spans="1:19" x14ac:dyDescent="0.25">
      <c r="A74" t="s">
        <v>36</v>
      </c>
      <c r="B74">
        <v>27.45</v>
      </c>
      <c r="C74" s="22">
        <f t="shared" si="1"/>
        <v>70</v>
      </c>
      <c r="E74" s="22">
        <v>92</v>
      </c>
      <c r="F74">
        <f t="array" ref="F74">SUM(IF(E74=$C$2:$C$1162,1,0))</f>
        <v>1</v>
      </c>
      <c r="H74" s="24"/>
      <c r="S74" s="22"/>
    </row>
    <row r="75" spans="1:19" x14ac:dyDescent="0.25">
      <c r="A75" t="s">
        <v>29</v>
      </c>
      <c r="B75">
        <v>27.2</v>
      </c>
      <c r="C75" s="22">
        <f t="shared" si="1"/>
        <v>67</v>
      </c>
      <c r="E75" s="22">
        <v>93</v>
      </c>
      <c r="F75">
        <f t="array" ref="F75">SUM(IF(E75=$C$2:$C$1162,1,0))</f>
        <v>1</v>
      </c>
      <c r="H75" s="24"/>
      <c r="S75" s="22"/>
    </row>
    <row r="76" spans="1:19" x14ac:dyDescent="0.25">
      <c r="A76" t="s">
        <v>29</v>
      </c>
      <c r="B76">
        <v>49.9</v>
      </c>
      <c r="C76" s="22">
        <f t="shared" si="1"/>
        <v>573</v>
      </c>
      <c r="E76" s="22">
        <v>94</v>
      </c>
      <c r="F76">
        <f t="array" ref="F76">SUM(IF(E76=$C$2:$C$1162,1,0))</f>
        <v>1</v>
      </c>
      <c r="H76" s="24"/>
      <c r="S76" s="22"/>
    </row>
    <row r="77" spans="1:19" x14ac:dyDescent="0.25">
      <c r="A77" t="s">
        <v>29</v>
      </c>
      <c r="B77">
        <v>47.4</v>
      </c>
      <c r="C77" s="22">
        <f t="shared" si="1"/>
        <v>452</v>
      </c>
      <c r="E77" s="22">
        <v>95</v>
      </c>
      <c r="F77">
        <f t="array" ref="F77">SUM(IF(E77=$C$2:$C$1162,1,0))</f>
        <v>1</v>
      </c>
      <c r="H77" s="24"/>
      <c r="S77" s="22"/>
    </row>
    <row r="78" spans="1:19" x14ac:dyDescent="0.25">
      <c r="A78" t="s">
        <v>33</v>
      </c>
      <c r="B78">
        <v>26.3</v>
      </c>
      <c r="C78" s="22">
        <f t="shared" si="1"/>
        <v>50</v>
      </c>
      <c r="E78" s="22">
        <v>96</v>
      </c>
      <c r="F78">
        <f t="array" ref="F78">SUM(IF(E78=$C$2:$C$1162,1,0))</f>
        <v>1</v>
      </c>
      <c r="H78" s="24"/>
      <c r="S78" s="22"/>
    </row>
    <row r="79" spans="1:19" x14ac:dyDescent="0.25">
      <c r="A79" t="s">
        <v>29</v>
      </c>
      <c r="B79">
        <v>57.5</v>
      </c>
      <c r="C79" s="22">
        <f t="shared" si="1"/>
        <v>980.5</v>
      </c>
      <c r="E79" s="22">
        <v>98</v>
      </c>
      <c r="F79">
        <f t="array" ref="F79">SUM(IF(E79=$C$2:$C$1162,1,0))</f>
        <v>3</v>
      </c>
      <c r="H79" s="24"/>
      <c r="S79" s="22"/>
    </row>
    <row r="80" spans="1:19" x14ac:dyDescent="0.25">
      <c r="A80" t="s">
        <v>36</v>
      </c>
      <c r="B80">
        <v>38.6</v>
      </c>
      <c r="C80" s="22">
        <f t="shared" si="1"/>
        <v>209.5</v>
      </c>
      <c r="E80" s="22">
        <v>100</v>
      </c>
      <c r="F80">
        <f t="array" ref="F80">SUM(IF(E80=$C$2:$C$1162,1,0))</f>
        <v>1</v>
      </c>
      <c r="H80" s="24"/>
      <c r="S80" s="22"/>
    </row>
    <row r="81" spans="1:19" x14ac:dyDescent="0.25">
      <c r="A81" t="s">
        <v>36</v>
      </c>
      <c r="B81">
        <v>58.3</v>
      </c>
      <c r="C81" s="22">
        <f t="shared" si="1"/>
        <v>1023.5</v>
      </c>
      <c r="E81" s="22">
        <v>101</v>
      </c>
      <c r="F81">
        <f t="array" ref="F81">SUM(IF(E81=$C$2:$C$1162,1,0))</f>
        <v>1</v>
      </c>
      <c r="H81" s="24"/>
      <c r="S81" s="22"/>
    </row>
    <row r="82" spans="1:19" x14ac:dyDescent="0.25">
      <c r="A82" t="s">
        <v>29</v>
      </c>
      <c r="B82">
        <v>52.9</v>
      </c>
      <c r="C82" s="22">
        <f t="shared" si="1"/>
        <v>720</v>
      </c>
      <c r="E82" s="22">
        <v>102</v>
      </c>
      <c r="F82">
        <f t="array" ref="F82">SUM(IF(E82=$C$2:$C$1162,1,0))</f>
        <v>1</v>
      </c>
      <c r="H82" s="24"/>
      <c r="S82" s="22"/>
    </row>
    <row r="83" spans="1:19" x14ac:dyDescent="0.25">
      <c r="A83" t="s">
        <v>29</v>
      </c>
      <c r="B83">
        <v>33.700000000000003</v>
      </c>
      <c r="C83" s="22">
        <f t="shared" si="1"/>
        <v>122</v>
      </c>
      <c r="E83" s="22">
        <v>103</v>
      </c>
      <c r="F83">
        <f t="array" ref="F83">SUM(IF(E83=$C$2:$C$1162,1,0))</f>
        <v>1</v>
      </c>
      <c r="H83" s="24"/>
      <c r="S83" s="22"/>
    </row>
    <row r="84" spans="1:19" x14ac:dyDescent="0.25">
      <c r="A84" t="s">
        <v>29</v>
      </c>
      <c r="B84">
        <v>55.1</v>
      </c>
      <c r="C84" s="22">
        <f t="shared" si="1"/>
        <v>854</v>
      </c>
      <c r="E84" s="22">
        <v>104.5</v>
      </c>
      <c r="F84">
        <f t="array" ref="F84">SUM(IF(E84=$C$2:$C$1162,1,0))</f>
        <v>2</v>
      </c>
      <c r="H84" s="24"/>
      <c r="S84" s="22"/>
    </row>
    <row r="85" spans="1:19" x14ac:dyDescent="0.25">
      <c r="A85" t="s">
        <v>36</v>
      </c>
      <c r="B85">
        <v>39.9</v>
      </c>
      <c r="C85" s="22">
        <f t="shared" si="1"/>
        <v>236</v>
      </c>
      <c r="E85" s="22">
        <v>106</v>
      </c>
      <c r="F85">
        <f t="array" ref="F85">SUM(IF(E85=$C$2:$C$1162,1,0))</f>
        <v>1</v>
      </c>
      <c r="H85" s="24"/>
      <c r="S85" s="22"/>
    </row>
    <row r="86" spans="1:19" x14ac:dyDescent="0.25">
      <c r="A86" t="s">
        <v>33</v>
      </c>
      <c r="B86">
        <v>49.2</v>
      </c>
      <c r="C86" s="22">
        <f t="shared" si="1"/>
        <v>533</v>
      </c>
      <c r="E86" s="22">
        <v>107</v>
      </c>
      <c r="F86">
        <f t="array" ref="F86">SUM(IF(E86=$C$2:$C$1162,1,0))</f>
        <v>1</v>
      </c>
      <c r="H86" s="24"/>
      <c r="S86" s="22"/>
    </row>
    <row r="87" spans="1:19" x14ac:dyDescent="0.25">
      <c r="A87" t="s">
        <v>36</v>
      </c>
      <c r="B87">
        <v>26.6</v>
      </c>
      <c r="C87" s="22">
        <f t="shared" si="1"/>
        <v>55.5</v>
      </c>
      <c r="E87" s="22">
        <v>108</v>
      </c>
      <c r="F87">
        <f t="array" ref="F87">SUM(IF(E87=$C$2:$C$1162,1,0))</f>
        <v>1</v>
      </c>
      <c r="H87" s="24"/>
      <c r="S87" s="22"/>
    </row>
    <row r="88" spans="1:19" x14ac:dyDescent="0.25">
      <c r="A88" t="s">
        <v>36</v>
      </c>
      <c r="B88">
        <v>53.3</v>
      </c>
      <c r="C88" s="22">
        <f t="shared" si="1"/>
        <v>740</v>
      </c>
      <c r="E88" s="22">
        <v>109</v>
      </c>
      <c r="F88">
        <f t="array" ref="F88">SUM(IF(E88=$C$2:$C$1162,1,0))</f>
        <v>1</v>
      </c>
      <c r="H88" s="24"/>
      <c r="S88" s="22"/>
    </row>
    <row r="89" spans="1:19" x14ac:dyDescent="0.25">
      <c r="A89" t="s">
        <v>36</v>
      </c>
      <c r="B89">
        <v>55.4</v>
      </c>
      <c r="C89" s="22">
        <f t="shared" si="1"/>
        <v>876</v>
      </c>
      <c r="E89" s="22">
        <v>110.5</v>
      </c>
      <c r="F89">
        <f t="array" ref="F89">SUM(IF(E89=$C$2:$C$1162,1,0))</f>
        <v>2</v>
      </c>
      <c r="H89" s="24"/>
      <c r="S89" s="22"/>
    </row>
    <row r="90" spans="1:19" x14ac:dyDescent="0.25">
      <c r="A90" t="s">
        <v>29</v>
      </c>
      <c r="B90">
        <v>25.85</v>
      </c>
      <c r="C90" s="22">
        <f t="shared" si="1"/>
        <v>43.5</v>
      </c>
      <c r="E90" s="22">
        <v>112.5</v>
      </c>
      <c r="F90">
        <f t="array" ref="F90">SUM(IF(E90=$C$2:$C$1162,1,0))</f>
        <v>2</v>
      </c>
      <c r="H90" s="24"/>
      <c r="S90" s="22"/>
    </row>
    <row r="91" spans="1:19" x14ac:dyDescent="0.25">
      <c r="A91" t="s">
        <v>36</v>
      </c>
      <c r="B91">
        <v>27</v>
      </c>
      <c r="C91" s="22">
        <f t="shared" si="1"/>
        <v>65.5</v>
      </c>
      <c r="E91" s="22">
        <v>114.5</v>
      </c>
      <c r="F91">
        <f t="array" ref="F91">SUM(IF(E91=$C$2:$C$1162,1,0))</f>
        <v>2</v>
      </c>
      <c r="H91" s="24"/>
      <c r="S91" s="22"/>
    </row>
    <row r="92" spans="1:19" x14ac:dyDescent="0.25">
      <c r="A92" t="s">
        <v>36</v>
      </c>
      <c r="B92">
        <v>64.8</v>
      </c>
      <c r="C92" s="22">
        <f t="shared" si="1"/>
        <v>1161</v>
      </c>
      <c r="E92" s="22">
        <v>117</v>
      </c>
      <c r="F92">
        <f t="array" ref="F92">SUM(IF(E92=$C$2:$C$1162,1,0))</f>
        <v>3</v>
      </c>
      <c r="H92" s="24"/>
      <c r="S92" s="22"/>
    </row>
    <row r="93" spans="1:19" x14ac:dyDescent="0.25">
      <c r="A93" t="s">
        <v>36</v>
      </c>
      <c r="B93">
        <v>33.9</v>
      </c>
      <c r="C93" s="22">
        <f t="shared" si="1"/>
        <v>127.5</v>
      </c>
      <c r="E93" s="22">
        <v>119</v>
      </c>
      <c r="F93">
        <f t="array" ref="F93">SUM(IF(E93=$C$2:$C$1162,1,0))</f>
        <v>1</v>
      </c>
      <c r="H93" s="24"/>
      <c r="S93" s="22"/>
    </row>
    <row r="94" spans="1:19" x14ac:dyDescent="0.25">
      <c r="A94" t="s">
        <v>36</v>
      </c>
      <c r="B94">
        <v>62.5</v>
      </c>
      <c r="C94" s="22">
        <f t="shared" si="1"/>
        <v>1143.5</v>
      </c>
      <c r="E94" s="22">
        <v>120</v>
      </c>
      <c r="F94">
        <f t="array" ref="F94">SUM(IF(E94=$C$2:$C$1162,1,0))</f>
        <v>1</v>
      </c>
      <c r="H94" s="24"/>
      <c r="S94" s="22"/>
    </row>
    <row r="95" spans="1:19" x14ac:dyDescent="0.25">
      <c r="A95" t="s">
        <v>36</v>
      </c>
      <c r="B95">
        <v>64.7</v>
      </c>
      <c r="C95" s="22">
        <f t="shared" si="1"/>
        <v>1160</v>
      </c>
      <c r="E95" s="22">
        <v>121</v>
      </c>
      <c r="F95">
        <f t="array" ref="F95">SUM(IF(E95=$C$2:$C$1162,1,0))</f>
        <v>1</v>
      </c>
      <c r="H95" s="24"/>
      <c r="S95" s="22"/>
    </row>
    <row r="96" spans="1:19" x14ac:dyDescent="0.25">
      <c r="A96" t="s">
        <v>36</v>
      </c>
      <c r="B96">
        <v>36.700000000000003</v>
      </c>
      <c r="C96" s="22">
        <f t="shared" si="1"/>
        <v>171.5</v>
      </c>
      <c r="E96" s="22">
        <v>122</v>
      </c>
      <c r="F96">
        <f t="array" ref="F96">SUM(IF(E96=$C$2:$C$1162,1,0))</f>
        <v>1</v>
      </c>
      <c r="H96" s="24"/>
      <c r="S96" s="22"/>
    </row>
    <row r="97" spans="1:19" x14ac:dyDescent="0.25">
      <c r="A97" t="s">
        <v>33</v>
      </c>
      <c r="B97">
        <v>61.3</v>
      </c>
      <c r="C97" s="22">
        <f t="shared" si="1"/>
        <v>1132</v>
      </c>
      <c r="E97" s="22">
        <v>124.5</v>
      </c>
      <c r="F97">
        <f t="array" ref="F97">SUM(IF(E97=$C$2:$C$1162,1,0))</f>
        <v>4</v>
      </c>
      <c r="H97" s="24"/>
      <c r="S97" s="22"/>
    </row>
    <row r="98" spans="1:19" x14ac:dyDescent="0.25">
      <c r="A98" t="s">
        <v>36</v>
      </c>
      <c r="B98">
        <v>64.599999999999994</v>
      </c>
      <c r="C98" s="22">
        <f t="shared" si="1"/>
        <v>1159</v>
      </c>
      <c r="E98" s="22">
        <v>127.5</v>
      </c>
      <c r="F98">
        <f t="array" ref="F98">SUM(IF(E98=$C$2:$C$1162,1,0))</f>
        <v>2</v>
      </c>
      <c r="H98" s="24"/>
      <c r="S98" s="22"/>
    </row>
    <row r="99" spans="1:19" x14ac:dyDescent="0.25">
      <c r="A99" t="s">
        <v>33</v>
      </c>
      <c r="B99">
        <v>62.9</v>
      </c>
      <c r="C99" s="22">
        <f t="shared" si="1"/>
        <v>1148.5</v>
      </c>
      <c r="E99" s="22">
        <v>129.5</v>
      </c>
      <c r="F99">
        <f t="array" ref="F99">SUM(IF(E99=$C$2:$C$1162,1,0))</f>
        <v>2</v>
      </c>
      <c r="H99" s="24"/>
      <c r="S99" s="22"/>
    </row>
    <row r="100" spans="1:19" x14ac:dyDescent="0.25">
      <c r="A100" t="s">
        <v>36</v>
      </c>
      <c r="B100">
        <v>60.2</v>
      </c>
      <c r="C100" s="22">
        <f t="shared" si="1"/>
        <v>1094</v>
      </c>
      <c r="E100" s="22">
        <v>131</v>
      </c>
      <c r="F100">
        <f t="array" ref="F100">SUM(IF(E100=$C$2:$C$1162,1,0))</f>
        <v>1</v>
      </c>
      <c r="H100" s="24"/>
      <c r="S100" s="22"/>
    </row>
    <row r="101" spans="1:19" x14ac:dyDescent="0.25">
      <c r="A101" t="s">
        <v>29</v>
      </c>
      <c r="B101">
        <v>26.15</v>
      </c>
      <c r="C101" s="22">
        <f t="shared" si="1"/>
        <v>47</v>
      </c>
      <c r="E101" s="22">
        <v>132</v>
      </c>
      <c r="F101">
        <f t="array" ref="F101">SUM(IF(E101=$C$2:$C$1162,1,0))</f>
        <v>1</v>
      </c>
      <c r="H101" s="24"/>
      <c r="S101" s="22"/>
    </row>
    <row r="102" spans="1:19" x14ac:dyDescent="0.25">
      <c r="A102" t="s">
        <v>33</v>
      </c>
      <c r="B102">
        <v>34.4</v>
      </c>
      <c r="C102" s="22">
        <f t="shared" si="1"/>
        <v>132</v>
      </c>
      <c r="E102" s="22">
        <v>133.5</v>
      </c>
      <c r="F102">
        <f t="array" ref="F102">SUM(IF(E102=$C$2:$C$1162,1,0))</f>
        <v>2</v>
      </c>
      <c r="H102" s="24"/>
      <c r="S102" s="22"/>
    </row>
    <row r="103" spans="1:19" x14ac:dyDescent="0.25">
      <c r="A103" t="s">
        <v>29</v>
      </c>
      <c r="B103">
        <v>55.9</v>
      </c>
      <c r="C103" s="22">
        <f t="shared" si="1"/>
        <v>898.5</v>
      </c>
      <c r="E103" s="22">
        <v>135</v>
      </c>
      <c r="F103">
        <f t="array" ref="F103">SUM(IF(E103=$C$2:$C$1162,1,0))</f>
        <v>1</v>
      </c>
      <c r="H103" s="24"/>
      <c r="S103" s="22"/>
    </row>
    <row r="104" spans="1:19" x14ac:dyDescent="0.25">
      <c r="A104" t="s">
        <v>29</v>
      </c>
      <c r="B104">
        <v>61</v>
      </c>
      <c r="C104" s="22">
        <f t="shared" si="1"/>
        <v>1121</v>
      </c>
      <c r="E104" s="22">
        <v>136</v>
      </c>
      <c r="F104">
        <f t="array" ref="F104">SUM(IF(E104=$C$2:$C$1162,1,0))</f>
        <v>1</v>
      </c>
      <c r="H104" s="24"/>
      <c r="S104" s="22"/>
    </row>
    <row r="105" spans="1:19" x14ac:dyDescent="0.25">
      <c r="A105" t="s">
        <v>36</v>
      </c>
      <c r="B105">
        <v>60.4</v>
      </c>
      <c r="C105" s="22">
        <f t="shared" si="1"/>
        <v>1098</v>
      </c>
      <c r="E105" s="22">
        <v>137</v>
      </c>
      <c r="F105">
        <f t="array" ref="F105">SUM(IF(E105=$C$2:$C$1162,1,0))</f>
        <v>1</v>
      </c>
      <c r="H105" s="24"/>
      <c r="S105" s="22"/>
    </row>
    <row r="106" spans="1:19" x14ac:dyDescent="0.25">
      <c r="A106" t="s">
        <v>29</v>
      </c>
      <c r="B106">
        <v>33.299999999999997</v>
      </c>
      <c r="C106" s="22">
        <f t="shared" si="1"/>
        <v>117</v>
      </c>
      <c r="E106" s="22">
        <v>138</v>
      </c>
      <c r="F106">
        <f t="array" ref="F106">SUM(IF(E106=$C$2:$C$1162,1,0))</f>
        <v>1</v>
      </c>
      <c r="H106" s="24"/>
      <c r="S106" s="22"/>
    </row>
    <row r="107" spans="1:19" x14ac:dyDescent="0.25">
      <c r="A107" t="s">
        <v>36</v>
      </c>
      <c r="B107">
        <v>61.5</v>
      </c>
      <c r="C107" s="22">
        <f t="shared" si="1"/>
        <v>1134</v>
      </c>
      <c r="E107" s="22">
        <v>140</v>
      </c>
      <c r="F107">
        <f t="array" ref="F107">SUM(IF(E107=$C$2:$C$1162,1,0))</f>
        <v>3</v>
      </c>
      <c r="H107" s="24"/>
      <c r="S107" s="22"/>
    </row>
    <row r="108" spans="1:19" x14ac:dyDescent="0.25">
      <c r="A108" t="s">
        <v>36</v>
      </c>
      <c r="B108">
        <v>62.9</v>
      </c>
      <c r="C108" s="22">
        <f t="shared" si="1"/>
        <v>1148.5</v>
      </c>
      <c r="E108" s="22">
        <v>143.5</v>
      </c>
      <c r="F108">
        <f t="array" ref="F108">SUM(IF(E108=$C$2:$C$1162,1,0))</f>
        <v>4</v>
      </c>
      <c r="H108" s="24"/>
      <c r="S108" s="22"/>
    </row>
    <row r="109" spans="1:19" x14ac:dyDescent="0.25">
      <c r="A109" t="s">
        <v>36</v>
      </c>
      <c r="B109">
        <v>50.4</v>
      </c>
      <c r="C109" s="22">
        <f t="shared" si="1"/>
        <v>606.5</v>
      </c>
      <c r="E109" s="22">
        <v>148</v>
      </c>
      <c r="F109">
        <f t="array" ref="F109">SUM(IF(E109=$C$2:$C$1162,1,0))</f>
        <v>5</v>
      </c>
      <c r="H109" s="24"/>
      <c r="S109" s="22"/>
    </row>
    <row r="110" spans="1:19" x14ac:dyDescent="0.25">
      <c r="A110" t="s">
        <v>36</v>
      </c>
      <c r="B110">
        <v>46.7</v>
      </c>
      <c r="C110" s="22">
        <f t="shared" si="1"/>
        <v>422</v>
      </c>
      <c r="E110" s="22">
        <v>151</v>
      </c>
      <c r="F110">
        <f t="array" ref="F110">SUM(IF(E110=$C$2:$C$1162,1,0))</f>
        <v>1</v>
      </c>
      <c r="H110" s="24"/>
      <c r="S110" s="22"/>
    </row>
    <row r="111" spans="1:19" x14ac:dyDescent="0.25">
      <c r="A111" t="s">
        <v>36</v>
      </c>
      <c r="B111">
        <v>60.5</v>
      </c>
      <c r="C111" s="22">
        <f t="shared" si="1"/>
        <v>1103</v>
      </c>
      <c r="E111" s="22">
        <v>153</v>
      </c>
      <c r="F111">
        <f t="array" ref="F111">SUM(IF(E111=$C$2:$C$1162,1,0))</f>
        <v>3</v>
      </c>
      <c r="H111" s="24"/>
      <c r="S111" s="22"/>
    </row>
    <row r="112" spans="1:19" x14ac:dyDescent="0.25">
      <c r="A112" t="s">
        <v>36</v>
      </c>
      <c r="B112">
        <v>61.8</v>
      </c>
      <c r="C112" s="22">
        <f t="shared" si="1"/>
        <v>1136</v>
      </c>
      <c r="E112" s="22">
        <v>156.5</v>
      </c>
      <c r="F112">
        <f t="array" ref="F112">SUM(IF(E112=$C$2:$C$1162,1,0))</f>
        <v>4</v>
      </c>
      <c r="H112" s="24"/>
      <c r="S112" s="22"/>
    </row>
    <row r="113" spans="1:19" x14ac:dyDescent="0.25">
      <c r="A113" t="s">
        <v>36</v>
      </c>
      <c r="B113">
        <v>34.1</v>
      </c>
      <c r="C113" s="22">
        <f t="shared" si="1"/>
        <v>129.5</v>
      </c>
      <c r="E113" s="22">
        <v>159.5</v>
      </c>
      <c r="F113">
        <f t="array" ref="F113">SUM(IF(E113=$C$2:$C$1162,1,0))</f>
        <v>2</v>
      </c>
      <c r="H113" s="24"/>
      <c r="S113" s="22"/>
    </row>
    <row r="114" spans="1:19" x14ac:dyDescent="0.25">
      <c r="A114" t="s">
        <v>36</v>
      </c>
      <c r="B114">
        <v>60.9</v>
      </c>
      <c r="C114" s="22">
        <f t="shared" si="1"/>
        <v>1117</v>
      </c>
      <c r="E114" s="22">
        <v>161</v>
      </c>
      <c r="F114">
        <f t="array" ref="F114">SUM(IF(E114=$C$2:$C$1162,1,0))</f>
        <v>1</v>
      </c>
      <c r="H114" s="24"/>
      <c r="S114" s="22"/>
    </row>
    <row r="115" spans="1:19" x14ac:dyDescent="0.25">
      <c r="A115" t="s">
        <v>36</v>
      </c>
      <c r="B115">
        <v>61.1</v>
      </c>
      <c r="C115" s="22">
        <f t="shared" si="1"/>
        <v>1126</v>
      </c>
      <c r="E115" s="22">
        <v>163.5</v>
      </c>
      <c r="F115">
        <f t="array" ref="F115">SUM(IF(E115=$C$2:$C$1162,1,0))</f>
        <v>4</v>
      </c>
      <c r="H115" s="24"/>
      <c r="S115" s="22"/>
    </row>
    <row r="116" spans="1:19" x14ac:dyDescent="0.25">
      <c r="A116" t="s">
        <v>36</v>
      </c>
      <c r="B116">
        <v>61.3</v>
      </c>
      <c r="C116" s="22">
        <f t="shared" si="1"/>
        <v>1132</v>
      </c>
      <c r="E116" s="22">
        <v>166.5</v>
      </c>
      <c r="F116">
        <f t="array" ref="F116">SUM(IF(E116=$C$2:$C$1162,1,0))</f>
        <v>2</v>
      </c>
      <c r="H116" s="24"/>
      <c r="S116" s="22"/>
    </row>
    <row r="117" spans="1:19" x14ac:dyDescent="0.25">
      <c r="A117" t="s">
        <v>36</v>
      </c>
      <c r="B117">
        <v>36.6</v>
      </c>
      <c r="C117" s="22">
        <f t="shared" si="1"/>
        <v>169.5</v>
      </c>
      <c r="E117" s="22">
        <v>168</v>
      </c>
      <c r="F117">
        <f t="array" ref="F117">SUM(IF(E117=$C$2:$C$1162,1,0))</f>
        <v>1</v>
      </c>
      <c r="H117" s="24"/>
      <c r="S117" s="22"/>
    </row>
    <row r="118" spans="1:19" x14ac:dyDescent="0.25">
      <c r="A118" t="s">
        <v>36</v>
      </c>
      <c r="B118">
        <v>63.6</v>
      </c>
      <c r="C118" s="22">
        <f t="shared" si="1"/>
        <v>1155</v>
      </c>
      <c r="E118" s="22">
        <v>169.5</v>
      </c>
      <c r="F118">
        <f t="array" ref="F118">SUM(IF(E118=$C$2:$C$1162,1,0))</f>
        <v>2</v>
      </c>
      <c r="H118" s="24"/>
      <c r="S118" s="22"/>
    </row>
    <row r="119" spans="1:19" x14ac:dyDescent="0.25">
      <c r="A119" t="s">
        <v>33</v>
      </c>
      <c r="B119">
        <v>54.1</v>
      </c>
      <c r="C119" s="22">
        <f t="shared" si="1"/>
        <v>795</v>
      </c>
      <c r="E119" s="22">
        <v>171.5</v>
      </c>
      <c r="F119">
        <f t="array" ref="F119">SUM(IF(E119=$C$2:$C$1162,1,0))</f>
        <v>2</v>
      </c>
      <c r="H119" s="24"/>
      <c r="S119" s="22"/>
    </row>
    <row r="120" spans="1:19" x14ac:dyDescent="0.25">
      <c r="A120" t="s">
        <v>36</v>
      </c>
      <c r="B120">
        <v>44</v>
      </c>
      <c r="C120" s="22">
        <f t="shared" si="1"/>
        <v>339</v>
      </c>
      <c r="E120" s="22">
        <v>173</v>
      </c>
      <c r="F120">
        <f t="array" ref="F120">SUM(IF(E120=$C$2:$C$1162,1,0))</f>
        <v>1</v>
      </c>
      <c r="H120" s="24"/>
      <c r="S120" s="22"/>
    </row>
    <row r="121" spans="1:19" x14ac:dyDescent="0.25">
      <c r="A121" t="s">
        <v>29</v>
      </c>
      <c r="B121">
        <v>63.7</v>
      </c>
      <c r="C121" s="22">
        <f t="shared" si="1"/>
        <v>1156</v>
      </c>
      <c r="E121" s="22">
        <v>174</v>
      </c>
      <c r="F121">
        <f t="array" ref="F121">SUM(IF(E121=$C$2:$C$1162,1,0))</f>
        <v>1</v>
      </c>
      <c r="H121" s="24"/>
      <c r="S121" s="22"/>
    </row>
    <row r="122" spans="1:19" x14ac:dyDescent="0.25">
      <c r="A122" t="s">
        <v>36</v>
      </c>
      <c r="B122">
        <v>30.7</v>
      </c>
      <c r="C122" s="22">
        <f t="shared" si="1"/>
        <v>98</v>
      </c>
      <c r="E122" s="22">
        <v>176</v>
      </c>
      <c r="F122">
        <f t="array" ref="F122">SUM(IF(E122=$C$2:$C$1162,1,0))</f>
        <v>3</v>
      </c>
      <c r="H122" s="24"/>
      <c r="S122" s="22"/>
    </row>
    <row r="123" spans="1:19" x14ac:dyDescent="0.25">
      <c r="A123" t="s">
        <v>36</v>
      </c>
      <c r="B123">
        <v>35.5</v>
      </c>
      <c r="C123" s="22">
        <f t="shared" si="1"/>
        <v>148</v>
      </c>
      <c r="E123" s="22">
        <v>178.5</v>
      </c>
      <c r="F123">
        <f t="array" ref="F123">SUM(IF(E123=$C$2:$C$1162,1,0))</f>
        <v>2</v>
      </c>
      <c r="H123" s="24"/>
      <c r="S123" s="22"/>
    </row>
    <row r="124" spans="1:19" x14ac:dyDescent="0.25">
      <c r="A124" t="s">
        <v>36</v>
      </c>
      <c r="B124">
        <v>62.6</v>
      </c>
      <c r="C124" s="22">
        <f t="shared" si="1"/>
        <v>1145</v>
      </c>
      <c r="E124" s="22">
        <v>180</v>
      </c>
      <c r="F124">
        <f t="array" ref="F124">SUM(IF(E124=$C$2:$C$1162,1,0))</f>
        <v>1</v>
      </c>
      <c r="H124" s="24"/>
      <c r="S124" s="22"/>
    </row>
    <row r="125" spans="1:19" x14ac:dyDescent="0.25">
      <c r="A125" t="s">
        <v>29</v>
      </c>
      <c r="B125">
        <v>61</v>
      </c>
      <c r="C125" s="22">
        <f t="shared" si="1"/>
        <v>1121</v>
      </c>
      <c r="E125" s="22">
        <v>182.5</v>
      </c>
      <c r="F125">
        <f t="array" ref="F125">SUM(IF(E125=$C$2:$C$1162,1,0))</f>
        <v>4</v>
      </c>
      <c r="H125" s="24"/>
      <c r="S125" s="22"/>
    </row>
    <row r="126" spans="1:19" x14ac:dyDescent="0.25">
      <c r="A126" t="s">
        <v>36</v>
      </c>
      <c r="B126">
        <v>57.9</v>
      </c>
      <c r="C126" s="22">
        <f t="shared" si="1"/>
        <v>1003.5</v>
      </c>
      <c r="E126" s="22">
        <v>185.5</v>
      </c>
      <c r="F126">
        <f t="array" ref="F126">SUM(IF(E126=$C$2:$C$1162,1,0))</f>
        <v>2</v>
      </c>
      <c r="H126" s="24"/>
      <c r="S126" s="22"/>
    </row>
    <row r="127" spans="1:19" x14ac:dyDescent="0.25">
      <c r="A127" t="s">
        <v>36</v>
      </c>
      <c r="B127">
        <v>62.4</v>
      </c>
      <c r="C127" s="22">
        <f t="shared" si="1"/>
        <v>1142</v>
      </c>
      <c r="E127" s="22">
        <v>187</v>
      </c>
      <c r="F127">
        <f t="array" ref="F127">SUM(IF(E127=$C$2:$C$1162,1,0))</f>
        <v>1</v>
      </c>
      <c r="H127" s="24"/>
      <c r="S127" s="22"/>
    </row>
    <row r="128" spans="1:19" x14ac:dyDescent="0.25">
      <c r="A128" t="s">
        <v>36</v>
      </c>
      <c r="B128">
        <v>60.9</v>
      </c>
      <c r="C128" s="22">
        <f t="shared" si="1"/>
        <v>1117</v>
      </c>
      <c r="E128" s="22">
        <v>188</v>
      </c>
      <c r="F128">
        <f t="array" ref="F128">SUM(IF(E128=$C$2:$C$1162,1,0))</f>
        <v>1</v>
      </c>
      <c r="H128" s="24"/>
      <c r="S128" s="22"/>
    </row>
    <row r="129" spans="1:19" x14ac:dyDescent="0.25">
      <c r="A129" t="s">
        <v>33</v>
      </c>
      <c r="B129">
        <v>62.9</v>
      </c>
      <c r="C129" s="22">
        <f t="shared" si="1"/>
        <v>1148.5</v>
      </c>
      <c r="E129" s="22">
        <v>190</v>
      </c>
      <c r="F129">
        <f t="array" ref="F129">SUM(IF(E129=$C$2:$C$1162,1,0))</f>
        <v>3</v>
      </c>
      <c r="H129" s="24"/>
      <c r="S129" s="22"/>
    </row>
    <row r="130" spans="1:19" x14ac:dyDescent="0.25">
      <c r="A130" t="s">
        <v>33</v>
      </c>
      <c r="B130">
        <v>60.9</v>
      </c>
      <c r="C130" s="22">
        <f t="shared" si="1"/>
        <v>1117</v>
      </c>
      <c r="E130" s="22">
        <v>192</v>
      </c>
      <c r="F130">
        <f t="array" ref="F130">SUM(IF(E130=$C$2:$C$1162,1,0))</f>
        <v>1</v>
      </c>
      <c r="H130" s="24"/>
      <c r="S130" s="22"/>
    </row>
    <row r="131" spans="1:19" x14ac:dyDescent="0.25">
      <c r="A131" t="s">
        <v>36</v>
      </c>
      <c r="B131">
        <v>48.8</v>
      </c>
      <c r="C131" s="22">
        <f t="shared" ref="C131:C194" si="2">_xlfn.RANK.AVG(B131,$B$2:$B$1162,1)</f>
        <v>513.5</v>
      </c>
      <c r="E131" s="22">
        <v>195</v>
      </c>
      <c r="F131">
        <f t="array" ref="F131">SUM(IF(E131=$C$2:$C$1162,1,0))</f>
        <v>5</v>
      </c>
      <c r="H131" s="24"/>
      <c r="S131" s="22"/>
    </row>
    <row r="132" spans="1:19" x14ac:dyDescent="0.25">
      <c r="A132" t="s">
        <v>36</v>
      </c>
      <c r="B132">
        <v>63.2</v>
      </c>
      <c r="C132" s="22">
        <f t="shared" si="2"/>
        <v>1152</v>
      </c>
      <c r="E132" s="22">
        <v>199</v>
      </c>
      <c r="F132">
        <f t="array" ref="F132">SUM(IF(E132=$C$2:$C$1162,1,0))</f>
        <v>3</v>
      </c>
      <c r="H132" s="24"/>
      <c r="S132" s="22"/>
    </row>
    <row r="133" spans="1:19" x14ac:dyDescent="0.25">
      <c r="A133" t="s">
        <v>36</v>
      </c>
      <c r="B133">
        <v>48.1</v>
      </c>
      <c r="C133" s="22">
        <f t="shared" si="2"/>
        <v>480.5</v>
      </c>
      <c r="E133" s="22">
        <v>201</v>
      </c>
      <c r="F133">
        <f t="array" ref="F133">SUM(IF(E133=$C$2:$C$1162,1,0))</f>
        <v>1</v>
      </c>
      <c r="H133" s="24"/>
      <c r="S133" s="22"/>
    </row>
    <row r="134" spans="1:19" x14ac:dyDescent="0.25">
      <c r="A134" t="s">
        <v>36</v>
      </c>
      <c r="B134">
        <v>62.2</v>
      </c>
      <c r="C134" s="22">
        <f t="shared" si="2"/>
        <v>1141</v>
      </c>
      <c r="E134" s="22">
        <v>202</v>
      </c>
      <c r="F134">
        <f t="array" ref="F134">SUM(IF(E134=$C$2:$C$1162,1,0))</f>
        <v>1</v>
      </c>
      <c r="H134" s="24"/>
      <c r="S134" s="22"/>
    </row>
    <row r="135" spans="1:19" x14ac:dyDescent="0.25">
      <c r="A135" t="s">
        <v>29</v>
      </c>
      <c r="B135">
        <v>57.9</v>
      </c>
      <c r="C135" s="22">
        <f t="shared" si="2"/>
        <v>1003.5</v>
      </c>
      <c r="E135" s="22">
        <v>205</v>
      </c>
      <c r="F135">
        <f t="array" ref="F135">SUM(IF(E135=$C$2:$C$1162,1,0))</f>
        <v>5</v>
      </c>
      <c r="H135" s="24"/>
      <c r="S135" s="22"/>
    </row>
    <row r="136" spans="1:19" x14ac:dyDescent="0.25">
      <c r="A136" t="s">
        <v>29</v>
      </c>
      <c r="B136">
        <v>39</v>
      </c>
      <c r="C136" s="22">
        <f t="shared" si="2"/>
        <v>222</v>
      </c>
      <c r="E136" s="22">
        <v>209.5</v>
      </c>
      <c r="F136">
        <f t="array" ref="F136">SUM(IF(E136=$C$2:$C$1162,1,0))</f>
        <v>4</v>
      </c>
      <c r="H136" s="24"/>
      <c r="S136" s="22"/>
    </row>
    <row r="137" spans="1:19" x14ac:dyDescent="0.25">
      <c r="A137" t="s">
        <v>36</v>
      </c>
      <c r="B137">
        <v>51.8</v>
      </c>
      <c r="C137" s="22">
        <f t="shared" si="2"/>
        <v>676.5</v>
      </c>
      <c r="E137" s="22">
        <v>213</v>
      </c>
      <c r="F137">
        <f t="array" ref="F137">SUM(IF(E137=$C$2:$C$1162,1,0))</f>
        <v>3</v>
      </c>
      <c r="H137" s="24"/>
      <c r="S137" s="22"/>
    </row>
    <row r="138" spans="1:19" x14ac:dyDescent="0.25">
      <c r="A138" t="s">
        <v>29</v>
      </c>
      <c r="B138">
        <v>26.25</v>
      </c>
      <c r="C138" s="22">
        <f t="shared" si="2"/>
        <v>48</v>
      </c>
      <c r="E138" s="22">
        <v>217.5</v>
      </c>
      <c r="F138">
        <f t="array" ref="F138">SUM(IF(E138=$C$2:$C$1162,1,0))</f>
        <v>6</v>
      </c>
      <c r="H138" s="24"/>
      <c r="S138" s="22"/>
    </row>
    <row r="139" spans="1:19" x14ac:dyDescent="0.25">
      <c r="A139" t="s">
        <v>33</v>
      </c>
      <c r="B139">
        <v>29.6</v>
      </c>
      <c r="C139" s="22">
        <f t="shared" si="2"/>
        <v>86</v>
      </c>
      <c r="E139" s="22">
        <v>221</v>
      </c>
      <c r="F139">
        <f t="array" ref="F139">SUM(IF(E139=$C$2:$C$1162,1,0))</f>
        <v>1</v>
      </c>
      <c r="H139" s="24"/>
      <c r="S139" s="22"/>
    </row>
    <row r="140" spans="1:19" x14ac:dyDescent="0.25">
      <c r="A140" t="s">
        <v>36</v>
      </c>
      <c r="B140">
        <v>20.350000000000001</v>
      </c>
      <c r="C140" s="22">
        <f t="shared" si="2"/>
        <v>6</v>
      </c>
      <c r="E140" s="22">
        <v>222</v>
      </c>
      <c r="F140">
        <f t="array" ref="F140">SUM(IF(E140=$C$2:$C$1162,1,0))</f>
        <v>1</v>
      </c>
      <c r="H140" s="24"/>
      <c r="S140" s="22"/>
    </row>
    <row r="141" spans="1:19" x14ac:dyDescent="0.25">
      <c r="A141" t="s">
        <v>29</v>
      </c>
      <c r="B141">
        <v>26.75</v>
      </c>
      <c r="C141" s="22">
        <f t="shared" si="2"/>
        <v>62</v>
      </c>
      <c r="E141" s="22">
        <v>224</v>
      </c>
      <c r="F141">
        <f t="array" ref="F141">SUM(IF(E141=$C$2:$C$1162,1,0))</f>
        <v>3</v>
      </c>
      <c r="H141" s="24"/>
      <c r="S141" s="22"/>
    </row>
    <row r="142" spans="1:19" x14ac:dyDescent="0.25">
      <c r="A142" t="s">
        <v>29</v>
      </c>
      <c r="B142">
        <v>28.95</v>
      </c>
      <c r="C142" s="22">
        <f t="shared" si="2"/>
        <v>79</v>
      </c>
      <c r="E142" s="22">
        <v>226</v>
      </c>
      <c r="F142">
        <f t="array" ref="F142">SUM(IF(E142=$C$2:$C$1162,1,0))</f>
        <v>1</v>
      </c>
      <c r="H142" s="24"/>
      <c r="S142" s="22"/>
    </row>
    <row r="143" spans="1:19" x14ac:dyDescent="0.25">
      <c r="A143" t="s">
        <v>29</v>
      </c>
      <c r="B143">
        <v>24.9</v>
      </c>
      <c r="C143" s="22">
        <f t="shared" si="2"/>
        <v>31</v>
      </c>
      <c r="E143" s="22">
        <v>227</v>
      </c>
      <c r="F143">
        <f t="array" ref="F143">SUM(IF(E143=$C$2:$C$1162,1,0))</f>
        <v>1</v>
      </c>
      <c r="H143" s="24"/>
      <c r="S143" s="22"/>
    </row>
    <row r="144" spans="1:19" x14ac:dyDescent="0.25">
      <c r="A144" t="s">
        <v>29</v>
      </c>
      <c r="B144">
        <v>26.85</v>
      </c>
      <c r="C144" s="22">
        <f t="shared" si="2"/>
        <v>63</v>
      </c>
      <c r="E144" s="22">
        <v>229</v>
      </c>
      <c r="F144">
        <f t="array" ref="F144">SUM(IF(E144=$C$2:$C$1162,1,0))</f>
        <v>3</v>
      </c>
      <c r="H144" s="24"/>
      <c r="S144" s="22"/>
    </row>
    <row r="145" spans="1:19" x14ac:dyDescent="0.25">
      <c r="A145" t="s">
        <v>36</v>
      </c>
      <c r="B145">
        <v>50.4</v>
      </c>
      <c r="C145" s="22">
        <f t="shared" si="2"/>
        <v>606.5</v>
      </c>
      <c r="E145" s="22">
        <v>231</v>
      </c>
      <c r="F145">
        <f t="array" ref="F145">SUM(IF(E145=$C$2:$C$1162,1,0))</f>
        <v>1</v>
      </c>
      <c r="H145" s="24"/>
      <c r="S145" s="22"/>
    </row>
    <row r="146" spans="1:19" x14ac:dyDescent="0.25">
      <c r="A146" t="s">
        <v>29</v>
      </c>
      <c r="B146">
        <v>24.4</v>
      </c>
      <c r="C146" s="22">
        <f t="shared" si="2"/>
        <v>29</v>
      </c>
      <c r="E146" s="22">
        <v>233.5</v>
      </c>
      <c r="F146">
        <f t="array" ref="F146">SUM(IF(E146=$C$2:$C$1162,1,0))</f>
        <v>4</v>
      </c>
      <c r="H146" s="24"/>
      <c r="S146" s="22"/>
    </row>
    <row r="147" spans="1:19" x14ac:dyDescent="0.25">
      <c r="A147" t="s">
        <v>33</v>
      </c>
      <c r="B147">
        <v>56.7</v>
      </c>
      <c r="C147" s="22">
        <f t="shared" si="2"/>
        <v>937.5</v>
      </c>
      <c r="E147" s="22">
        <v>236</v>
      </c>
      <c r="F147">
        <f t="array" ref="F147">SUM(IF(E147=$C$2:$C$1162,1,0))</f>
        <v>1</v>
      </c>
      <c r="H147" s="24"/>
      <c r="S147" s="22"/>
    </row>
    <row r="148" spans="1:19" x14ac:dyDescent="0.25">
      <c r="A148" t="s">
        <v>33</v>
      </c>
      <c r="B148">
        <v>45.7</v>
      </c>
      <c r="C148" s="22">
        <f t="shared" si="2"/>
        <v>388.5</v>
      </c>
      <c r="E148" s="22">
        <v>237</v>
      </c>
      <c r="F148">
        <f t="array" ref="F148">SUM(IF(E148=$C$2:$C$1162,1,0))</f>
        <v>1</v>
      </c>
      <c r="H148" s="24"/>
      <c r="S148" s="22"/>
    </row>
    <row r="149" spans="1:19" x14ac:dyDescent="0.25">
      <c r="A149" t="s">
        <v>29</v>
      </c>
      <c r="B149">
        <v>53.8</v>
      </c>
      <c r="C149" s="22">
        <f t="shared" si="2"/>
        <v>773</v>
      </c>
      <c r="E149" s="22">
        <v>239</v>
      </c>
      <c r="F149">
        <f t="array" ref="F149">SUM(IF(E149=$C$2:$C$1162,1,0))</f>
        <v>3</v>
      </c>
      <c r="H149" s="24"/>
      <c r="S149" s="22"/>
    </row>
    <row r="150" spans="1:19" x14ac:dyDescent="0.25">
      <c r="A150" t="s">
        <v>36</v>
      </c>
      <c r="B150">
        <v>39.799999999999997</v>
      </c>
      <c r="C150" s="22">
        <f t="shared" si="2"/>
        <v>233.5</v>
      </c>
      <c r="E150" s="22">
        <v>241.5</v>
      </c>
      <c r="F150">
        <f t="array" ref="F150">SUM(IF(E150=$C$2:$C$1162,1,0))</f>
        <v>2</v>
      </c>
      <c r="H150" s="24"/>
      <c r="S150" s="22"/>
    </row>
    <row r="151" spans="1:19" x14ac:dyDescent="0.25">
      <c r="A151" t="s">
        <v>29</v>
      </c>
      <c r="B151">
        <v>28.2</v>
      </c>
      <c r="C151" s="22">
        <f t="shared" si="2"/>
        <v>74</v>
      </c>
      <c r="E151" s="22">
        <v>243.5</v>
      </c>
      <c r="F151">
        <f t="array" ref="F151">SUM(IF(E151=$C$2:$C$1162,1,0))</f>
        <v>2</v>
      </c>
      <c r="H151" s="24"/>
      <c r="S151" s="22"/>
    </row>
    <row r="152" spans="1:19" x14ac:dyDescent="0.25">
      <c r="A152" t="s">
        <v>29</v>
      </c>
      <c r="B152">
        <v>51.7</v>
      </c>
      <c r="C152" s="22">
        <f t="shared" si="2"/>
        <v>671</v>
      </c>
      <c r="E152" s="22">
        <v>245.5</v>
      </c>
      <c r="F152">
        <f t="array" ref="F152">SUM(IF(E152=$C$2:$C$1162,1,0))</f>
        <v>2</v>
      </c>
      <c r="H152" s="24"/>
      <c r="S152" s="22"/>
    </row>
    <row r="153" spans="1:19" x14ac:dyDescent="0.25">
      <c r="A153" t="s">
        <v>29</v>
      </c>
      <c r="B153">
        <v>49</v>
      </c>
      <c r="C153" s="22">
        <f t="shared" si="2"/>
        <v>521.5</v>
      </c>
      <c r="E153" s="22">
        <v>249</v>
      </c>
      <c r="F153">
        <f t="array" ref="F153">SUM(IF(E153=$C$2:$C$1162,1,0))</f>
        <v>5</v>
      </c>
      <c r="H153" s="24"/>
      <c r="S153" s="22"/>
    </row>
    <row r="154" spans="1:19" x14ac:dyDescent="0.25">
      <c r="A154" t="s">
        <v>29</v>
      </c>
      <c r="B154">
        <v>38.799999999999997</v>
      </c>
      <c r="C154" s="22">
        <f t="shared" si="2"/>
        <v>217.5</v>
      </c>
      <c r="E154" s="22">
        <v>252</v>
      </c>
      <c r="F154">
        <f t="array" ref="F154">SUM(IF(E154=$C$2:$C$1162,1,0))</f>
        <v>1</v>
      </c>
      <c r="H154" s="24"/>
      <c r="S154" s="22"/>
    </row>
    <row r="155" spans="1:19" x14ac:dyDescent="0.25">
      <c r="A155" t="s">
        <v>36</v>
      </c>
      <c r="B155">
        <v>57.5</v>
      </c>
      <c r="C155" s="22">
        <f t="shared" si="2"/>
        <v>980.5</v>
      </c>
      <c r="E155" s="22">
        <v>253.5</v>
      </c>
      <c r="F155">
        <f t="array" ref="F155">SUM(IF(E155=$C$2:$C$1162,1,0))</f>
        <v>2</v>
      </c>
      <c r="H155" s="24"/>
      <c r="S155" s="22"/>
    </row>
    <row r="156" spans="1:19" x14ac:dyDescent="0.25">
      <c r="A156" t="s">
        <v>36</v>
      </c>
      <c r="B156">
        <v>26.6</v>
      </c>
      <c r="C156" s="22">
        <f t="shared" si="2"/>
        <v>55.5</v>
      </c>
      <c r="E156" s="22">
        <v>255</v>
      </c>
      <c r="F156">
        <f t="array" ref="F156">SUM(IF(E156=$C$2:$C$1162,1,0))</f>
        <v>1</v>
      </c>
      <c r="H156" s="24"/>
      <c r="S156" s="22"/>
    </row>
    <row r="157" spans="1:19" x14ac:dyDescent="0.25">
      <c r="A157" t="s">
        <v>36</v>
      </c>
      <c r="B157">
        <v>56.6</v>
      </c>
      <c r="C157" s="22">
        <f t="shared" si="2"/>
        <v>931.5</v>
      </c>
      <c r="E157" s="22">
        <v>258</v>
      </c>
      <c r="F157">
        <f t="array" ref="F157">SUM(IF(E157=$C$2:$C$1162,1,0))</f>
        <v>5</v>
      </c>
      <c r="H157" s="24"/>
      <c r="S157" s="22"/>
    </row>
    <row r="158" spans="1:19" x14ac:dyDescent="0.25">
      <c r="A158" t="s">
        <v>36</v>
      </c>
      <c r="B158">
        <v>26.45</v>
      </c>
      <c r="C158" s="22">
        <f t="shared" si="2"/>
        <v>53</v>
      </c>
      <c r="E158" s="22">
        <v>262.5</v>
      </c>
      <c r="F158">
        <f t="array" ref="F158">SUM(IF(E158=$C$2:$C$1162,1,0))</f>
        <v>4</v>
      </c>
      <c r="H158" s="24"/>
      <c r="S158" s="22"/>
    </row>
    <row r="159" spans="1:19" x14ac:dyDescent="0.25">
      <c r="A159" t="s">
        <v>36</v>
      </c>
      <c r="B159">
        <v>54.7</v>
      </c>
      <c r="C159" s="22">
        <f t="shared" si="2"/>
        <v>832.5</v>
      </c>
      <c r="E159" s="22">
        <v>266</v>
      </c>
      <c r="F159">
        <f t="array" ref="F159">SUM(IF(E159=$C$2:$C$1162,1,0))</f>
        <v>3</v>
      </c>
      <c r="H159" s="24"/>
      <c r="S159" s="22"/>
    </row>
    <row r="160" spans="1:19" x14ac:dyDescent="0.25">
      <c r="A160" t="s">
        <v>29</v>
      </c>
      <c r="B160">
        <v>62.7</v>
      </c>
      <c r="C160" s="22">
        <f t="shared" si="2"/>
        <v>1146</v>
      </c>
      <c r="E160" s="22">
        <v>269</v>
      </c>
      <c r="F160">
        <f t="array" ref="F160">SUM(IF(E160=$C$2:$C$1162,1,0))</f>
        <v>3</v>
      </c>
      <c r="H160" s="24"/>
      <c r="S160" s="22"/>
    </row>
    <row r="161" spans="1:19" x14ac:dyDescent="0.25">
      <c r="A161" t="s">
        <v>33</v>
      </c>
      <c r="B161">
        <v>59.8</v>
      </c>
      <c r="C161" s="22">
        <f t="shared" si="2"/>
        <v>1084.5</v>
      </c>
      <c r="E161" s="22">
        <v>272</v>
      </c>
      <c r="F161">
        <f t="array" ref="F161">SUM(IF(E161=$C$2:$C$1162,1,0))</f>
        <v>3</v>
      </c>
      <c r="H161" s="24"/>
      <c r="S161" s="22"/>
    </row>
    <row r="162" spans="1:19" x14ac:dyDescent="0.25">
      <c r="A162" t="s">
        <v>29</v>
      </c>
      <c r="B162">
        <v>24.55</v>
      </c>
      <c r="C162" s="22">
        <f t="shared" si="2"/>
        <v>30</v>
      </c>
      <c r="E162" s="22">
        <v>275</v>
      </c>
      <c r="F162">
        <f t="array" ref="F162">SUM(IF(E162=$C$2:$C$1162,1,0))</f>
        <v>3</v>
      </c>
      <c r="H162" s="24"/>
      <c r="S162" s="22"/>
    </row>
    <row r="163" spans="1:19" x14ac:dyDescent="0.25">
      <c r="A163" t="s">
        <v>33</v>
      </c>
      <c r="B163">
        <v>29.15</v>
      </c>
      <c r="C163" s="22">
        <f t="shared" si="2"/>
        <v>82</v>
      </c>
      <c r="E163" s="22">
        <v>278</v>
      </c>
      <c r="F163">
        <f t="array" ref="F163">SUM(IF(E163=$C$2:$C$1162,1,0))</f>
        <v>3</v>
      </c>
      <c r="H163" s="24"/>
      <c r="S163" s="22"/>
    </row>
    <row r="164" spans="1:19" x14ac:dyDescent="0.25">
      <c r="A164" t="s">
        <v>36</v>
      </c>
      <c r="B164">
        <v>47.7</v>
      </c>
      <c r="C164" s="22">
        <f t="shared" si="2"/>
        <v>467</v>
      </c>
      <c r="E164" s="22">
        <v>281</v>
      </c>
      <c r="F164">
        <f t="array" ref="F164">SUM(IF(E164=$C$2:$C$1162,1,0))</f>
        <v>3</v>
      </c>
      <c r="H164" s="24"/>
      <c r="S164" s="22"/>
    </row>
    <row r="165" spans="1:19" x14ac:dyDescent="0.25">
      <c r="A165" t="s">
        <v>29</v>
      </c>
      <c r="B165">
        <v>56.5</v>
      </c>
      <c r="C165" s="22">
        <f t="shared" si="2"/>
        <v>926.5</v>
      </c>
      <c r="E165" s="22">
        <v>283</v>
      </c>
      <c r="F165">
        <f t="array" ref="F165">SUM(IF(E165=$C$2:$C$1162,1,0))</f>
        <v>1</v>
      </c>
      <c r="H165" s="24"/>
      <c r="S165" s="22"/>
    </row>
    <row r="166" spans="1:19" x14ac:dyDescent="0.25">
      <c r="A166" t="s">
        <v>29</v>
      </c>
      <c r="B166">
        <v>30.05</v>
      </c>
      <c r="C166" s="22">
        <f t="shared" si="2"/>
        <v>91</v>
      </c>
      <c r="E166" s="22">
        <v>284.5</v>
      </c>
      <c r="F166">
        <f t="array" ref="F166">SUM(IF(E166=$C$2:$C$1162,1,0))</f>
        <v>2</v>
      </c>
      <c r="H166" s="24"/>
      <c r="S166" s="22"/>
    </row>
    <row r="167" spans="1:19" x14ac:dyDescent="0.25">
      <c r="A167" t="s">
        <v>36</v>
      </c>
      <c r="B167">
        <v>56.7</v>
      </c>
      <c r="C167" s="22">
        <f t="shared" si="2"/>
        <v>937.5</v>
      </c>
      <c r="E167" s="22">
        <v>288.5</v>
      </c>
      <c r="F167">
        <f t="array" ref="F167">SUM(IF(E167=$C$2:$C$1162,1,0))</f>
        <v>6</v>
      </c>
      <c r="H167" s="24"/>
      <c r="S167" s="22"/>
    </row>
    <row r="168" spans="1:19" x14ac:dyDescent="0.25">
      <c r="A168" t="s">
        <v>33</v>
      </c>
      <c r="B168">
        <v>36.9</v>
      </c>
      <c r="C168" s="22">
        <f t="shared" si="2"/>
        <v>174</v>
      </c>
      <c r="E168" s="22">
        <v>293</v>
      </c>
      <c r="F168">
        <f t="array" ref="F168">SUM(IF(E168=$C$2:$C$1162,1,0))</f>
        <v>3</v>
      </c>
      <c r="H168" s="24"/>
      <c r="S168" s="22"/>
    </row>
    <row r="169" spans="1:19" x14ac:dyDescent="0.25">
      <c r="A169" t="s">
        <v>36</v>
      </c>
      <c r="B169">
        <v>24</v>
      </c>
      <c r="C169" s="22">
        <f t="shared" si="2"/>
        <v>26</v>
      </c>
      <c r="E169" s="22">
        <v>296.5</v>
      </c>
      <c r="F169">
        <f t="array" ref="F169">SUM(IF(E169=$C$2:$C$1162,1,0))</f>
        <v>4</v>
      </c>
      <c r="H169" s="24"/>
      <c r="S169" s="22"/>
    </row>
    <row r="170" spans="1:19" x14ac:dyDescent="0.25">
      <c r="A170" t="s">
        <v>36</v>
      </c>
      <c r="B170">
        <v>50.2</v>
      </c>
      <c r="C170" s="22">
        <f t="shared" si="2"/>
        <v>592</v>
      </c>
      <c r="E170" s="22">
        <v>299.5</v>
      </c>
      <c r="F170">
        <f t="array" ref="F170">SUM(IF(E170=$C$2:$C$1162,1,0))</f>
        <v>2</v>
      </c>
      <c r="H170" s="24"/>
      <c r="S170" s="22"/>
    </row>
    <row r="171" spans="1:19" x14ac:dyDescent="0.25">
      <c r="A171" t="s">
        <v>36</v>
      </c>
      <c r="B171">
        <v>56.6</v>
      </c>
      <c r="C171" s="22">
        <f t="shared" si="2"/>
        <v>931.5</v>
      </c>
      <c r="E171" s="22">
        <v>301.5</v>
      </c>
      <c r="F171">
        <f t="array" ref="F171">SUM(IF(E171=$C$2:$C$1162,1,0))</f>
        <v>2</v>
      </c>
      <c r="H171" s="24"/>
      <c r="S171" s="22"/>
    </row>
    <row r="172" spans="1:19" x14ac:dyDescent="0.25">
      <c r="A172" t="s">
        <v>29</v>
      </c>
      <c r="B172">
        <v>52.8</v>
      </c>
      <c r="C172" s="22">
        <f t="shared" si="2"/>
        <v>715</v>
      </c>
      <c r="E172" s="22">
        <v>305.5</v>
      </c>
      <c r="F172">
        <f t="array" ref="F172">SUM(IF(E172=$C$2:$C$1162,1,0))</f>
        <v>6</v>
      </c>
      <c r="H172" s="24"/>
      <c r="S172" s="22"/>
    </row>
    <row r="173" spans="1:19" x14ac:dyDescent="0.25">
      <c r="A173" t="s">
        <v>36</v>
      </c>
      <c r="B173">
        <v>57.2</v>
      </c>
      <c r="C173" s="22">
        <f t="shared" si="2"/>
        <v>965.5</v>
      </c>
      <c r="E173" s="22">
        <v>309</v>
      </c>
      <c r="F173">
        <f t="array" ref="F173">SUM(IF(E173=$C$2:$C$1162,1,0))</f>
        <v>1</v>
      </c>
      <c r="H173" s="24"/>
      <c r="S173" s="22"/>
    </row>
    <row r="174" spans="1:19" x14ac:dyDescent="0.25">
      <c r="A174" t="s">
        <v>36</v>
      </c>
      <c r="B174">
        <v>55.6</v>
      </c>
      <c r="C174" s="22">
        <f t="shared" si="2"/>
        <v>886.5</v>
      </c>
      <c r="E174" s="22">
        <v>310.5</v>
      </c>
      <c r="F174">
        <f t="array" ref="F174">SUM(IF(E174=$C$2:$C$1162,1,0))</f>
        <v>2</v>
      </c>
      <c r="H174" s="24"/>
      <c r="S174" s="22"/>
    </row>
    <row r="175" spans="1:19" x14ac:dyDescent="0.25">
      <c r="A175" t="s">
        <v>29</v>
      </c>
      <c r="B175">
        <v>56.8</v>
      </c>
      <c r="C175" s="22">
        <f t="shared" si="2"/>
        <v>945</v>
      </c>
      <c r="E175" s="22">
        <v>312.5</v>
      </c>
      <c r="F175">
        <f t="array" ref="F175">SUM(IF(E175=$C$2:$C$1162,1,0))</f>
        <v>2</v>
      </c>
      <c r="H175" s="24"/>
      <c r="S175" s="22"/>
    </row>
    <row r="176" spans="1:19" x14ac:dyDescent="0.25">
      <c r="A176" t="s">
        <v>29</v>
      </c>
      <c r="B176">
        <v>58.4</v>
      </c>
      <c r="C176" s="22">
        <f t="shared" si="2"/>
        <v>1028.5</v>
      </c>
      <c r="E176" s="22">
        <v>314</v>
      </c>
      <c r="F176">
        <f t="array" ref="F176">SUM(IF(E176=$C$2:$C$1162,1,0))</f>
        <v>1</v>
      </c>
      <c r="H176" s="24"/>
      <c r="S176" s="22"/>
    </row>
    <row r="177" spans="1:19" x14ac:dyDescent="0.25">
      <c r="A177" t="s">
        <v>36</v>
      </c>
      <c r="B177">
        <v>55.5</v>
      </c>
      <c r="C177" s="22">
        <f t="shared" si="2"/>
        <v>881.5</v>
      </c>
      <c r="E177" s="22">
        <v>315.5</v>
      </c>
      <c r="F177">
        <f t="array" ref="F177">SUM(IF(E177=$C$2:$C$1162,1,0))</f>
        <v>2</v>
      </c>
      <c r="H177" s="24"/>
      <c r="S177" s="22"/>
    </row>
    <row r="178" spans="1:19" x14ac:dyDescent="0.25">
      <c r="A178" t="s">
        <v>29</v>
      </c>
      <c r="B178">
        <v>26.05</v>
      </c>
      <c r="C178" s="22">
        <f t="shared" si="2"/>
        <v>46</v>
      </c>
      <c r="E178" s="22">
        <v>317.5</v>
      </c>
      <c r="F178">
        <f t="array" ref="F178">SUM(IF(E178=$C$2:$C$1162,1,0))</f>
        <v>2</v>
      </c>
      <c r="H178" s="24"/>
      <c r="S178" s="22"/>
    </row>
    <row r="179" spans="1:19" x14ac:dyDescent="0.25">
      <c r="A179" t="s">
        <v>36</v>
      </c>
      <c r="B179">
        <v>50.3</v>
      </c>
      <c r="C179" s="22">
        <f t="shared" si="2"/>
        <v>600.5</v>
      </c>
      <c r="E179" s="22">
        <v>320.5</v>
      </c>
      <c r="F179">
        <f t="array" ref="F179">SUM(IF(E179=$C$2:$C$1162,1,0))</f>
        <v>4</v>
      </c>
      <c r="H179" s="24"/>
      <c r="S179" s="22"/>
    </row>
    <row r="180" spans="1:19" x14ac:dyDescent="0.25">
      <c r="A180" t="s">
        <v>36</v>
      </c>
      <c r="B180">
        <v>26.7</v>
      </c>
      <c r="C180" s="22">
        <f t="shared" si="2"/>
        <v>59</v>
      </c>
      <c r="E180" s="22">
        <v>324</v>
      </c>
      <c r="F180">
        <f t="array" ref="F180">SUM(IF(E180=$C$2:$C$1162,1,0))</f>
        <v>3</v>
      </c>
      <c r="H180" s="24"/>
      <c r="S180" s="22"/>
    </row>
    <row r="181" spans="1:19" x14ac:dyDescent="0.25">
      <c r="A181" t="s">
        <v>29</v>
      </c>
      <c r="B181">
        <v>53.4</v>
      </c>
      <c r="C181" s="22">
        <f t="shared" si="2"/>
        <v>748.5</v>
      </c>
      <c r="E181" s="22">
        <v>327</v>
      </c>
      <c r="F181">
        <f t="array" ref="F181">SUM(IF(E181=$C$2:$C$1162,1,0))</f>
        <v>3</v>
      </c>
      <c r="H181" s="24"/>
      <c r="S181" s="22"/>
    </row>
    <row r="182" spans="1:19" x14ac:dyDescent="0.25">
      <c r="A182" t="s">
        <v>29</v>
      </c>
      <c r="B182">
        <v>26.95</v>
      </c>
      <c r="C182" s="22">
        <f t="shared" si="2"/>
        <v>64</v>
      </c>
      <c r="E182" s="22">
        <v>331</v>
      </c>
      <c r="F182">
        <f t="array" ref="F182">SUM(IF(E182=$C$2:$C$1162,1,0))</f>
        <v>5</v>
      </c>
      <c r="H182" s="24"/>
      <c r="S182" s="22"/>
    </row>
    <row r="183" spans="1:19" x14ac:dyDescent="0.25">
      <c r="A183" t="s">
        <v>36</v>
      </c>
      <c r="B183">
        <v>49.2</v>
      </c>
      <c r="C183" s="22">
        <f t="shared" si="2"/>
        <v>533</v>
      </c>
      <c r="E183" s="22">
        <v>335.5</v>
      </c>
      <c r="F183">
        <f t="array" ref="F183">SUM(IF(E183=$C$2:$C$1162,1,0))</f>
        <v>4</v>
      </c>
      <c r="H183" s="24"/>
      <c r="S183" s="22"/>
    </row>
    <row r="184" spans="1:19" x14ac:dyDescent="0.25">
      <c r="A184" t="s">
        <v>29</v>
      </c>
      <c r="B184">
        <v>25.55</v>
      </c>
      <c r="C184" s="22">
        <f t="shared" si="2"/>
        <v>39</v>
      </c>
      <c r="E184" s="22">
        <v>339</v>
      </c>
      <c r="F184">
        <f t="array" ref="F184">SUM(IF(E184=$C$2:$C$1162,1,0))</f>
        <v>3</v>
      </c>
      <c r="H184" s="24"/>
      <c r="S184" s="22"/>
    </row>
    <row r="185" spans="1:19" x14ac:dyDescent="0.25">
      <c r="A185" t="s">
        <v>36</v>
      </c>
      <c r="B185">
        <v>55.3</v>
      </c>
      <c r="C185" s="22">
        <f t="shared" si="2"/>
        <v>868</v>
      </c>
      <c r="E185" s="22">
        <v>342.5</v>
      </c>
      <c r="F185">
        <f t="array" ref="F185">SUM(IF(E185=$C$2:$C$1162,1,0))</f>
        <v>4</v>
      </c>
      <c r="H185" s="24"/>
      <c r="S185" s="22"/>
    </row>
    <row r="186" spans="1:19" x14ac:dyDescent="0.25">
      <c r="A186" t="s">
        <v>36</v>
      </c>
      <c r="B186">
        <v>44.2</v>
      </c>
      <c r="C186" s="22">
        <f t="shared" si="2"/>
        <v>346</v>
      </c>
      <c r="E186" s="22">
        <v>346</v>
      </c>
      <c r="F186">
        <f t="array" ref="F186">SUM(IF(E186=$C$2:$C$1162,1,0))</f>
        <v>3</v>
      </c>
      <c r="H186" s="24"/>
      <c r="S186" s="22"/>
    </row>
    <row r="187" spans="1:19" x14ac:dyDescent="0.25">
      <c r="A187" t="s">
        <v>29</v>
      </c>
      <c r="B187">
        <v>51.8</v>
      </c>
      <c r="C187" s="22">
        <f t="shared" si="2"/>
        <v>676.5</v>
      </c>
      <c r="E187" s="22">
        <v>349.5</v>
      </c>
      <c r="F187">
        <f t="array" ref="F187">SUM(IF(E187=$C$2:$C$1162,1,0))</f>
        <v>4</v>
      </c>
      <c r="H187" s="24"/>
      <c r="S187" s="22"/>
    </row>
    <row r="188" spans="1:19" x14ac:dyDescent="0.25">
      <c r="A188" t="s">
        <v>36</v>
      </c>
      <c r="B188">
        <v>54.9</v>
      </c>
      <c r="C188" s="22">
        <f t="shared" si="2"/>
        <v>844</v>
      </c>
      <c r="E188" s="22">
        <v>353</v>
      </c>
      <c r="F188">
        <f t="array" ref="F188">SUM(IF(E188=$C$2:$C$1162,1,0))</f>
        <v>3</v>
      </c>
      <c r="H188" s="24"/>
      <c r="S188" s="22"/>
    </row>
    <row r="189" spans="1:19" x14ac:dyDescent="0.25">
      <c r="A189" t="s">
        <v>33</v>
      </c>
      <c r="B189">
        <v>45.4</v>
      </c>
      <c r="C189" s="22">
        <f t="shared" si="2"/>
        <v>375</v>
      </c>
      <c r="E189" s="22">
        <v>355.5</v>
      </c>
      <c r="F189">
        <f t="array" ref="F189">SUM(IF(E189=$C$2:$C$1162,1,0))</f>
        <v>2</v>
      </c>
      <c r="H189" s="24"/>
      <c r="S189" s="22"/>
    </row>
    <row r="190" spans="1:19" x14ac:dyDescent="0.25">
      <c r="A190" t="s">
        <v>29</v>
      </c>
      <c r="B190">
        <v>40.700000000000003</v>
      </c>
      <c r="C190" s="22">
        <f t="shared" si="2"/>
        <v>249</v>
      </c>
      <c r="E190" s="22">
        <v>357.5</v>
      </c>
      <c r="F190">
        <f t="array" ref="F190">SUM(IF(E190=$C$2:$C$1162,1,0))</f>
        <v>2</v>
      </c>
      <c r="H190" s="24"/>
      <c r="S190" s="22"/>
    </row>
    <row r="191" spans="1:19" x14ac:dyDescent="0.25">
      <c r="A191" t="s">
        <v>29</v>
      </c>
      <c r="B191">
        <v>54.1</v>
      </c>
      <c r="C191" s="22">
        <f t="shared" si="2"/>
        <v>795</v>
      </c>
      <c r="E191" s="22">
        <v>360.5</v>
      </c>
      <c r="F191">
        <f t="array" ref="F191">SUM(IF(E191=$C$2:$C$1162,1,0))</f>
        <v>4</v>
      </c>
      <c r="H191" s="24"/>
      <c r="S191" s="22"/>
    </row>
    <row r="192" spans="1:19" x14ac:dyDescent="0.25">
      <c r="A192" t="s">
        <v>29</v>
      </c>
      <c r="B192">
        <v>38.799999999999997</v>
      </c>
      <c r="C192" s="22">
        <f t="shared" si="2"/>
        <v>217.5</v>
      </c>
      <c r="E192" s="22">
        <v>363.5</v>
      </c>
      <c r="F192">
        <f t="array" ref="F192">SUM(IF(E192=$C$2:$C$1162,1,0))</f>
        <v>2</v>
      </c>
      <c r="H192" s="24"/>
      <c r="S192" s="22"/>
    </row>
    <row r="193" spans="1:19" x14ac:dyDescent="0.25">
      <c r="A193" t="s">
        <v>33</v>
      </c>
      <c r="B193">
        <v>56.7</v>
      </c>
      <c r="C193" s="22">
        <f t="shared" si="2"/>
        <v>937.5</v>
      </c>
      <c r="E193" s="22">
        <v>365.5</v>
      </c>
      <c r="F193">
        <f t="array" ref="F193">SUM(IF(E193=$C$2:$C$1162,1,0))</f>
        <v>2</v>
      </c>
      <c r="H193" s="24"/>
      <c r="S193" s="22"/>
    </row>
    <row r="194" spans="1:19" x14ac:dyDescent="0.25">
      <c r="A194" t="s">
        <v>36</v>
      </c>
      <c r="B194">
        <v>57.2</v>
      </c>
      <c r="C194" s="22">
        <f t="shared" si="2"/>
        <v>965.5</v>
      </c>
      <c r="E194" s="22">
        <v>367.5</v>
      </c>
      <c r="F194">
        <f t="array" ref="F194">SUM(IF(E194=$C$2:$C$1162,1,0))</f>
        <v>2</v>
      </c>
      <c r="H194" s="24"/>
      <c r="S194" s="22"/>
    </row>
    <row r="195" spans="1:19" x14ac:dyDescent="0.25">
      <c r="A195" t="s">
        <v>33</v>
      </c>
      <c r="B195">
        <v>42.2</v>
      </c>
      <c r="C195" s="22">
        <f t="shared" ref="C195:C258" si="3">_xlfn.RANK.AVG(B195,$B$2:$B$1162,1)</f>
        <v>288.5</v>
      </c>
      <c r="E195" s="22">
        <v>369.5</v>
      </c>
      <c r="F195">
        <f t="array" ref="F195">SUM(IF(E195=$C$2:$C$1162,1,0))</f>
        <v>2</v>
      </c>
      <c r="H195" s="24"/>
      <c r="S195" s="22"/>
    </row>
    <row r="196" spans="1:19" x14ac:dyDescent="0.25">
      <c r="A196" t="s">
        <v>36</v>
      </c>
      <c r="B196">
        <v>56.6</v>
      </c>
      <c r="C196" s="22">
        <f t="shared" si="3"/>
        <v>931.5</v>
      </c>
      <c r="E196" s="22">
        <v>371.5</v>
      </c>
      <c r="F196">
        <f t="array" ref="F196">SUM(IF(E196=$C$2:$C$1162,1,0))</f>
        <v>2</v>
      </c>
      <c r="H196" s="24"/>
      <c r="S196" s="22"/>
    </row>
    <row r="197" spans="1:19" x14ac:dyDescent="0.25">
      <c r="A197" t="s">
        <v>33</v>
      </c>
      <c r="B197">
        <v>44.8</v>
      </c>
      <c r="C197" s="22">
        <f t="shared" si="3"/>
        <v>360.5</v>
      </c>
      <c r="E197" s="22">
        <v>375</v>
      </c>
      <c r="F197">
        <f t="array" ref="F197">SUM(IF(E197=$C$2:$C$1162,1,0))</f>
        <v>5</v>
      </c>
      <c r="H197" s="24"/>
      <c r="S197" s="22"/>
    </row>
    <row r="198" spans="1:19" x14ac:dyDescent="0.25">
      <c r="A198" t="s">
        <v>33</v>
      </c>
      <c r="B198">
        <v>21.3</v>
      </c>
      <c r="C198" s="22">
        <f t="shared" si="3"/>
        <v>10</v>
      </c>
      <c r="E198" s="22">
        <v>379.5</v>
      </c>
      <c r="F198">
        <f t="array" ref="F198">SUM(IF(E198=$C$2:$C$1162,1,0))</f>
        <v>4</v>
      </c>
      <c r="H198" s="24"/>
      <c r="S198" s="22"/>
    </row>
    <row r="199" spans="1:19" x14ac:dyDescent="0.25">
      <c r="A199" t="s">
        <v>36</v>
      </c>
      <c r="B199">
        <v>25.2</v>
      </c>
      <c r="C199" s="22">
        <f t="shared" si="3"/>
        <v>33</v>
      </c>
      <c r="E199" s="22">
        <v>383.5</v>
      </c>
      <c r="F199">
        <f t="array" ref="F199">SUM(IF(E199=$C$2:$C$1162,1,0))</f>
        <v>4</v>
      </c>
      <c r="H199" s="24"/>
      <c r="S199" s="22"/>
    </row>
    <row r="200" spans="1:19" x14ac:dyDescent="0.25">
      <c r="A200" t="s">
        <v>29</v>
      </c>
      <c r="B200">
        <v>51.3</v>
      </c>
      <c r="C200" s="22">
        <f t="shared" si="3"/>
        <v>652.5</v>
      </c>
      <c r="E200" s="22">
        <v>388.5</v>
      </c>
      <c r="F200">
        <f t="array" ref="F200">SUM(IF(E200=$C$2:$C$1162,1,0))</f>
        <v>6</v>
      </c>
      <c r="H200" s="24"/>
      <c r="S200" s="22"/>
    </row>
    <row r="201" spans="1:19" x14ac:dyDescent="0.25">
      <c r="A201" t="s">
        <v>33</v>
      </c>
      <c r="B201">
        <v>21</v>
      </c>
      <c r="C201" s="22">
        <f t="shared" si="3"/>
        <v>9</v>
      </c>
      <c r="E201" s="22">
        <v>392</v>
      </c>
      <c r="F201">
        <f t="array" ref="F201">SUM(IF(E201=$C$2:$C$1162,1,0))</f>
        <v>1</v>
      </c>
      <c r="H201" s="24"/>
      <c r="S201" s="22"/>
    </row>
    <row r="202" spans="1:19" x14ac:dyDescent="0.25">
      <c r="A202" t="s">
        <v>33</v>
      </c>
      <c r="B202">
        <v>52.1</v>
      </c>
      <c r="C202" s="22">
        <f t="shared" si="3"/>
        <v>686.5</v>
      </c>
      <c r="E202" s="22">
        <v>393</v>
      </c>
      <c r="F202">
        <f t="array" ref="F202">SUM(IF(E202=$C$2:$C$1162,1,0))</f>
        <v>1</v>
      </c>
      <c r="H202" s="24"/>
      <c r="S202" s="22"/>
    </row>
    <row r="203" spans="1:19" x14ac:dyDescent="0.25">
      <c r="A203" t="s">
        <v>33</v>
      </c>
      <c r="B203">
        <v>42.2</v>
      </c>
      <c r="C203" s="22">
        <f t="shared" si="3"/>
        <v>288.5</v>
      </c>
      <c r="E203" s="22">
        <v>397</v>
      </c>
      <c r="F203">
        <f t="array" ref="F203">SUM(IF(E203=$C$2:$C$1162,1,0))</f>
        <v>7</v>
      </c>
      <c r="H203" s="24"/>
      <c r="S203" s="22"/>
    </row>
    <row r="204" spans="1:19" x14ac:dyDescent="0.25">
      <c r="A204" t="s">
        <v>36</v>
      </c>
      <c r="B204">
        <v>50.2</v>
      </c>
      <c r="C204" s="22">
        <f t="shared" si="3"/>
        <v>592</v>
      </c>
      <c r="E204" s="22">
        <v>402</v>
      </c>
      <c r="F204">
        <f t="array" ref="F204">SUM(IF(E204=$C$2:$C$1162,1,0))</f>
        <v>3</v>
      </c>
      <c r="H204" s="24"/>
      <c r="S204" s="22"/>
    </row>
    <row r="205" spans="1:19" x14ac:dyDescent="0.25">
      <c r="A205" t="s">
        <v>29</v>
      </c>
      <c r="B205">
        <v>38.6</v>
      </c>
      <c r="C205" s="22">
        <f t="shared" si="3"/>
        <v>209.5</v>
      </c>
      <c r="E205" s="22">
        <v>407</v>
      </c>
      <c r="F205">
        <f t="array" ref="F205">SUM(IF(E205=$C$2:$C$1162,1,0))</f>
        <v>7</v>
      </c>
      <c r="H205" s="24"/>
      <c r="S205" s="22"/>
    </row>
    <row r="206" spans="1:19" x14ac:dyDescent="0.25">
      <c r="A206" t="s">
        <v>36</v>
      </c>
      <c r="B206">
        <v>25.8</v>
      </c>
      <c r="C206" s="22">
        <f t="shared" si="3"/>
        <v>41.5</v>
      </c>
      <c r="E206" s="22">
        <v>411.5</v>
      </c>
      <c r="F206">
        <f t="array" ref="F206">SUM(IF(E206=$C$2:$C$1162,1,0))</f>
        <v>2</v>
      </c>
      <c r="H206" s="24"/>
      <c r="S206" s="22"/>
    </row>
    <row r="207" spans="1:19" x14ac:dyDescent="0.25">
      <c r="A207" t="s">
        <v>36</v>
      </c>
      <c r="B207">
        <v>47.4</v>
      </c>
      <c r="C207" s="22">
        <f t="shared" si="3"/>
        <v>452</v>
      </c>
      <c r="E207" s="22">
        <v>413.5</v>
      </c>
      <c r="F207">
        <f t="array" ref="F207">SUM(IF(E207=$C$2:$C$1162,1,0))</f>
        <v>2</v>
      </c>
      <c r="H207" s="24"/>
      <c r="S207" s="22"/>
    </row>
    <row r="208" spans="1:19" x14ac:dyDescent="0.25">
      <c r="A208" t="s">
        <v>33</v>
      </c>
      <c r="B208">
        <v>39.799999999999997</v>
      </c>
      <c r="C208" s="22">
        <f t="shared" si="3"/>
        <v>233.5</v>
      </c>
      <c r="E208" s="22">
        <v>415.5</v>
      </c>
      <c r="F208">
        <f t="array" ref="F208">SUM(IF(E208=$C$2:$C$1162,1,0))</f>
        <v>2</v>
      </c>
      <c r="H208" s="24"/>
      <c r="S208" s="22"/>
    </row>
    <row r="209" spans="1:19" x14ac:dyDescent="0.25">
      <c r="A209" t="s">
        <v>36</v>
      </c>
      <c r="B209">
        <v>50.9</v>
      </c>
      <c r="C209" s="22">
        <f t="shared" si="3"/>
        <v>623.5</v>
      </c>
      <c r="E209" s="22">
        <v>418.5</v>
      </c>
      <c r="F209">
        <f t="array" ref="F209">SUM(IF(E209=$C$2:$C$1162,1,0))</f>
        <v>4</v>
      </c>
      <c r="H209" s="24"/>
      <c r="S209" s="22"/>
    </row>
    <row r="210" spans="1:19" x14ac:dyDescent="0.25">
      <c r="A210" t="s">
        <v>29</v>
      </c>
      <c r="B210">
        <v>41.5</v>
      </c>
      <c r="C210" s="22">
        <f t="shared" si="3"/>
        <v>272</v>
      </c>
      <c r="E210" s="22">
        <v>422</v>
      </c>
      <c r="F210">
        <f t="array" ref="F210">SUM(IF(E210=$C$2:$C$1162,1,0))</f>
        <v>3</v>
      </c>
      <c r="H210" s="24"/>
      <c r="S210" s="22"/>
    </row>
    <row r="211" spans="1:19" x14ac:dyDescent="0.25">
      <c r="A211" t="s">
        <v>33</v>
      </c>
      <c r="B211">
        <v>41.6</v>
      </c>
      <c r="C211" s="22">
        <f t="shared" si="3"/>
        <v>275</v>
      </c>
      <c r="E211" s="22">
        <v>426</v>
      </c>
      <c r="F211">
        <f t="array" ref="F211">SUM(IF(E211=$C$2:$C$1162,1,0))</f>
        <v>5</v>
      </c>
      <c r="H211" s="24"/>
      <c r="S211" s="22"/>
    </row>
    <row r="212" spans="1:19" x14ac:dyDescent="0.25">
      <c r="A212" t="s">
        <v>36</v>
      </c>
      <c r="B212">
        <v>35.4</v>
      </c>
      <c r="C212" s="22">
        <f t="shared" si="3"/>
        <v>143.5</v>
      </c>
      <c r="E212" s="22">
        <v>429.5</v>
      </c>
      <c r="F212">
        <f t="array" ref="F212">SUM(IF(E212=$C$2:$C$1162,1,0))</f>
        <v>2</v>
      </c>
      <c r="H212" s="24"/>
      <c r="S212" s="22"/>
    </row>
    <row r="213" spans="1:19" x14ac:dyDescent="0.25">
      <c r="A213" t="s">
        <v>33</v>
      </c>
      <c r="B213">
        <v>40.9</v>
      </c>
      <c r="C213" s="22">
        <f t="shared" si="3"/>
        <v>253.5</v>
      </c>
      <c r="E213" s="22">
        <v>433.5</v>
      </c>
      <c r="F213">
        <f t="array" ref="F213">SUM(IF(E213=$C$2:$C$1162,1,0))</f>
        <v>6</v>
      </c>
      <c r="H213" s="24"/>
      <c r="S213" s="22"/>
    </row>
    <row r="214" spans="1:19" x14ac:dyDescent="0.25">
      <c r="A214" t="s">
        <v>36</v>
      </c>
      <c r="B214">
        <v>51.1</v>
      </c>
      <c r="C214" s="22">
        <f t="shared" si="3"/>
        <v>637.5</v>
      </c>
      <c r="E214" s="22">
        <v>438</v>
      </c>
      <c r="F214">
        <f t="array" ref="F214">SUM(IF(E214=$C$2:$C$1162,1,0))</f>
        <v>3</v>
      </c>
      <c r="H214" s="24"/>
      <c r="S214" s="22"/>
    </row>
    <row r="215" spans="1:19" x14ac:dyDescent="0.25">
      <c r="A215" t="s">
        <v>29</v>
      </c>
      <c r="B215">
        <v>52.8</v>
      </c>
      <c r="C215" s="22">
        <f t="shared" si="3"/>
        <v>715</v>
      </c>
      <c r="E215" s="22">
        <v>441.5</v>
      </c>
      <c r="F215">
        <f t="array" ref="F215">SUM(IF(E215=$C$2:$C$1162,1,0))</f>
        <v>4</v>
      </c>
      <c r="H215" s="24"/>
      <c r="S215" s="22"/>
    </row>
    <row r="216" spans="1:19" x14ac:dyDescent="0.25">
      <c r="A216" t="s">
        <v>33</v>
      </c>
      <c r="B216">
        <v>48.8</v>
      </c>
      <c r="C216" s="22">
        <f t="shared" si="3"/>
        <v>513.5</v>
      </c>
      <c r="E216" s="22">
        <v>447</v>
      </c>
      <c r="F216">
        <f t="array" ref="F216">SUM(IF(E216=$C$2:$C$1162,1,0))</f>
        <v>7</v>
      </c>
      <c r="H216" s="24"/>
      <c r="S216" s="22"/>
    </row>
    <row r="217" spans="1:19" x14ac:dyDescent="0.25">
      <c r="A217" t="s">
        <v>36</v>
      </c>
      <c r="B217">
        <v>50</v>
      </c>
      <c r="C217" s="22">
        <f t="shared" si="3"/>
        <v>580.5</v>
      </c>
      <c r="E217" s="22">
        <v>452</v>
      </c>
      <c r="F217">
        <f t="array" ref="F217">SUM(IF(E217=$C$2:$C$1162,1,0))</f>
        <v>3</v>
      </c>
      <c r="H217" s="24"/>
      <c r="S217" s="22"/>
    </row>
    <row r="218" spans="1:19" x14ac:dyDescent="0.25">
      <c r="A218" t="s">
        <v>33</v>
      </c>
      <c r="B218">
        <v>38</v>
      </c>
      <c r="C218" s="22">
        <f t="shared" si="3"/>
        <v>192</v>
      </c>
      <c r="E218" s="22">
        <v>457</v>
      </c>
      <c r="F218">
        <f t="array" ref="F218">SUM(IF(E218=$C$2:$C$1162,1,0))</f>
        <v>7</v>
      </c>
      <c r="H218" s="24"/>
      <c r="S218" s="22"/>
    </row>
    <row r="219" spans="1:19" x14ac:dyDescent="0.25">
      <c r="A219" t="s">
        <v>36</v>
      </c>
      <c r="B219">
        <v>49.9</v>
      </c>
      <c r="C219" s="22">
        <f t="shared" si="3"/>
        <v>573</v>
      </c>
      <c r="E219" s="22">
        <v>463</v>
      </c>
      <c r="F219">
        <f t="array" ref="F219">SUM(IF(E219=$C$2:$C$1162,1,0))</f>
        <v>5</v>
      </c>
      <c r="H219" s="24"/>
      <c r="S219" s="22"/>
    </row>
    <row r="220" spans="1:19" x14ac:dyDescent="0.25">
      <c r="A220" t="s">
        <v>29</v>
      </c>
      <c r="B220">
        <v>45.7</v>
      </c>
      <c r="C220" s="22">
        <f t="shared" si="3"/>
        <v>388.5</v>
      </c>
      <c r="E220" s="22">
        <v>467</v>
      </c>
      <c r="F220">
        <f t="array" ref="F220">SUM(IF(E220=$C$2:$C$1162,1,0))</f>
        <v>3</v>
      </c>
      <c r="H220" s="24"/>
      <c r="S220" s="22"/>
    </row>
    <row r="221" spans="1:19" x14ac:dyDescent="0.25">
      <c r="A221" t="s">
        <v>36</v>
      </c>
      <c r="B221">
        <v>42.6</v>
      </c>
      <c r="C221" s="22">
        <f t="shared" si="3"/>
        <v>301.5</v>
      </c>
      <c r="E221" s="22">
        <v>471.5</v>
      </c>
      <c r="F221">
        <f t="array" ref="F221">SUM(IF(E221=$C$2:$C$1162,1,0))</f>
        <v>6</v>
      </c>
      <c r="H221" s="24"/>
      <c r="S221" s="22"/>
    </row>
    <row r="222" spans="1:19" x14ac:dyDescent="0.25">
      <c r="A222" t="s">
        <v>33</v>
      </c>
      <c r="B222">
        <v>55</v>
      </c>
      <c r="C222" s="22">
        <f t="shared" si="3"/>
        <v>849</v>
      </c>
      <c r="E222" s="22">
        <v>475</v>
      </c>
      <c r="F222">
        <f t="array" ref="F222">SUM(IF(E222=$C$2:$C$1162,1,0))</f>
        <v>1</v>
      </c>
      <c r="H222" s="24"/>
      <c r="S222" s="22"/>
    </row>
    <row r="223" spans="1:19" x14ac:dyDescent="0.25">
      <c r="A223" t="s">
        <v>33</v>
      </c>
      <c r="B223">
        <v>29.7</v>
      </c>
      <c r="C223" s="22">
        <f t="shared" si="3"/>
        <v>87.5</v>
      </c>
      <c r="E223" s="22">
        <v>476.5</v>
      </c>
      <c r="F223">
        <f t="array" ref="F223">SUM(IF(E223=$C$2:$C$1162,1,0))</f>
        <v>2</v>
      </c>
      <c r="H223" s="24"/>
      <c r="S223" s="22"/>
    </row>
    <row r="224" spans="1:19" x14ac:dyDescent="0.25">
      <c r="A224" t="s">
        <v>33</v>
      </c>
      <c r="B224">
        <v>48.5</v>
      </c>
      <c r="C224" s="22">
        <f t="shared" si="3"/>
        <v>495.5</v>
      </c>
      <c r="E224" s="22">
        <v>480.5</v>
      </c>
      <c r="F224">
        <f t="array" ref="F224">SUM(IF(E224=$C$2:$C$1162,1,0))</f>
        <v>6</v>
      </c>
      <c r="H224" s="24"/>
      <c r="S224" s="22"/>
    </row>
    <row r="225" spans="1:19" x14ac:dyDescent="0.25">
      <c r="A225" t="s">
        <v>36</v>
      </c>
      <c r="B225">
        <v>48</v>
      </c>
      <c r="C225" s="22">
        <f t="shared" si="3"/>
        <v>476.5</v>
      </c>
      <c r="E225" s="22">
        <v>485.5</v>
      </c>
      <c r="F225">
        <f t="array" ref="F225">SUM(IF(E225=$C$2:$C$1162,1,0))</f>
        <v>4</v>
      </c>
      <c r="H225" s="24"/>
      <c r="S225" s="22"/>
    </row>
    <row r="226" spans="1:19" x14ac:dyDescent="0.25">
      <c r="A226" t="s">
        <v>33</v>
      </c>
      <c r="B226">
        <v>49.7</v>
      </c>
      <c r="C226" s="22">
        <f t="shared" si="3"/>
        <v>561</v>
      </c>
      <c r="E226" s="22">
        <v>489</v>
      </c>
      <c r="F226">
        <f t="array" ref="F226">SUM(IF(E226=$C$2:$C$1162,1,0))</f>
        <v>3</v>
      </c>
      <c r="H226" s="24"/>
      <c r="S226" s="22"/>
    </row>
    <row r="227" spans="1:19" x14ac:dyDescent="0.25">
      <c r="A227" t="s">
        <v>36</v>
      </c>
      <c r="B227">
        <v>45.7</v>
      </c>
      <c r="C227" s="22">
        <f t="shared" si="3"/>
        <v>388.5</v>
      </c>
      <c r="E227" s="22">
        <v>491</v>
      </c>
      <c r="F227">
        <f t="array" ref="F227">SUM(IF(E227=$C$2:$C$1162,1,0))</f>
        <v>1</v>
      </c>
      <c r="H227" s="24"/>
      <c r="S227" s="22"/>
    </row>
    <row r="228" spans="1:19" x14ac:dyDescent="0.25">
      <c r="A228" t="s">
        <v>36</v>
      </c>
      <c r="B228">
        <v>47.1</v>
      </c>
      <c r="C228" s="22">
        <f t="shared" si="3"/>
        <v>438</v>
      </c>
      <c r="E228" s="22">
        <v>495.5</v>
      </c>
      <c r="F228">
        <f t="array" ref="F228">SUM(IF(E228=$C$2:$C$1162,1,0))</f>
        <v>8</v>
      </c>
      <c r="H228" s="24"/>
      <c r="S228" s="22"/>
    </row>
    <row r="229" spans="1:19" x14ac:dyDescent="0.25">
      <c r="A229" t="s">
        <v>29</v>
      </c>
      <c r="B229">
        <v>52.4</v>
      </c>
      <c r="C229" s="22">
        <f t="shared" si="3"/>
        <v>696.5</v>
      </c>
      <c r="E229" s="22">
        <v>500.5</v>
      </c>
      <c r="F229">
        <f t="array" ref="F229">SUM(IF(E229=$C$2:$C$1162,1,0))</f>
        <v>2</v>
      </c>
      <c r="H229" s="24"/>
      <c r="S229" s="22"/>
    </row>
    <row r="230" spans="1:19" x14ac:dyDescent="0.25">
      <c r="A230" t="s">
        <v>36</v>
      </c>
      <c r="B230">
        <v>53.3</v>
      </c>
      <c r="C230" s="22">
        <f t="shared" si="3"/>
        <v>740</v>
      </c>
      <c r="E230" s="22">
        <v>505.5</v>
      </c>
      <c r="F230">
        <f t="array" ref="F230">SUM(IF(E230=$C$2:$C$1162,1,0))</f>
        <v>8</v>
      </c>
      <c r="H230" s="24"/>
      <c r="S230" s="22"/>
    </row>
    <row r="231" spans="1:19" x14ac:dyDescent="0.25">
      <c r="A231" t="s">
        <v>33</v>
      </c>
      <c r="B231">
        <v>42.1</v>
      </c>
      <c r="C231" s="22">
        <f t="shared" si="3"/>
        <v>284.5</v>
      </c>
      <c r="E231" s="22">
        <v>513.5</v>
      </c>
      <c r="F231">
        <f t="array" ref="F231">SUM(IF(E231=$C$2:$C$1162,1,0))</f>
        <v>8</v>
      </c>
      <c r="H231" s="24"/>
      <c r="S231" s="22"/>
    </row>
    <row r="232" spans="1:19" x14ac:dyDescent="0.25">
      <c r="A232" t="s">
        <v>33</v>
      </c>
      <c r="B232">
        <v>51.7</v>
      </c>
      <c r="C232" s="22">
        <f t="shared" si="3"/>
        <v>671</v>
      </c>
      <c r="E232" s="22">
        <v>518.5</v>
      </c>
      <c r="F232">
        <f t="array" ref="F232">SUM(IF(E232=$C$2:$C$1162,1,0))</f>
        <v>2</v>
      </c>
      <c r="H232" s="24"/>
      <c r="S232" s="22"/>
    </row>
    <row r="233" spans="1:19" x14ac:dyDescent="0.25">
      <c r="A233" t="s">
        <v>36</v>
      </c>
      <c r="B233">
        <v>48.8</v>
      </c>
      <c r="C233" s="22">
        <f t="shared" si="3"/>
        <v>513.5</v>
      </c>
      <c r="E233" s="22">
        <v>521.5</v>
      </c>
      <c r="F233">
        <f t="array" ref="F233">SUM(IF(E233=$C$2:$C$1162,1,0))</f>
        <v>4</v>
      </c>
      <c r="H233" s="24"/>
      <c r="S233" s="22"/>
    </row>
    <row r="234" spans="1:19" x14ac:dyDescent="0.25">
      <c r="A234" t="s">
        <v>36</v>
      </c>
      <c r="B234">
        <v>46.6</v>
      </c>
      <c r="C234" s="22">
        <f t="shared" si="3"/>
        <v>418.5</v>
      </c>
      <c r="E234" s="22">
        <v>526</v>
      </c>
      <c r="F234">
        <f t="array" ref="F234">SUM(IF(E234=$C$2:$C$1162,1,0))</f>
        <v>5</v>
      </c>
      <c r="H234" s="24"/>
      <c r="S234" s="22"/>
    </row>
    <row r="235" spans="1:19" x14ac:dyDescent="0.25">
      <c r="A235" t="s">
        <v>36</v>
      </c>
      <c r="B235">
        <v>53.6</v>
      </c>
      <c r="C235" s="22">
        <f t="shared" si="3"/>
        <v>761</v>
      </c>
      <c r="E235" s="22">
        <v>533</v>
      </c>
      <c r="F235">
        <f t="array" ref="F235">SUM(IF(E235=$C$2:$C$1162,1,0))</f>
        <v>9</v>
      </c>
      <c r="H235" s="24"/>
      <c r="S235" s="22"/>
    </row>
    <row r="236" spans="1:19" x14ac:dyDescent="0.25">
      <c r="A236" t="s">
        <v>36</v>
      </c>
      <c r="B236">
        <v>53.4</v>
      </c>
      <c r="C236" s="22">
        <f t="shared" si="3"/>
        <v>748.5</v>
      </c>
      <c r="E236" s="22">
        <v>538</v>
      </c>
      <c r="F236">
        <f t="array" ref="F236">SUM(IF(E236=$C$2:$C$1162,1,0))</f>
        <v>1</v>
      </c>
      <c r="H236" s="24"/>
      <c r="S236" s="22"/>
    </row>
    <row r="237" spans="1:19" x14ac:dyDescent="0.25">
      <c r="A237" t="s">
        <v>33</v>
      </c>
      <c r="B237">
        <v>43.7</v>
      </c>
      <c r="C237" s="22">
        <f t="shared" si="3"/>
        <v>327</v>
      </c>
      <c r="E237" s="22">
        <v>539.5</v>
      </c>
      <c r="F237">
        <f t="array" ref="F237">SUM(IF(E237=$C$2:$C$1162,1,0))</f>
        <v>2</v>
      </c>
      <c r="H237" s="24"/>
      <c r="S237" s="22"/>
    </row>
    <row r="238" spans="1:19" x14ac:dyDescent="0.25">
      <c r="A238" t="s">
        <v>36</v>
      </c>
      <c r="B238">
        <v>47.7</v>
      </c>
      <c r="C238" s="22">
        <f t="shared" si="3"/>
        <v>467</v>
      </c>
      <c r="E238" s="22">
        <v>544.5</v>
      </c>
      <c r="F238">
        <f t="array" ref="F238">SUM(IF(E238=$C$2:$C$1162,1,0))</f>
        <v>8</v>
      </c>
      <c r="H238" s="24"/>
      <c r="S238" s="22"/>
    </row>
    <row r="239" spans="1:19" x14ac:dyDescent="0.25">
      <c r="A239" t="s">
        <v>33</v>
      </c>
      <c r="B239">
        <v>41.3</v>
      </c>
      <c r="C239" s="22">
        <f t="shared" si="3"/>
        <v>266</v>
      </c>
      <c r="E239" s="22">
        <v>553.5</v>
      </c>
      <c r="F239">
        <f t="array" ref="F239">SUM(IF(E239=$C$2:$C$1162,1,0))</f>
        <v>10</v>
      </c>
      <c r="H239" s="24"/>
      <c r="S239" s="22"/>
    </row>
    <row r="240" spans="1:19" x14ac:dyDescent="0.25">
      <c r="A240" t="s">
        <v>33</v>
      </c>
      <c r="B240">
        <v>56.2</v>
      </c>
      <c r="C240" s="22">
        <f t="shared" si="3"/>
        <v>909</v>
      </c>
      <c r="E240" s="22">
        <v>561</v>
      </c>
      <c r="F240">
        <f t="array" ref="F240">SUM(IF(E240=$C$2:$C$1162,1,0))</f>
        <v>5</v>
      </c>
      <c r="H240" s="24"/>
      <c r="S240" s="22"/>
    </row>
    <row r="241" spans="1:19" x14ac:dyDescent="0.25">
      <c r="A241" t="s">
        <v>33</v>
      </c>
      <c r="B241">
        <v>47.1</v>
      </c>
      <c r="C241" s="22">
        <f t="shared" si="3"/>
        <v>438</v>
      </c>
      <c r="E241" s="22">
        <v>566.5</v>
      </c>
      <c r="F241">
        <f t="array" ref="F241">SUM(IF(E241=$C$2:$C$1162,1,0))</f>
        <v>6</v>
      </c>
      <c r="H241" s="24"/>
      <c r="S241" s="22"/>
    </row>
    <row r="242" spans="1:19" x14ac:dyDescent="0.25">
      <c r="A242" t="s">
        <v>36</v>
      </c>
      <c r="B242">
        <v>53.6</v>
      </c>
      <c r="C242" s="22">
        <f t="shared" si="3"/>
        <v>761</v>
      </c>
      <c r="E242" s="22">
        <v>573</v>
      </c>
      <c r="F242">
        <f t="array" ref="F242">SUM(IF(E242=$C$2:$C$1162,1,0))</f>
        <v>7</v>
      </c>
      <c r="H242" s="24"/>
      <c r="S242" s="22"/>
    </row>
    <row r="243" spans="1:19" x14ac:dyDescent="0.25">
      <c r="A243" t="s">
        <v>33</v>
      </c>
      <c r="B243">
        <v>38.799999999999997</v>
      </c>
      <c r="C243" s="22">
        <f t="shared" si="3"/>
        <v>217.5</v>
      </c>
      <c r="E243" s="22">
        <v>580.5</v>
      </c>
      <c r="F243">
        <f t="array" ref="F243">SUM(IF(E243=$C$2:$C$1162,1,0))</f>
        <v>8</v>
      </c>
      <c r="H243" s="24"/>
      <c r="S243" s="22"/>
    </row>
    <row r="244" spans="1:19" x14ac:dyDescent="0.25">
      <c r="A244" t="s">
        <v>29</v>
      </c>
      <c r="B244">
        <v>50.9</v>
      </c>
      <c r="C244" s="22">
        <f t="shared" si="3"/>
        <v>623.5</v>
      </c>
      <c r="E244" s="22">
        <v>586</v>
      </c>
      <c r="F244">
        <f t="array" ref="F244">SUM(IF(E244=$C$2:$C$1162,1,0))</f>
        <v>3</v>
      </c>
      <c r="H244" s="24"/>
      <c r="S244" s="22"/>
    </row>
    <row r="245" spans="1:19" x14ac:dyDescent="0.25">
      <c r="A245" t="s">
        <v>33</v>
      </c>
      <c r="B245">
        <v>50.4</v>
      </c>
      <c r="C245" s="22">
        <f t="shared" si="3"/>
        <v>606.5</v>
      </c>
      <c r="E245" s="22">
        <v>592</v>
      </c>
      <c r="F245">
        <f t="array" ref="F245">SUM(IF(E245=$C$2:$C$1162,1,0))</f>
        <v>9</v>
      </c>
      <c r="H245" s="24"/>
      <c r="S245" s="22"/>
    </row>
    <row r="246" spans="1:19" x14ac:dyDescent="0.25">
      <c r="A246" t="s">
        <v>33</v>
      </c>
      <c r="B246">
        <v>23.2</v>
      </c>
      <c r="C246" s="22">
        <f t="shared" si="3"/>
        <v>22.5</v>
      </c>
      <c r="E246" s="22">
        <v>600.5</v>
      </c>
      <c r="F246">
        <f t="array" ref="F246">SUM(IF(E246=$C$2:$C$1162,1,0))</f>
        <v>8</v>
      </c>
      <c r="H246" s="24"/>
      <c r="S246" s="22"/>
    </row>
    <row r="247" spans="1:19" x14ac:dyDescent="0.25">
      <c r="A247" t="s">
        <v>36</v>
      </c>
      <c r="B247">
        <v>46.3</v>
      </c>
      <c r="C247" s="22">
        <f t="shared" si="3"/>
        <v>411.5</v>
      </c>
      <c r="E247" s="22">
        <v>606.5</v>
      </c>
      <c r="F247">
        <f t="array" ref="F247">SUM(IF(E247=$C$2:$C$1162,1,0))</f>
        <v>4</v>
      </c>
      <c r="H247" s="24"/>
      <c r="S247" s="22"/>
    </row>
    <row r="248" spans="1:19" x14ac:dyDescent="0.25">
      <c r="A248" t="s">
        <v>36</v>
      </c>
      <c r="B248">
        <v>49.8</v>
      </c>
      <c r="C248" s="22">
        <f t="shared" si="3"/>
        <v>566.5</v>
      </c>
      <c r="E248" s="22">
        <v>609.5</v>
      </c>
      <c r="F248">
        <f t="array" ref="F248">SUM(IF(E248=$C$2:$C$1162,1,0))</f>
        <v>2</v>
      </c>
      <c r="H248" s="24"/>
      <c r="S248" s="22"/>
    </row>
    <row r="249" spans="1:19" x14ac:dyDescent="0.25">
      <c r="A249" t="s">
        <v>33</v>
      </c>
      <c r="B249">
        <v>21.6</v>
      </c>
      <c r="C249" s="22">
        <f t="shared" si="3"/>
        <v>11</v>
      </c>
      <c r="E249" s="22">
        <v>612</v>
      </c>
      <c r="F249">
        <f t="array" ref="F249">SUM(IF(E249=$C$2:$C$1162,1,0))</f>
        <v>3</v>
      </c>
      <c r="H249" s="24"/>
      <c r="S249" s="22"/>
    </row>
    <row r="250" spans="1:19" x14ac:dyDescent="0.25">
      <c r="A250" t="s">
        <v>33</v>
      </c>
      <c r="B250">
        <v>29.1</v>
      </c>
      <c r="C250" s="22">
        <f t="shared" si="3"/>
        <v>80.5</v>
      </c>
      <c r="E250" s="22">
        <v>615.5</v>
      </c>
      <c r="F250">
        <f t="array" ref="F250">SUM(IF(E250=$C$2:$C$1162,1,0))</f>
        <v>4</v>
      </c>
      <c r="H250" s="24"/>
      <c r="S250" s="22"/>
    </row>
    <row r="251" spans="1:19" x14ac:dyDescent="0.25">
      <c r="A251" t="s">
        <v>36</v>
      </c>
      <c r="B251">
        <v>48.2</v>
      </c>
      <c r="C251" s="22">
        <f t="shared" si="3"/>
        <v>485.5</v>
      </c>
      <c r="E251" s="22">
        <v>618.5</v>
      </c>
      <c r="F251">
        <f t="array" ref="F251">SUM(IF(E251=$C$2:$C$1162,1,0))</f>
        <v>2</v>
      </c>
      <c r="H251" s="24"/>
      <c r="S251" s="22"/>
    </row>
    <row r="252" spans="1:19" x14ac:dyDescent="0.25">
      <c r="A252" t="s">
        <v>29</v>
      </c>
      <c r="B252">
        <v>30.4</v>
      </c>
      <c r="C252" s="22">
        <f t="shared" si="3"/>
        <v>95</v>
      </c>
      <c r="E252" s="22">
        <v>623.5</v>
      </c>
      <c r="F252">
        <f t="array" ref="F252">SUM(IF(E252=$C$2:$C$1162,1,0))</f>
        <v>8</v>
      </c>
      <c r="H252" s="24"/>
      <c r="S252" s="22"/>
    </row>
    <row r="253" spans="1:19" x14ac:dyDescent="0.25">
      <c r="A253" t="s">
        <v>29</v>
      </c>
      <c r="B253">
        <v>49.1</v>
      </c>
      <c r="C253" s="22">
        <f t="shared" si="3"/>
        <v>526</v>
      </c>
      <c r="E253" s="22">
        <v>630</v>
      </c>
      <c r="F253">
        <f t="array" ref="F253">SUM(IF(E253=$C$2:$C$1162,1,0))</f>
        <v>5</v>
      </c>
      <c r="H253" s="24"/>
      <c r="S253" s="22"/>
    </row>
    <row r="254" spans="1:19" x14ac:dyDescent="0.25">
      <c r="A254" t="s">
        <v>29</v>
      </c>
      <c r="B254">
        <v>51.3</v>
      </c>
      <c r="C254" s="22">
        <f t="shared" si="3"/>
        <v>652.5</v>
      </c>
      <c r="E254" s="22">
        <v>637.5</v>
      </c>
      <c r="F254">
        <f t="array" ref="F254">SUM(IF(E254=$C$2:$C$1162,1,0))</f>
        <v>10</v>
      </c>
      <c r="H254" s="24"/>
      <c r="S254" s="22"/>
    </row>
    <row r="255" spans="1:19" x14ac:dyDescent="0.25">
      <c r="A255" t="s">
        <v>36</v>
      </c>
      <c r="B255">
        <v>48.1</v>
      </c>
      <c r="C255" s="22">
        <f t="shared" si="3"/>
        <v>480.5</v>
      </c>
      <c r="E255" s="22">
        <v>644</v>
      </c>
      <c r="F255">
        <f t="array" ref="F255">SUM(IF(E255=$C$2:$C$1162,1,0))</f>
        <v>3</v>
      </c>
      <c r="H255" s="24"/>
      <c r="S255" s="22"/>
    </row>
    <row r="256" spans="1:19" x14ac:dyDescent="0.25">
      <c r="A256" t="s">
        <v>29</v>
      </c>
      <c r="B256">
        <v>30.9</v>
      </c>
      <c r="C256" s="22">
        <f t="shared" si="3"/>
        <v>100</v>
      </c>
      <c r="E256" s="22">
        <v>652.5</v>
      </c>
      <c r="F256">
        <f t="array" ref="F256">SUM(IF(E256=$C$2:$C$1162,1,0))</f>
        <v>14</v>
      </c>
      <c r="H256" s="24"/>
      <c r="S256" s="22"/>
    </row>
    <row r="257" spans="1:19" x14ac:dyDescent="0.25">
      <c r="A257" t="s">
        <v>33</v>
      </c>
      <c r="B257">
        <v>38.5</v>
      </c>
      <c r="C257" s="22">
        <f t="shared" si="3"/>
        <v>205</v>
      </c>
      <c r="E257" s="22">
        <v>661.5</v>
      </c>
      <c r="F257">
        <f t="array" ref="F257">SUM(IF(E257=$C$2:$C$1162,1,0))</f>
        <v>4</v>
      </c>
      <c r="H257" s="24"/>
      <c r="S257" s="22"/>
    </row>
    <row r="258" spans="1:19" x14ac:dyDescent="0.25">
      <c r="A258" t="s">
        <v>29</v>
      </c>
      <c r="B258">
        <v>32.700000000000003</v>
      </c>
      <c r="C258" s="22">
        <f t="shared" si="3"/>
        <v>109</v>
      </c>
      <c r="E258" s="22">
        <v>665</v>
      </c>
      <c r="F258">
        <f t="array" ref="F258">SUM(IF(E258=$C$2:$C$1162,1,0))</f>
        <v>3</v>
      </c>
      <c r="H258" s="24"/>
      <c r="S258" s="22"/>
    </row>
    <row r="259" spans="1:19" x14ac:dyDescent="0.25">
      <c r="A259" t="s">
        <v>36</v>
      </c>
      <c r="B259">
        <v>45.5</v>
      </c>
      <c r="C259" s="22">
        <f t="shared" ref="C259:C322" si="4">_xlfn.RANK.AVG(B259,$B$2:$B$1162,1)</f>
        <v>379.5</v>
      </c>
      <c r="E259" s="22">
        <v>667.5</v>
      </c>
      <c r="F259">
        <f t="array" ref="F259">SUM(IF(E259=$C$2:$C$1162,1,0))</f>
        <v>2</v>
      </c>
      <c r="H259" s="24"/>
      <c r="S259" s="22"/>
    </row>
    <row r="260" spans="1:19" x14ac:dyDescent="0.25">
      <c r="A260" t="s">
        <v>29</v>
      </c>
      <c r="B260">
        <v>47.9</v>
      </c>
      <c r="C260" s="22">
        <f t="shared" si="4"/>
        <v>475</v>
      </c>
      <c r="E260" s="22">
        <v>671</v>
      </c>
      <c r="F260">
        <f t="array" ref="F260">SUM(IF(E260=$C$2:$C$1162,1,0))</f>
        <v>5</v>
      </c>
      <c r="H260" s="24"/>
      <c r="S260" s="22"/>
    </row>
    <row r="261" spans="1:19" x14ac:dyDescent="0.25">
      <c r="A261" t="s">
        <v>36</v>
      </c>
      <c r="B261">
        <v>53.1</v>
      </c>
      <c r="C261" s="22">
        <f t="shared" si="4"/>
        <v>730.5</v>
      </c>
      <c r="E261" s="22">
        <v>676.5</v>
      </c>
      <c r="F261">
        <f t="array" ref="F261">SUM(IF(E261=$C$2:$C$1162,1,0))</f>
        <v>6</v>
      </c>
      <c r="H261" s="24"/>
      <c r="S261" s="22"/>
    </row>
    <row r="262" spans="1:19" x14ac:dyDescent="0.25">
      <c r="A262" t="s">
        <v>36</v>
      </c>
      <c r="B262">
        <v>47.3</v>
      </c>
      <c r="C262" s="22">
        <f t="shared" si="4"/>
        <v>447</v>
      </c>
      <c r="E262" s="22">
        <v>680.5</v>
      </c>
      <c r="F262">
        <f t="array" ref="F262">SUM(IF(E262=$C$2:$C$1162,1,0))</f>
        <v>2</v>
      </c>
      <c r="H262" s="24"/>
      <c r="S262" s="22"/>
    </row>
    <row r="263" spans="1:19" x14ac:dyDescent="0.25">
      <c r="A263" t="s">
        <v>33</v>
      </c>
      <c r="B263">
        <v>35.799999999999997</v>
      </c>
      <c r="C263" s="22">
        <f t="shared" si="4"/>
        <v>156.5</v>
      </c>
      <c r="E263" s="22">
        <v>683</v>
      </c>
      <c r="F263">
        <f t="array" ref="F263">SUM(IF(E263=$C$2:$C$1162,1,0))</f>
        <v>3</v>
      </c>
      <c r="H263" s="24"/>
      <c r="S263" s="22"/>
    </row>
    <row r="264" spans="1:19" x14ac:dyDescent="0.25">
      <c r="A264" t="s">
        <v>29</v>
      </c>
      <c r="B264">
        <v>21.7</v>
      </c>
      <c r="C264" s="22">
        <f t="shared" si="4"/>
        <v>12</v>
      </c>
      <c r="E264" s="22">
        <v>686.5</v>
      </c>
      <c r="F264">
        <f t="array" ref="F264">SUM(IF(E264=$C$2:$C$1162,1,0))</f>
        <v>4</v>
      </c>
      <c r="H264" s="24"/>
      <c r="S264" s="22"/>
    </row>
    <row r="265" spans="1:19" x14ac:dyDescent="0.25">
      <c r="A265" t="s">
        <v>29</v>
      </c>
      <c r="B265">
        <v>45.5</v>
      </c>
      <c r="C265" s="22">
        <f t="shared" si="4"/>
        <v>379.5</v>
      </c>
      <c r="E265" s="22">
        <v>690.5</v>
      </c>
      <c r="F265">
        <f t="array" ref="F265">SUM(IF(E265=$C$2:$C$1162,1,0))</f>
        <v>4</v>
      </c>
      <c r="H265" s="24"/>
      <c r="S265" s="22"/>
    </row>
    <row r="266" spans="1:19" x14ac:dyDescent="0.25">
      <c r="A266" t="s">
        <v>36</v>
      </c>
      <c r="B266">
        <v>49.4</v>
      </c>
      <c r="C266" s="22">
        <f t="shared" si="4"/>
        <v>539.5</v>
      </c>
      <c r="E266" s="22">
        <v>693.5</v>
      </c>
      <c r="F266">
        <f t="array" ref="F266">SUM(IF(E266=$C$2:$C$1162,1,0))</f>
        <v>2</v>
      </c>
      <c r="H266" s="24"/>
      <c r="S266" s="22"/>
    </row>
    <row r="267" spans="1:19" x14ac:dyDescent="0.25">
      <c r="A267" t="s">
        <v>36</v>
      </c>
      <c r="B267">
        <v>46.8</v>
      </c>
      <c r="C267" s="22">
        <f t="shared" si="4"/>
        <v>426</v>
      </c>
      <c r="E267" s="22">
        <v>696.5</v>
      </c>
      <c r="F267">
        <f t="array" ref="F267">SUM(IF(E267=$C$2:$C$1162,1,0))</f>
        <v>4</v>
      </c>
      <c r="H267" s="24"/>
      <c r="S267" s="22"/>
    </row>
    <row r="268" spans="1:19" x14ac:dyDescent="0.25">
      <c r="A268" t="s">
        <v>36</v>
      </c>
      <c r="B268">
        <v>50.3</v>
      </c>
      <c r="C268" s="22">
        <f t="shared" si="4"/>
        <v>600.5</v>
      </c>
      <c r="E268" s="22">
        <v>701</v>
      </c>
      <c r="F268">
        <f t="array" ref="F268">SUM(IF(E268=$C$2:$C$1162,1,0))</f>
        <v>5</v>
      </c>
      <c r="H268" s="24"/>
      <c r="S268" s="22"/>
    </row>
    <row r="269" spans="1:19" x14ac:dyDescent="0.25">
      <c r="A269" t="s">
        <v>36</v>
      </c>
      <c r="B269">
        <v>51.2</v>
      </c>
      <c r="C269" s="22">
        <f t="shared" si="4"/>
        <v>644</v>
      </c>
      <c r="E269" s="22">
        <v>705</v>
      </c>
      <c r="F269">
        <f t="array" ref="F269">SUM(IF(E269=$C$2:$C$1162,1,0))</f>
        <v>3</v>
      </c>
      <c r="H269" s="24"/>
      <c r="S269" s="22"/>
    </row>
    <row r="270" spans="1:19" x14ac:dyDescent="0.25">
      <c r="A270" t="s">
        <v>33</v>
      </c>
      <c r="B270">
        <v>35.6</v>
      </c>
      <c r="C270" s="22">
        <f t="shared" si="4"/>
        <v>151</v>
      </c>
      <c r="E270" s="22">
        <v>709</v>
      </c>
      <c r="F270">
        <f t="array" ref="F270">SUM(IF(E270=$C$2:$C$1162,1,0))</f>
        <v>5</v>
      </c>
      <c r="H270" s="24"/>
      <c r="S270" s="22"/>
    </row>
    <row r="271" spans="1:19" x14ac:dyDescent="0.25">
      <c r="A271" t="s">
        <v>29</v>
      </c>
      <c r="B271">
        <v>32</v>
      </c>
      <c r="C271" s="22">
        <f t="shared" si="4"/>
        <v>106</v>
      </c>
      <c r="E271" s="22">
        <v>715</v>
      </c>
      <c r="F271">
        <f t="array" ref="F271">SUM(IF(E271=$C$2:$C$1162,1,0))</f>
        <v>7</v>
      </c>
      <c r="H271" s="24"/>
      <c r="S271" s="22"/>
    </row>
    <row r="272" spans="1:19" x14ac:dyDescent="0.25">
      <c r="A272" t="s">
        <v>29</v>
      </c>
      <c r="B272">
        <v>43.9</v>
      </c>
      <c r="C272" s="22">
        <f t="shared" si="4"/>
        <v>335.5</v>
      </c>
      <c r="E272" s="22">
        <v>720</v>
      </c>
      <c r="F272">
        <f t="array" ref="F272">SUM(IF(E272=$C$2:$C$1162,1,0))</f>
        <v>3</v>
      </c>
      <c r="H272" s="24"/>
      <c r="S272" s="22"/>
    </row>
    <row r="273" spans="1:19" x14ac:dyDescent="0.25">
      <c r="A273" t="s">
        <v>29</v>
      </c>
      <c r="B273">
        <v>38.5</v>
      </c>
      <c r="C273" s="22">
        <f t="shared" si="4"/>
        <v>205</v>
      </c>
      <c r="E273" s="22">
        <v>724</v>
      </c>
      <c r="F273">
        <f t="array" ref="F273">SUM(IF(E273=$C$2:$C$1162,1,0))</f>
        <v>5</v>
      </c>
      <c r="H273" s="24"/>
      <c r="S273" s="22"/>
    </row>
    <row r="274" spans="1:19" x14ac:dyDescent="0.25">
      <c r="A274" t="s">
        <v>36</v>
      </c>
      <c r="B274">
        <v>47.6</v>
      </c>
      <c r="C274" s="22">
        <f t="shared" si="4"/>
        <v>463</v>
      </c>
      <c r="E274" s="22">
        <v>730.5</v>
      </c>
      <c r="F274">
        <f t="array" ref="F274">SUM(IF(E274=$C$2:$C$1162,1,0))</f>
        <v>8</v>
      </c>
      <c r="H274" s="24"/>
      <c r="S274" s="22"/>
    </row>
    <row r="275" spans="1:19" x14ac:dyDescent="0.25">
      <c r="A275" t="s">
        <v>33</v>
      </c>
      <c r="B275">
        <v>27.9</v>
      </c>
      <c r="C275" s="22">
        <f t="shared" si="4"/>
        <v>72</v>
      </c>
      <c r="E275" s="22">
        <v>736</v>
      </c>
      <c r="F275">
        <f t="array" ref="F275">SUM(IF(E275=$C$2:$C$1162,1,0))</f>
        <v>3</v>
      </c>
      <c r="H275" s="24"/>
      <c r="S275" s="22"/>
    </row>
    <row r="276" spans="1:19" x14ac:dyDescent="0.25">
      <c r="A276" t="s">
        <v>33</v>
      </c>
      <c r="B276">
        <v>45.2</v>
      </c>
      <c r="C276" s="22">
        <f t="shared" si="4"/>
        <v>369.5</v>
      </c>
      <c r="E276" s="22">
        <v>740</v>
      </c>
      <c r="F276">
        <f t="array" ref="F276">SUM(IF(E276=$C$2:$C$1162,1,0))</f>
        <v>5</v>
      </c>
      <c r="H276" s="24"/>
      <c r="S276" s="22"/>
    </row>
    <row r="277" spans="1:19" x14ac:dyDescent="0.25">
      <c r="A277" t="s">
        <v>36</v>
      </c>
      <c r="B277">
        <v>39.5</v>
      </c>
      <c r="C277" s="22">
        <f t="shared" si="4"/>
        <v>229</v>
      </c>
      <c r="E277" s="22">
        <v>748.5</v>
      </c>
      <c r="F277">
        <f t="array" ref="F277">SUM(IF(E277=$C$2:$C$1162,1,0))</f>
        <v>12</v>
      </c>
      <c r="H277" s="24"/>
      <c r="S277" s="22"/>
    </row>
    <row r="278" spans="1:19" x14ac:dyDescent="0.25">
      <c r="A278" t="s">
        <v>33</v>
      </c>
      <c r="B278">
        <v>38.700000000000003</v>
      </c>
      <c r="C278" s="22">
        <f t="shared" si="4"/>
        <v>213</v>
      </c>
      <c r="E278" s="22">
        <v>755.5</v>
      </c>
      <c r="F278">
        <f t="array" ref="F278">SUM(IF(E278=$C$2:$C$1162,1,0))</f>
        <v>2</v>
      </c>
      <c r="H278" s="24"/>
      <c r="S278" s="22"/>
    </row>
    <row r="279" spans="1:19" x14ac:dyDescent="0.25">
      <c r="A279" t="s">
        <v>33</v>
      </c>
      <c r="B279">
        <v>38.5</v>
      </c>
      <c r="C279" s="22">
        <f t="shared" si="4"/>
        <v>205</v>
      </c>
      <c r="E279" s="22">
        <v>761</v>
      </c>
      <c r="F279">
        <f t="array" ref="F279">SUM(IF(E279=$C$2:$C$1162,1,0))</f>
        <v>9</v>
      </c>
      <c r="H279" s="24"/>
      <c r="S279" s="22"/>
    </row>
    <row r="280" spans="1:19" x14ac:dyDescent="0.25">
      <c r="A280" t="s">
        <v>33</v>
      </c>
      <c r="B280">
        <v>37.1</v>
      </c>
      <c r="C280" s="22">
        <f t="shared" si="4"/>
        <v>178.5</v>
      </c>
      <c r="E280" s="22">
        <v>767</v>
      </c>
      <c r="F280">
        <f t="array" ref="F280">SUM(IF(E280=$C$2:$C$1162,1,0))</f>
        <v>3</v>
      </c>
      <c r="H280" s="24"/>
      <c r="S280" s="22"/>
    </row>
    <row r="281" spans="1:19" x14ac:dyDescent="0.25">
      <c r="A281" t="s">
        <v>33</v>
      </c>
      <c r="B281">
        <v>40.700000000000003</v>
      </c>
      <c r="C281" s="22">
        <f t="shared" si="4"/>
        <v>249</v>
      </c>
      <c r="E281" s="22">
        <v>773</v>
      </c>
      <c r="F281">
        <f t="array" ref="F281">SUM(IF(E281=$C$2:$C$1162,1,0))</f>
        <v>9</v>
      </c>
      <c r="H281" s="24"/>
      <c r="S281" s="22"/>
    </row>
    <row r="282" spans="1:19" x14ac:dyDescent="0.25">
      <c r="A282" t="s">
        <v>33</v>
      </c>
      <c r="B282">
        <v>43.3</v>
      </c>
      <c r="C282" s="22">
        <f t="shared" si="4"/>
        <v>315.5</v>
      </c>
      <c r="E282" s="22">
        <v>782.5</v>
      </c>
      <c r="F282">
        <f t="array" ref="F282">SUM(IF(E282=$C$2:$C$1162,1,0))</f>
        <v>10</v>
      </c>
      <c r="H282" s="24"/>
      <c r="S282" s="22"/>
    </row>
    <row r="283" spans="1:19" x14ac:dyDescent="0.25">
      <c r="A283" t="s">
        <v>36</v>
      </c>
      <c r="B283">
        <v>46.2</v>
      </c>
      <c r="C283" s="22">
        <f t="shared" si="4"/>
        <v>407</v>
      </c>
      <c r="E283" s="22">
        <v>789.5</v>
      </c>
      <c r="F283">
        <f t="array" ref="F283">SUM(IF(E283=$C$2:$C$1162,1,0))</f>
        <v>4</v>
      </c>
      <c r="H283" s="24"/>
      <c r="S283" s="22"/>
    </row>
    <row r="284" spans="1:19" x14ac:dyDescent="0.25">
      <c r="A284" t="s">
        <v>33</v>
      </c>
      <c r="B284">
        <v>44</v>
      </c>
      <c r="C284" s="22">
        <f t="shared" si="4"/>
        <v>339</v>
      </c>
      <c r="E284" s="22">
        <v>795</v>
      </c>
      <c r="F284">
        <f t="array" ref="F284">SUM(IF(E284=$C$2:$C$1162,1,0))</f>
        <v>7</v>
      </c>
      <c r="H284" s="24"/>
      <c r="S284" s="22"/>
    </row>
    <row r="285" spans="1:19" x14ac:dyDescent="0.25">
      <c r="A285" t="s">
        <v>29</v>
      </c>
      <c r="B285">
        <v>47.2</v>
      </c>
      <c r="C285" s="22">
        <f t="shared" si="4"/>
        <v>441.5</v>
      </c>
      <c r="E285" s="22">
        <v>800.5</v>
      </c>
      <c r="F285">
        <f t="array" ref="F285">SUM(IF(E285=$C$2:$C$1162,1,0))</f>
        <v>4</v>
      </c>
      <c r="H285" s="24"/>
      <c r="S285" s="22"/>
    </row>
    <row r="286" spans="1:19" x14ac:dyDescent="0.25">
      <c r="A286" t="s">
        <v>29</v>
      </c>
      <c r="B286">
        <v>47.2</v>
      </c>
      <c r="C286" s="22">
        <f t="shared" si="4"/>
        <v>441.5</v>
      </c>
      <c r="E286" s="22">
        <v>805</v>
      </c>
      <c r="F286">
        <f t="array" ref="F286">SUM(IF(E286=$C$2:$C$1162,1,0))</f>
        <v>5</v>
      </c>
      <c r="H286" s="24"/>
      <c r="S286" s="22"/>
    </row>
    <row r="287" spans="1:19" x14ac:dyDescent="0.25">
      <c r="A287" t="s">
        <v>36</v>
      </c>
      <c r="B287">
        <v>40.299999999999997</v>
      </c>
      <c r="C287" s="22">
        <f t="shared" si="4"/>
        <v>243.5</v>
      </c>
      <c r="E287" s="22">
        <v>813.5</v>
      </c>
      <c r="F287">
        <f t="array" ref="F287">SUM(IF(E287=$C$2:$C$1162,1,0))</f>
        <v>12</v>
      </c>
      <c r="H287" s="24"/>
      <c r="S287" s="22"/>
    </row>
    <row r="288" spans="1:19" x14ac:dyDescent="0.25">
      <c r="A288" t="s">
        <v>33</v>
      </c>
      <c r="B288">
        <v>21.8</v>
      </c>
      <c r="C288" s="22">
        <f t="shared" si="4"/>
        <v>13</v>
      </c>
      <c r="E288" s="22">
        <v>823.5</v>
      </c>
      <c r="F288">
        <f t="array" ref="F288">SUM(IF(E288=$C$2:$C$1162,1,0))</f>
        <v>8</v>
      </c>
      <c r="H288" s="24"/>
      <c r="S288" s="22"/>
    </row>
    <row r="289" spans="1:19" x14ac:dyDescent="0.25">
      <c r="A289" t="s">
        <v>36</v>
      </c>
      <c r="B289">
        <v>48.7</v>
      </c>
      <c r="C289" s="22">
        <f t="shared" si="4"/>
        <v>505.5</v>
      </c>
      <c r="E289" s="22">
        <v>829</v>
      </c>
      <c r="F289">
        <f t="array" ref="F289">SUM(IF(E289=$C$2:$C$1162,1,0))</f>
        <v>3</v>
      </c>
      <c r="H289" s="24"/>
      <c r="S289" s="22"/>
    </row>
    <row r="290" spans="1:19" x14ac:dyDescent="0.25">
      <c r="A290" t="s">
        <v>33</v>
      </c>
      <c r="B290">
        <v>22.2</v>
      </c>
      <c r="C290" s="22">
        <f t="shared" si="4"/>
        <v>15.5</v>
      </c>
      <c r="E290" s="22">
        <v>832.5</v>
      </c>
      <c r="F290">
        <f t="array" ref="F290">SUM(IF(E290=$C$2:$C$1162,1,0))</f>
        <v>4</v>
      </c>
      <c r="H290" s="24"/>
      <c r="S290" s="22"/>
    </row>
    <row r="291" spans="1:19" x14ac:dyDescent="0.25">
      <c r="A291" t="s">
        <v>36</v>
      </c>
      <c r="B291">
        <v>52.1</v>
      </c>
      <c r="C291" s="22">
        <f t="shared" si="4"/>
        <v>686.5</v>
      </c>
      <c r="E291" s="22">
        <v>838</v>
      </c>
      <c r="F291">
        <f t="array" ref="F291">SUM(IF(E291=$C$2:$C$1162,1,0))</f>
        <v>7</v>
      </c>
      <c r="H291" s="24"/>
      <c r="S291" s="22"/>
    </row>
    <row r="292" spans="1:19" x14ac:dyDescent="0.25">
      <c r="A292" t="s">
        <v>29</v>
      </c>
      <c r="B292">
        <v>34.9</v>
      </c>
      <c r="C292" s="22">
        <f t="shared" si="4"/>
        <v>136</v>
      </c>
      <c r="E292" s="22">
        <v>844</v>
      </c>
      <c r="F292">
        <f t="array" ref="F292">SUM(IF(E292=$C$2:$C$1162,1,0))</f>
        <v>5</v>
      </c>
      <c r="H292" s="24"/>
      <c r="S292" s="22"/>
    </row>
    <row r="293" spans="1:19" x14ac:dyDescent="0.25">
      <c r="A293" t="s">
        <v>33</v>
      </c>
      <c r="B293">
        <v>43.7</v>
      </c>
      <c r="C293" s="22">
        <f t="shared" si="4"/>
        <v>327</v>
      </c>
      <c r="E293" s="22">
        <v>849</v>
      </c>
      <c r="F293">
        <f t="array" ref="F293">SUM(IF(E293=$C$2:$C$1162,1,0))</f>
        <v>5</v>
      </c>
      <c r="H293" s="24"/>
      <c r="S293" s="22"/>
    </row>
    <row r="294" spans="1:19" x14ac:dyDescent="0.25">
      <c r="A294" t="s">
        <v>36</v>
      </c>
      <c r="B294">
        <v>42.4</v>
      </c>
      <c r="C294" s="22">
        <f t="shared" si="4"/>
        <v>296.5</v>
      </c>
      <c r="E294" s="22">
        <v>854</v>
      </c>
      <c r="F294">
        <f t="array" ref="F294">SUM(IF(E294=$C$2:$C$1162,1,0))</f>
        <v>5</v>
      </c>
      <c r="H294" s="24"/>
      <c r="S294" s="22"/>
    </row>
    <row r="295" spans="1:19" x14ac:dyDescent="0.25">
      <c r="A295" t="s">
        <v>33</v>
      </c>
      <c r="B295">
        <v>22.5</v>
      </c>
      <c r="C295" s="22">
        <f t="shared" si="4"/>
        <v>18</v>
      </c>
      <c r="E295" s="22">
        <v>859.5</v>
      </c>
      <c r="F295">
        <f t="array" ref="F295">SUM(IF(E295=$C$2:$C$1162,1,0))</f>
        <v>6</v>
      </c>
      <c r="H295" s="24"/>
      <c r="S295" s="22"/>
    </row>
    <row r="296" spans="1:19" x14ac:dyDescent="0.25">
      <c r="A296" t="s">
        <v>33</v>
      </c>
      <c r="B296">
        <v>20.399999999999999</v>
      </c>
      <c r="C296" s="22">
        <f t="shared" si="4"/>
        <v>7</v>
      </c>
      <c r="E296" s="22">
        <v>868</v>
      </c>
      <c r="F296">
        <f t="array" ref="F296">SUM(IF(E296=$C$2:$C$1162,1,0))</f>
        <v>11</v>
      </c>
      <c r="H296" s="24"/>
      <c r="S296" s="22"/>
    </row>
    <row r="297" spans="1:19" x14ac:dyDescent="0.25">
      <c r="A297" t="s">
        <v>36</v>
      </c>
      <c r="B297">
        <v>53.4</v>
      </c>
      <c r="C297" s="22">
        <f t="shared" si="4"/>
        <v>748.5</v>
      </c>
      <c r="E297" s="22">
        <v>876</v>
      </c>
      <c r="F297">
        <f t="array" ref="F297">SUM(IF(E297=$C$2:$C$1162,1,0))</f>
        <v>5</v>
      </c>
      <c r="H297" s="24"/>
      <c r="S297" s="22"/>
    </row>
    <row r="298" spans="1:19" x14ac:dyDescent="0.25">
      <c r="A298" t="s">
        <v>29</v>
      </c>
      <c r="B298">
        <v>31.5</v>
      </c>
      <c r="C298" s="22">
        <f t="shared" si="4"/>
        <v>102</v>
      </c>
      <c r="E298" s="22">
        <v>881.5</v>
      </c>
      <c r="F298">
        <f t="array" ref="F298">SUM(IF(E298=$C$2:$C$1162,1,0))</f>
        <v>6</v>
      </c>
      <c r="H298" s="24"/>
      <c r="S298" s="22"/>
    </row>
    <row r="299" spans="1:19" x14ac:dyDescent="0.25">
      <c r="A299" t="s">
        <v>29</v>
      </c>
      <c r="B299">
        <v>21.9</v>
      </c>
      <c r="C299" s="22">
        <f t="shared" si="4"/>
        <v>14</v>
      </c>
      <c r="E299" s="22">
        <v>886.5</v>
      </c>
      <c r="F299">
        <f t="array" ref="F299">SUM(IF(E299=$C$2:$C$1162,1,0))</f>
        <v>4</v>
      </c>
      <c r="H299" s="24"/>
      <c r="S299" s="22"/>
    </row>
    <row r="300" spans="1:19" x14ac:dyDescent="0.25">
      <c r="A300" t="s">
        <v>33</v>
      </c>
      <c r="B300">
        <v>38.299999999999997</v>
      </c>
      <c r="C300" s="22">
        <f t="shared" si="4"/>
        <v>201</v>
      </c>
      <c r="E300" s="22">
        <v>889.5</v>
      </c>
      <c r="F300">
        <f t="array" ref="F300">SUM(IF(E300=$C$2:$C$1162,1,0))</f>
        <v>2</v>
      </c>
      <c r="H300" s="24"/>
      <c r="S300" s="22"/>
    </row>
    <row r="301" spans="1:19" x14ac:dyDescent="0.25">
      <c r="A301" t="s">
        <v>36</v>
      </c>
      <c r="B301">
        <v>35.799999999999997</v>
      </c>
      <c r="C301" s="22">
        <f t="shared" si="4"/>
        <v>156.5</v>
      </c>
      <c r="E301" s="22">
        <v>893.5</v>
      </c>
      <c r="F301">
        <f t="array" ref="F301">SUM(IF(E301=$C$2:$C$1162,1,0))</f>
        <v>6</v>
      </c>
      <c r="H301" s="24"/>
      <c r="S301" s="22"/>
    </row>
    <row r="302" spans="1:19" x14ac:dyDescent="0.25">
      <c r="A302" t="s">
        <v>36</v>
      </c>
      <c r="B302">
        <v>60.5</v>
      </c>
      <c r="C302" s="22">
        <f t="shared" si="4"/>
        <v>1103</v>
      </c>
      <c r="E302" s="22">
        <v>898.5</v>
      </c>
      <c r="F302">
        <f t="array" ref="F302">SUM(IF(E302=$C$2:$C$1162,1,0))</f>
        <v>4</v>
      </c>
      <c r="H302" s="24"/>
      <c r="S302" s="22"/>
    </row>
    <row r="303" spans="1:19" x14ac:dyDescent="0.25">
      <c r="A303" t="s">
        <v>36</v>
      </c>
      <c r="B303">
        <v>56.9</v>
      </c>
      <c r="C303" s="22">
        <f t="shared" si="4"/>
        <v>951.5</v>
      </c>
      <c r="E303" s="22">
        <v>902</v>
      </c>
      <c r="F303">
        <f t="array" ref="F303">SUM(IF(E303=$C$2:$C$1162,1,0))</f>
        <v>3</v>
      </c>
      <c r="H303" s="24"/>
      <c r="S303" s="22"/>
    </row>
    <row r="304" spans="1:19" x14ac:dyDescent="0.25">
      <c r="A304" t="s">
        <v>36</v>
      </c>
      <c r="B304">
        <v>59.3</v>
      </c>
      <c r="C304" s="22">
        <f t="shared" si="4"/>
        <v>1064</v>
      </c>
      <c r="E304" s="22">
        <v>904</v>
      </c>
      <c r="F304">
        <f t="array" ref="F304">SUM(IF(E304=$C$2:$C$1162,1,0))</f>
        <v>1</v>
      </c>
      <c r="H304" s="24"/>
      <c r="S304" s="22"/>
    </row>
    <row r="305" spans="1:19" x14ac:dyDescent="0.25">
      <c r="A305" t="s">
        <v>36</v>
      </c>
      <c r="B305">
        <v>39.1</v>
      </c>
      <c r="C305" s="22">
        <f t="shared" si="4"/>
        <v>224</v>
      </c>
      <c r="E305" s="22">
        <v>909</v>
      </c>
      <c r="F305">
        <f t="array" ref="F305">SUM(IF(E305=$C$2:$C$1162,1,0))</f>
        <v>9</v>
      </c>
      <c r="H305" s="24"/>
      <c r="S305" s="22"/>
    </row>
    <row r="306" spans="1:19" x14ac:dyDescent="0.25">
      <c r="A306" t="s">
        <v>36</v>
      </c>
      <c r="B306">
        <v>58.2</v>
      </c>
      <c r="C306" s="22">
        <f t="shared" si="4"/>
        <v>1017.5</v>
      </c>
      <c r="E306" s="22">
        <v>915</v>
      </c>
      <c r="F306">
        <f t="array" ref="F306">SUM(IF(E306=$C$2:$C$1162,1,0))</f>
        <v>3</v>
      </c>
      <c r="H306" s="24"/>
      <c r="S306" s="22"/>
    </row>
    <row r="307" spans="1:19" x14ac:dyDescent="0.25">
      <c r="A307" t="s">
        <v>33</v>
      </c>
      <c r="B307">
        <v>51.7</v>
      </c>
      <c r="C307" s="22">
        <f t="shared" si="4"/>
        <v>671</v>
      </c>
      <c r="E307" s="22">
        <v>920</v>
      </c>
      <c r="F307">
        <f t="array" ref="F307">SUM(IF(E307=$C$2:$C$1162,1,0))</f>
        <v>7</v>
      </c>
      <c r="H307" s="24"/>
      <c r="S307" s="22"/>
    </row>
    <row r="308" spans="1:19" x14ac:dyDescent="0.25">
      <c r="A308" t="s">
        <v>36</v>
      </c>
      <c r="B308">
        <v>56.9</v>
      </c>
      <c r="C308" s="22">
        <f t="shared" si="4"/>
        <v>951.5</v>
      </c>
      <c r="E308" s="22">
        <v>926.5</v>
      </c>
      <c r="F308">
        <f t="array" ref="F308">SUM(IF(E308=$C$2:$C$1162,1,0))</f>
        <v>6</v>
      </c>
      <c r="H308" s="24"/>
      <c r="S308" s="22"/>
    </row>
    <row r="309" spans="1:19" x14ac:dyDescent="0.25">
      <c r="A309" t="s">
        <v>36</v>
      </c>
      <c r="B309">
        <v>59.3</v>
      </c>
      <c r="C309" s="22">
        <f t="shared" si="4"/>
        <v>1064</v>
      </c>
      <c r="E309" s="22">
        <v>931.5</v>
      </c>
      <c r="F309">
        <f t="array" ref="F309">SUM(IF(E309=$C$2:$C$1162,1,0))</f>
        <v>4</v>
      </c>
      <c r="H309" s="24"/>
      <c r="S309" s="22"/>
    </row>
    <row r="310" spans="1:19" x14ac:dyDescent="0.25">
      <c r="A310" t="s">
        <v>36</v>
      </c>
      <c r="B310">
        <v>54.2</v>
      </c>
      <c r="C310" s="22">
        <f t="shared" si="4"/>
        <v>800.5</v>
      </c>
      <c r="E310" s="22">
        <v>937.5</v>
      </c>
      <c r="F310">
        <f t="array" ref="F310">SUM(IF(E310=$C$2:$C$1162,1,0))</f>
        <v>8</v>
      </c>
      <c r="H310" s="24"/>
      <c r="S310" s="22"/>
    </row>
    <row r="311" spans="1:19" x14ac:dyDescent="0.25">
      <c r="A311" t="s">
        <v>29</v>
      </c>
      <c r="B311">
        <v>51</v>
      </c>
      <c r="C311" s="22">
        <f t="shared" si="4"/>
        <v>630</v>
      </c>
      <c r="E311" s="22">
        <v>945</v>
      </c>
      <c r="F311">
        <f t="array" ref="F311">SUM(IF(E311=$C$2:$C$1162,1,0))</f>
        <v>7</v>
      </c>
      <c r="H311" s="24"/>
      <c r="S311" s="22"/>
    </row>
    <row r="312" spans="1:19" x14ac:dyDescent="0.25">
      <c r="A312" t="s">
        <v>36</v>
      </c>
      <c r="B312">
        <v>60.1</v>
      </c>
      <c r="C312" s="22">
        <f t="shared" si="4"/>
        <v>1091</v>
      </c>
      <c r="E312" s="22">
        <v>951.5</v>
      </c>
      <c r="F312">
        <f t="array" ref="F312">SUM(IF(E312=$C$2:$C$1162,1,0))</f>
        <v>6</v>
      </c>
      <c r="H312" s="24"/>
      <c r="S312" s="22"/>
    </row>
    <row r="313" spans="1:19" x14ac:dyDescent="0.25">
      <c r="A313" t="s">
        <v>29</v>
      </c>
      <c r="B313">
        <v>54.7</v>
      </c>
      <c r="C313" s="22">
        <f t="shared" si="4"/>
        <v>832.5</v>
      </c>
      <c r="E313" s="22">
        <v>957.5</v>
      </c>
      <c r="F313">
        <f t="array" ref="F313">SUM(IF(E313=$C$2:$C$1162,1,0))</f>
        <v>6</v>
      </c>
      <c r="H313" s="24"/>
      <c r="S313" s="22"/>
    </row>
    <row r="314" spans="1:19" x14ac:dyDescent="0.25">
      <c r="A314" t="s">
        <v>36</v>
      </c>
      <c r="B314">
        <v>56.2</v>
      </c>
      <c r="C314" s="22">
        <f t="shared" si="4"/>
        <v>909</v>
      </c>
      <c r="E314" s="22">
        <v>961.5</v>
      </c>
      <c r="F314">
        <f t="array" ref="F314">SUM(IF(E314=$C$2:$C$1162,1,0))</f>
        <v>2</v>
      </c>
      <c r="H314" s="24"/>
      <c r="S314" s="22"/>
    </row>
    <row r="315" spans="1:19" x14ac:dyDescent="0.25">
      <c r="A315" t="s">
        <v>36</v>
      </c>
      <c r="B315">
        <v>58</v>
      </c>
      <c r="C315" s="22">
        <f t="shared" si="4"/>
        <v>1010</v>
      </c>
      <c r="E315" s="22">
        <v>965.5</v>
      </c>
      <c r="F315">
        <f t="array" ref="F315">SUM(IF(E315=$C$2:$C$1162,1,0))</f>
        <v>6</v>
      </c>
      <c r="H315" s="24"/>
      <c r="S315" s="22"/>
    </row>
    <row r="316" spans="1:19" x14ac:dyDescent="0.25">
      <c r="A316" t="s">
        <v>33</v>
      </c>
      <c r="B316">
        <v>44.6</v>
      </c>
      <c r="C316" s="22">
        <f t="shared" si="4"/>
        <v>355.5</v>
      </c>
      <c r="E316" s="22">
        <v>970</v>
      </c>
      <c r="F316">
        <f t="array" ref="F316">SUM(IF(E316=$C$2:$C$1162,1,0))</f>
        <v>3</v>
      </c>
      <c r="H316" s="24"/>
      <c r="S316" s="22"/>
    </row>
    <row r="317" spans="1:19" x14ac:dyDescent="0.25">
      <c r="A317" t="s">
        <v>36</v>
      </c>
      <c r="B317">
        <v>40.700000000000003</v>
      </c>
      <c r="C317" s="22">
        <f t="shared" si="4"/>
        <v>249</v>
      </c>
      <c r="E317" s="22">
        <v>973.5</v>
      </c>
      <c r="F317">
        <f t="array" ref="F317">SUM(IF(E317=$C$2:$C$1162,1,0))</f>
        <v>4</v>
      </c>
      <c r="H317" s="24"/>
      <c r="S317" s="22"/>
    </row>
    <row r="318" spans="1:19" x14ac:dyDescent="0.25">
      <c r="A318" t="s">
        <v>29</v>
      </c>
      <c r="B318">
        <v>55.3</v>
      </c>
      <c r="C318" s="22">
        <f t="shared" si="4"/>
        <v>868</v>
      </c>
      <c r="E318" s="22">
        <v>980.5</v>
      </c>
      <c r="F318">
        <f t="array" ref="F318">SUM(IF(E318=$C$2:$C$1162,1,0))</f>
        <v>10</v>
      </c>
      <c r="H318" s="24"/>
      <c r="S318" s="22"/>
    </row>
    <row r="319" spans="1:19" x14ac:dyDescent="0.25">
      <c r="A319" t="s">
        <v>36</v>
      </c>
      <c r="B319">
        <v>56.7</v>
      </c>
      <c r="C319" s="22">
        <f t="shared" si="4"/>
        <v>937.5</v>
      </c>
      <c r="E319" s="22">
        <v>987.5</v>
      </c>
      <c r="F319">
        <f t="array" ref="F319">SUM(IF(E319=$C$2:$C$1162,1,0))</f>
        <v>4</v>
      </c>
      <c r="H319" s="24"/>
      <c r="S319" s="22"/>
    </row>
    <row r="320" spans="1:19" x14ac:dyDescent="0.25">
      <c r="A320" t="s">
        <v>33</v>
      </c>
      <c r="B320">
        <v>55.2</v>
      </c>
      <c r="C320" s="22">
        <f t="shared" si="4"/>
        <v>859.5</v>
      </c>
      <c r="E320" s="22">
        <v>992</v>
      </c>
      <c r="F320">
        <f t="array" ref="F320">SUM(IF(E320=$C$2:$C$1162,1,0))</f>
        <v>5</v>
      </c>
      <c r="H320" s="24"/>
      <c r="S320" s="22"/>
    </row>
    <row r="321" spans="1:19" x14ac:dyDescent="0.25">
      <c r="A321" t="s">
        <v>33</v>
      </c>
      <c r="B321">
        <v>49.1</v>
      </c>
      <c r="C321" s="22">
        <f t="shared" si="4"/>
        <v>526</v>
      </c>
      <c r="E321" s="22">
        <v>996.5</v>
      </c>
      <c r="F321">
        <f t="array" ref="F321">SUM(IF(E321=$C$2:$C$1162,1,0))</f>
        <v>4</v>
      </c>
      <c r="H321" s="24"/>
      <c r="S321" s="22"/>
    </row>
    <row r="322" spans="1:19" x14ac:dyDescent="0.25">
      <c r="A322" t="s">
        <v>36</v>
      </c>
      <c r="B322">
        <v>60.4</v>
      </c>
      <c r="C322" s="22">
        <f t="shared" si="4"/>
        <v>1098</v>
      </c>
      <c r="E322" s="22">
        <v>1003.5</v>
      </c>
      <c r="F322">
        <f t="array" ref="F322">SUM(IF(E322=$C$2:$C$1162,1,0))</f>
        <v>10</v>
      </c>
      <c r="H322" s="24"/>
      <c r="S322" s="22"/>
    </row>
    <row r="323" spans="1:19" x14ac:dyDescent="0.25">
      <c r="A323" t="s">
        <v>33</v>
      </c>
      <c r="B323">
        <v>41.9</v>
      </c>
      <c r="C323" s="22">
        <f t="shared" ref="C323:C386" si="5">_xlfn.RANK.AVG(B323,$B$2:$B$1162,1)</f>
        <v>281</v>
      </c>
      <c r="E323" s="22">
        <v>1010</v>
      </c>
      <c r="F323">
        <f t="array" ref="F323">SUM(IF(E323=$C$2:$C$1162,1,0))</f>
        <v>3</v>
      </c>
      <c r="H323" s="24"/>
      <c r="S323" s="22"/>
    </row>
    <row r="324" spans="1:19" x14ac:dyDescent="0.25">
      <c r="A324" t="s">
        <v>29</v>
      </c>
      <c r="B324">
        <v>58.9</v>
      </c>
      <c r="C324" s="22">
        <f t="shared" si="5"/>
        <v>1049.5</v>
      </c>
      <c r="E324" s="22">
        <v>1013</v>
      </c>
      <c r="F324">
        <f t="array" ref="F324">SUM(IF(E324=$C$2:$C$1162,1,0))</f>
        <v>3</v>
      </c>
      <c r="H324" s="24"/>
      <c r="S324" s="22"/>
    </row>
    <row r="325" spans="1:19" x14ac:dyDescent="0.25">
      <c r="A325" t="s">
        <v>33</v>
      </c>
      <c r="B325">
        <v>53.8</v>
      </c>
      <c r="C325" s="22">
        <f t="shared" si="5"/>
        <v>773</v>
      </c>
      <c r="E325" s="22">
        <v>1017.5</v>
      </c>
      <c r="F325">
        <f t="array" ref="F325">SUM(IF(E325=$C$2:$C$1162,1,0))</f>
        <v>6</v>
      </c>
      <c r="H325" s="24"/>
      <c r="S325" s="22"/>
    </row>
    <row r="326" spans="1:19" x14ac:dyDescent="0.25">
      <c r="A326" t="s">
        <v>33</v>
      </c>
      <c r="B326">
        <v>47.3</v>
      </c>
      <c r="C326" s="22">
        <f t="shared" si="5"/>
        <v>447</v>
      </c>
      <c r="E326" s="22">
        <v>1023.5</v>
      </c>
      <c r="F326">
        <f t="array" ref="F326">SUM(IF(E326=$C$2:$C$1162,1,0))</f>
        <v>6</v>
      </c>
      <c r="H326" s="24"/>
      <c r="S326" s="22"/>
    </row>
    <row r="327" spans="1:19" x14ac:dyDescent="0.25">
      <c r="A327" t="s">
        <v>36</v>
      </c>
      <c r="B327">
        <v>59.4</v>
      </c>
      <c r="C327" s="22">
        <f t="shared" si="5"/>
        <v>1070</v>
      </c>
      <c r="E327" s="22">
        <v>1028.5</v>
      </c>
      <c r="F327">
        <f t="array" ref="F327">SUM(IF(E327=$C$2:$C$1162,1,0))</f>
        <v>4</v>
      </c>
      <c r="H327" s="24"/>
      <c r="S327" s="22"/>
    </row>
    <row r="328" spans="1:19" x14ac:dyDescent="0.25">
      <c r="A328" t="s">
        <v>33</v>
      </c>
      <c r="B328">
        <v>58.2</v>
      </c>
      <c r="C328" s="22">
        <f t="shared" si="5"/>
        <v>1017.5</v>
      </c>
      <c r="E328" s="22">
        <v>1032</v>
      </c>
      <c r="F328">
        <f t="array" ref="F328">SUM(IF(E328=$C$2:$C$1162,1,0))</f>
        <v>3</v>
      </c>
      <c r="H328" s="24"/>
      <c r="S328" s="22"/>
    </row>
    <row r="329" spans="1:19" x14ac:dyDescent="0.25">
      <c r="A329" t="s">
        <v>29</v>
      </c>
      <c r="B329">
        <v>51.3</v>
      </c>
      <c r="C329" s="22">
        <f t="shared" si="5"/>
        <v>652.5</v>
      </c>
      <c r="E329" s="22">
        <v>1035</v>
      </c>
      <c r="F329">
        <f t="array" ref="F329">SUM(IF(E329=$C$2:$C$1162,1,0))</f>
        <v>3</v>
      </c>
      <c r="H329" s="24"/>
      <c r="S329" s="22"/>
    </row>
    <row r="330" spans="1:19" x14ac:dyDescent="0.25">
      <c r="A330" t="s">
        <v>36</v>
      </c>
      <c r="B330">
        <v>59.1</v>
      </c>
      <c r="C330" s="22">
        <f t="shared" si="5"/>
        <v>1058.5</v>
      </c>
      <c r="E330" s="22">
        <v>1039.5</v>
      </c>
      <c r="F330">
        <f t="array" ref="F330">SUM(IF(E330=$C$2:$C$1162,1,0))</f>
        <v>6</v>
      </c>
      <c r="H330" s="24"/>
      <c r="S330" s="22"/>
    </row>
    <row r="331" spans="1:19" x14ac:dyDescent="0.25">
      <c r="A331" t="s">
        <v>33</v>
      </c>
      <c r="B331">
        <v>19.399999999999999</v>
      </c>
      <c r="C331" s="22">
        <f t="shared" si="5"/>
        <v>2</v>
      </c>
      <c r="E331" s="22">
        <v>1044.5</v>
      </c>
      <c r="F331">
        <f t="array" ref="F331">SUM(IF(E331=$C$2:$C$1162,1,0))</f>
        <v>4</v>
      </c>
      <c r="H331" s="24"/>
      <c r="S331" s="22"/>
    </row>
    <row r="332" spans="1:19" x14ac:dyDescent="0.25">
      <c r="A332" t="s">
        <v>33</v>
      </c>
      <c r="B332">
        <v>47.3</v>
      </c>
      <c r="C332" s="22">
        <f t="shared" si="5"/>
        <v>447</v>
      </c>
      <c r="E332" s="22">
        <v>1049.5</v>
      </c>
      <c r="F332">
        <f t="array" ref="F332">SUM(IF(E332=$C$2:$C$1162,1,0))</f>
        <v>6</v>
      </c>
      <c r="H332" s="24"/>
      <c r="S332" s="22"/>
    </row>
    <row r="333" spans="1:19" x14ac:dyDescent="0.25">
      <c r="A333" t="s">
        <v>36</v>
      </c>
      <c r="B333">
        <v>33.799999999999997</v>
      </c>
      <c r="C333" s="22">
        <f t="shared" si="5"/>
        <v>124.5</v>
      </c>
      <c r="E333" s="22">
        <v>1054.5</v>
      </c>
      <c r="F333">
        <f t="array" ref="F333">SUM(IF(E333=$C$2:$C$1162,1,0))</f>
        <v>4</v>
      </c>
      <c r="H333" s="24"/>
      <c r="S333" s="22"/>
    </row>
    <row r="334" spans="1:19" x14ac:dyDescent="0.25">
      <c r="A334" t="s">
        <v>29</v>
      </c>
      <c r="B334">
        <v>51.3</v>
      </c>
      <c r="C334" s="22">
        <f t="shared" si="5"/>
        <v>652.5</v>
      </c>
      <c r="E334" s="22">
        <v>1058.5</v>
      </c>
      <c r="F334">
        <f t="array" ref="F334">SUM(IF(E334=$C$2:$C$1162,1,0))</f>
        <v>4</v>
      </c>
      <c r="H334" s="24"/>
      <c r="S334" s="22"/>
    </row>
    <row r="335" spans="1:19" x14ac:dyDescent="0.25">
      <c r="A335" t="s">
        <v>33</v>
      </c>
      <c r="B335">
        <v>58.1</v>
      </c>
      <c r="C335" s="22">
        <f t="shared" si="5"/>
        <v>1013</v>
      </c>
      <c r="E335" s="22">
        <v>1061</v>
      </c>
      <c r="F335">
        <f t="array" ref="F335">SUM(IF(E335=$C$2:$C$1162,1,0))</f>
        <v>1</v>
      </c>
      <c r="H335" s="24"/>
      <c r="S335" s="22"/>
    </row>
    <row r="336" spans="1:19" x14ac:dyDescent="0.25">
      <c r="A336" t="s">
        <v>36</v>
      </c>
      <c r="B336">
        <v>59.9</v>
      </c>
      <c r="C336" s="22">
        <f t="shared" si="5"/>
        <v>1088</v>
      </c>
      <c r="E336" s="22">
        <v>1064</v>
      </c>
      <c r="F336">
        <f t="array" ref="F336">SUM(IF(E336=$C$2:$C$1162,1,0))</f>
        <v>5</v>
      </c>
      <c r="H336" s="24"/>
      <c r="S336" s="22"/>
    </row>
    <row r="337" spans="1:19" x14ac:dyDescent="0.25">
      <c r="A337" t="s">
        <v>36</v>
      </c>
      <c r="B337">
        <v>60.1</v>
      </c>
      <c r="C337" s="22">
        <f t="shared" si="5"/>
        <v>1091</v>
      </c>
      <c r="E337" s="22">
        <v>1070</v>
      </c>
      <c r="F337">
        <f t="array" ref="F337">SUM(IF(E337=$C$2:$C$1162,1,0))</f>
        <v>7</v>
      </c>
      <c r="H337" s="24"/>
      <c r="S337" s="22"/>
    </row>
    <row r="338" spans="1:19" x14ac:dyDescent="0.25">
      <c r="A338" t="s">
        <v>36</v>
      </c>
      <c r="B338">
        <v>57.6</v>
      </c>
      <c r="C338" s="22">
        <f t="shared" si="5"/>
        <v>987.5</v>
      </c>
      <c r="E338" s="22">
        <v>1075.5</v>
      </c>
      <c r="F338">
        <f t="array" ref="F338">SUM(IF(E338=$C$2:$C$1162,1,0))</f>
        <v>4</v>
      </c>
      <c r="H338" s="24"/>
      <c r="S338" s="22"/>
    </row>
    <row r="339" spans="1:19" x14ac:dyDescent="0.25">
      <c r="A339" t="s">
        <v>36</v>
      </c>
      <c r="B339">
        <v>38.700000000000003</v>
      </c>
      <c r="C339" s="22">
        <f t="shared" si="5"/>
        <v>213</v>
      </c>
      <c r="E339" s="22">
        <v>1079</v>
      </c>
      <c r="F339">
        <f t="array" ref="F339">SUM(IF(E339=$C$2:$C$1162,1,0))</f>
        <v>3</v>
      </c>
      <c r="H339" s="24"/>
      <c r="S339" s="22"/>
    </row>
    <row r="340" spans="1:19" x14ac:dyDescent="0.25">
      <c r="A340" t="s">
        <v>36</v>
      </c>
      <c r="B340">
        <v>57</v>
      </c>
      <c r="C340" s="22">
        <f t="shared" si="5"/>
        <v>957.5</v>
      </c>
      <c r="E340" s="22">
        <v>1081.5</v>
      </c>
      <c r="F340">
        <f t="array" ref="F340">SUM(IF(E340=$C$2:$C$1162,1,0))</f>
        <v>2</v>
      </c>
      <c r="H340" s="24"/>
      <c r="S340" s="22"/>
    </row>
    <row r="341" spans="1:19" x14ac:dyDescent="0.25">
      <c r="A341" t="s">
        <v>33</v>
      </c>
      <c r="B341">
        <v>53.7</v>
      </c>
      <c r="C341" s="22">
        <f t="shared" si="5"/>
        <v>767</v>
      </c>
      <c r="E341" s="22">
        <v>1084.5</v>
      </c>
      <c r="F341">
        <f t="array" ref="F341">SUM(IF(E341=$C$2:$C$1162,1,0))</f>
        <v>4</v>
      </c>
      <c r="H341" s="24"/>
      <c r="S341" s="22"/>
    </row>
    <row r="342" spans="1:19" x14ac:dyDescent="0.25">
      <c r="A342" t="s">
        <v>29</v>
      </c>
      <c r="B342">
        <v>46</v>
      </c>
      <c r="C342" s="22">
        <f t="shared" si="5"/>
        <v>397</v>
      </c>
      <c r="E342" s="22">
        <v>1088</v>
      </c>
      <c r="F342">
        <f t="array" ref="F342">SUM(IF(E342=$C$2:$C$1162,1,0))</f>
        <v>3</v>
      </c>
      <c r="H342" s="24"/>
      <c r="S342" s="22"/>
    </row>
    <row r="343" spans="1:19" x14ac:dyDescent="0.25">
      <c r="A343" t="s">
        <v>29</v>
      </c>
      <c r="B343">
        <v>42.4</v>
      </c>
      <c r="C343" s="22">
        <f t="shared" si="5"/>
        <v>296.5</v>
      </c>
      <c r="E343" s="22">
        <v>1091</v>
      </c>
      <c r="F343">
        <f t="array" ref="F343">SUM(IF(E343=$C$2:$C$1162,1,0))</f>
        <v>3</v>
      </c>
      <c r="H343" s="24"/>
      <c r="S343" s="22"/>
    </row>
    <row r="344" spans="1:19" x14ac:dyDescent="0.25">
      <c r="A344" t="s">
        <v>33</v>
      </c>
      <c r="B344">
        <v>45</v>
      </c>
      <c r="C344" s="22">
        <f t="shared" si="5"/>
        <v>365.5</v>
      </c>
      <c r="E344" s="22">
        <v>1094</v>
      </c>
      <c r="F344">
        <f t="array" ref="F344">SUM(IF(E344=$C$2:$C$1162,1,0))</f>
        <v>3</v>
      </c>
      <c r="H344" s="24"/>
      <c r="S344" s="22"/>
    </row>
    <row r="345" spans="1:19" x14ac:dyDescent="0.25">
      <c r="A345" t="s">
        <v>29</v>
      </c>
      <c r="B345">
        <v>35</v>
      </c>
      <c r="C345" s="22">
        <f t="shared" si="5"/>
        <v>137</v>
      </c>
      <c r="E345" s="22">
        <v>1096</v>
      </c>
      <c r="F345">
        <f t="array" ref="F345">SUM(IF(E345=$C$2:$C$1162,1,0))</f>
        <v>1</v>
      </c>
      <c r="H345" s="24"/>
      <c r="S345" s="22"/>
    </row>
    <row r="346" spans="1:19" x14ac:dyDescent="0.25">
      <c r="A346" t="s">
        <v>29</v>
      </c>
      <c r="B346">
        <v>50.1</v>
      </c>
      <c r="C346" s="22">
        <f t="shared" si="5"/>
        <v>586</v>
      </c>
      <c r="E346" s="22">
        <v>1098</v>
      </c>
      <c r="F346">
        <f t="array" ref="F346">SUM(IF(E346=$C$2:$C$1162,1,0))</f>
        <v>3</v>
      </c>
      <c r="H346" s="24"/>
      <c r="S346" s="22"/>
    </row>
    <row r="347" spans="1:19" x14ac:dyDescent="0.25">
      <c r="A347" t="s">
        <v>29</v>
      </c>
      <c r="B347">
        <v>26.7</v>
      </c>
      <c r="C347" s="22">
        <f t="shared" si="5"/>
        <v>59</v>
      </c>
      <c r="E347" s="22">
        <v>1103</v>
      </c>
      <c r="F347">
        <f t="array" ref="F347">SUM(IF(E347=$C$2:$C$1162,1,0))</f>
        <v>7</v>
      </c>
      <c r="H347" s="24"/>
      <c r="S347" s="22"/>
    </row>
    <row r="348" spans="1:19" x14ac:dyDescent="0.25">
      <c r="A348" t="s">
        <v>33</v>
      </c>
      <c r="B348">
        <v>48.8</v>
      </c>
      <c r="C348" s="22">
        <f t="shared" si="5"/>
        <v>513.5</v>
      </c>
      <c r="E348" s="22">
        <v>1107.5</v>
      </c>
      <c r="F348">
        <f t="array" ref="F348">SUM(IF(E348=$C$2:$C$1162,1,0))</f>
        <v>2</v>
      </c>
      <c r="H348" s="24"/>
      <c r="S348" s="22"/>
    </row>
    <row r="349" spans="1:19" x14ac:dyDescent="0.25">
      <c r="A349" t="s">
        <v>33</v>
      </c>
      <c r="B349">
        <v>46.8</v>
      </c>
      <c r="C349" s="22">
        <f t="shared" si="5"/>
        <v>426</v>
      </c>
      <c r="E349" s="22">
        <v>1111</v>
      </c>
      <c r="F349">
        <f t="array" ref="F349">SUM(IF(E349=$C$2:$C$1162,1,0))</f>
        <v>5</v>
      </c>
      <c r="H349" s="24"/>
      <c r="S349" s="22"/>
    </row>
    <row r="350" spans="1:19" x14ac:dyDescent="0.25">
      <c r="A350" t="s">
        <v>33</v>
      </c>
      <c r="B350">
        <v>35.799999999999997</v>
      </c>
      <c r="C350" s="22">
        <f t="shared" si="5"/>
        <v>156.5</v>
      </c>
      <c r="E350" s="22">
        <v>1114.5</v>
      </c>
      <c r="F350">
        <f t="array" ref="F350">SUM(IF(E350=$C$2:$C$1162,1,0))</f>
        <v>2</v>
      </c>
      <c r="H350" s="24"/>
      <c r="S350" s="22"/>
    </row>
    <row r="351" spans="1:19" x14ac:dyDescent="0.25">
      <c r="A351" t="s">
        <v>33</v>
      </c>
      <c r="B351">
        <v>30</v>
      </c>
      <c r="C351" s="22">
        <f t="shared" si="5"/>
        <v>90</v>
      </c>
      <c r="E351" s="22">
        <v>1117</v>
      </c>
      <c r="F351">
        <f t="array" ref="F351">SUM(IF(E351=$C$2:$C$1162,1,0))</f>
        <v>3</v>
      </c>
      <c r="H351" s="24"/>
      <c r="S351" s="22"/>
    </row>
    <row r="352" spans="1:19" x14ac:dyDescent="0.25">
      <c r="A352" t="s">
        <v>33</v>
      </c>
      <c r="B352">
        <v>42.9</v>
      </c>
      <c r="C352" s="22">
        <f t="shared" si="5"/>
        <v>310.5</v>
      </c>
      <c r="E352" s="22">
        <v>1121</v>
      </c>
      <c r="F352">
        <f t="array" ref="F352">SUM(IF(E352=$C$2:$C$1162,1,0))</f>
        <v>5</v>
      </c>
      <c r="H352" s="24"/>
      <c r="S352" s="22"/>
    </row>
    <row r="353" spans="1:19" x14ac:dyDescent="0.25">
      <c r="A353" t="s">
        <v>29</v>
      </c>
      <c r="B353">
        <v>38.1</v>
      </c>
      <c r="C353" s="22">
        <f t="shared" si="5"/>
        <v>195</v>
      </c>
      <c r="E353" s="22">
        <v>1126</v>
      </c>
      <c r="F353">
        <f t="array" ref="F353">SUM(IF(E353=$C$2:$C$1162,1,0))</f>
        <v>5</v>
      </c>
      <c r="H353" s="24"/>
      <c r="S353" s="22"/>
    </row>
    <row r="354" spans="1:19" x14ac:dyDescent="0.25">
      <c r="A354" t="s">
        <v>29</v>
      </c>
      <c r="B354">
        <v>24.1</v>
      </c>
      <c r="C354" s="22">
        <f t="shared" si="5"/>
        <v>28</v>
      </c>
      <c r="E354" s="22">
        <v>1129.5</v>
      </c>
      <c r="F354">
        <f t="array" ref="F354">SUM(IF(E354=$C$2:$C$1162,1,0))</f>
        <v>2</v>
      </c>
      <c r="H354" s="24"/>
      <c r="S354" s="22"/>
    </row>
    <row r="355" spans="1:19" x14ac:dyDescent="0.25">
      <c r="A355" t="s">
        <v>29</v>
      </c>
      <c r="B355">
        <v>32.9</v>
      </c>
      <c r="C355" s="22">
        <f t="shared" si="5"/>
        <v>110.5</v>
      </c>
      <c r="E355" s="22">
        <v>1132</v>
      </c>
      <c r="F355">
        <f t="array" ref="F355">SUM(IF(E355=$C$2:$C$1162,1,0))</f>
        <v>3</v>
      </c>
      <c r="H355" s="24"/>
      <c r="S355" s="22"/>
    </row>
    <row r="356" spans="1:19" x14ac:dyDescent="0.25">
      <c r="A356" t="s">
        <v>33</v>
      </c>
      <c r="B356">
        <v>45</v>
      </c>
      <c r="C356" s="22">
        <f t="shared" si="5"/>
        <v>365.5</v>
      </c>
      <c r="E356" s="22">
        <v>1134</v>
      </c>
      <c r="F356">
        <f t="array" ref="F356">SUM(IF(E356=$C$2:$C$1162,1,0))</f>
        <v>1</v>
      </c>
      <c r="H356" s="24"/>
      <c r="S356" s="22"/>
    </row>
    <row r="357" spans="1:19" x14ac:dyDescent="0.25">
      <c r="A357" t="s">
        <v>33</v>
      </c>
      <c r="B357">
        <v>22.9</v>
      </c>
      <c r="C357" s="22">
        <f t="shared" si="5"/>
        <v>20</v>
      </c>
      <c r="E357" s="22">
        <v>1136</v>
      </c>
      <c r="F357">
        <f t="array" ref="F357">SUM(IF(E357=$C$2:$C$1162,1,0))</f>
        <v>3</v>
      </c>
      <c r="H357" s="24"/>
      <c r="S357" s="22"/>
    </row>
    <row r="358" spans="1:19" x14ac:dyDescent="0.25">
      <c r="A358" t="s">
        <v>29</v>
      </c>
      <c r="B358">
        <v>23.1</v>
      </c>
      <c r="C358" s="22">
        <f t="shared" si="5"/>
        <v>21</v>
      </c>
      <c r="E358" s="22">
        <v>1139</v>
      </c>
      <c r="F358">
        <f t="array" ref="F358">SUM(IF(E358=$C$2:$C$1162,1,0))</f>
        <v>3</v>
      </c>
      <c r="H358" s="24"/>
      <c r="S358" s="22"/>
    </row>
    <row r="359" spans="1:19" x14ac:dyDescent="0.25">
      <c r="A359" t="s">
        <v>36</v>
      </c>
      <c r="B359">
        <v>30.2</v>
      </c>
      <c r="C359" s="22">
        <f t="shared" si="5"/>
        <v>93</v>
      </c>
      <c r="E359" s="22">
        <v>1141</v>
      </c>
      <c r="F359">
        <f t="array" ref="F359">SUM(IF(E359=$C$2:$C$1162,1,0))</f>
        <v>1</v>
      </c>
      <c r="H359" s="24"/>
      <c r="S359" s="22"/>
    </row>
    <row r="360" spans="1:19" x14ac:dyDescent="0.25">
      <c r="A360" t="s">
        <v>33</v>
      </c>
      <c r="B360">
        <v>49.8</v>
      </c>
      <c r="C360" s="22">
        <f t="shared" si="5"/>
        <v>566.5</v>
      </c>
      <c r="E360" s="22">
        <v>1142</v>
      </c>
      <c r="F360">
        <f t="array" ref="F360">SUM(IF(E360=$C$2:$C$1162,1,0))</f>
        <v>1</v>
      </c>
      <c r="H360" s="24"/>
      <c r="S360" s="22"/>
    </row>
    <row r="361" spans="1:19" x14ac:dyDescent="0.25">
      <c r="A361" t="s">
        <v>36</v>
      </c>
      <c r="B361">
        <v>49.2</v>
      </c>
      <c r="C361" s="22">
        <f t="shared" si="5"/>
        <v>533</v>
      </c>
      <c r="E361" s="22">
        <v>1143.5</v>
      </c>
      <c r="F361">
        <f t="array" ref="F361">SUM(IF(E361=$C$2:$C$1162,1,0))</f>
        <v>2</v>
      </c>
      <c r="H361" s="24"/>
      <c r="S361" s="22"/>
    </row>
    <row r="362" spans="1:19" x14ac:dyDescent="0.25">
      <c r="A362" t="s">
        <v>36</v>
      </c>
      <c r="B362">
        <v>51.3</v>
      </c>
      <c r="C362" s="22">
        <f t="shared" si="5"/>
        <v>652.5</v>
      </c>
      <c r="E362" s="22">
        <v>1145</v>
      </c>
      <c r="F362">
        <f t="array" ref="F362">SUM(IF(E362=$C$2:$C$1162,1,0))</f>
        <v>1</v>
      </c>
      <c r="H362" s="24"/>
      <c r="S362" s="22"/>
    </row>
    <row r="363" spans="1:19" x14ac:dyDescent="0.25">
      <c r="A363" t="s">
        <v>33</v>
      </c>
      <c r="B363">
        <v>35.200000000000003</v>
      </c>
      <c r="C363" s="22">
        <f t="shared" si="5"/>
        <v>140</v>
      </c>
      <c r="E363" s="22">
        <v>1146</v>
      </c>
      <c r="F363">
        <f t="array" ref="F363">SUM(IF(E363=$C$2:$C$1162,1,0))</f>
        <v>1</v>
      </c>
      <c r="H363" s="24"/>
      <c r="S363" s="22"/>
    </row>
    <row r="364" spans="1:19" x14ac:dyDescent="0.25">
      <c r="A364" t="s">
        <v>33</v>
      </c>
      <c r="B364">
        <v>51.2</v>
      </c>
      <c r="C364" s="22">
        <f t="shared" si="5"/>
        <v>644</v>
      </c>
      <c r="E364" s="22">
        <v>1148.5</v>
      </c>
      <c r="F364">
        <f t="array" ref="F364">SUM(IF(E364=$C$2:$C$1162,1,0))</f>
        <v>4</v>
      </c>
      <c r="H364" s="24"/>
      <c r="S364" s="22"/>
    </row>
    <row r="365" spans="1:19" x14ac:dyDescent="0.25">
      <c r="A365" t="s">
        <v>29</v>
      </c>
      <c r="B365">
        <v>30.5</v>
      </c>
      <c r="C365" s="22">
        <f t="shared" si="5"/>
        <v>96</v>
      </c>
      <c r="E365" s="22">
        <v>1151</v>
      </c>
      <c r="F365">
        <f t="array" ref="F365">SUM(IF(E365=$C$2:$C$1162,1,0))</f>
        <v>1</v>
      </c>
      <c r="H365" s="24"/>
      <c r="S365" s="22"/>
    </row>
    <row r="366" spans="1:19" x14ac:dyDescent="0.25">
      <c r="A366" t="s">
        <v>33</v>
      </c>
      <c r="B366">
        <v>30.1</v>
      </c>
      <c r="C366" s="22">
        <f t="shared" si="5"/>
        <v>92</v>
      </c>
      <c r="E366" s="22">
        <v>1152</v>
      </c>
      <c r="F366">
        <f t="array" ref="F366">SUM(IF(E366=$C$2:$C$1162,1,0))</f>
        <v>1</v>
      </c>
      <c r="H366" s="24"/>
      <c r="S366" s="22"/>
    </row>
    <row r="367" spans="1:19" x14ac:dyDescent="0.25">
      <c r="A367" t="s">
        <v>33</v>
      </c>
      <c r="B367">
        <v>38.200000000000003</v>
      </c>
      <c r="C367" s="22">
        <f t="shared" si="5"/>
        <v>199</v>
      </c>
      <c r="E367" s="22">
        <v>1153</v>
      </c>
      <c r="F367">
        <f t="array" ref="F367">SUM(IF(E367=$C$2:$C$1162,1,0))</f>
        <v>1</v>
      </c>
      <c r="H367" s="24"/>
      <c r="S367" s="22"/>
    </row>
    <row r="368" spans="1:19" x14ac:dyDescent="0.25">
      <c r="A368" t="s">
        <v>36</v>
      </c>
      <c r="B368">
        <v>57.8</v>
      </c>
      <c r="C368" s="22">
        <f t="shared" si="5"/>
        <v>996.5</v>
      </c>
      <c r="E368" s="22">
        <v>1154</v>
      </c>
      <c r="F368">
        <f t="array" ref="F368">SUM(IF(E368=$C$2:$C$1162,1,0))</f>
        <v>1</v>
      </c>
      <c r="H368" s="24"/>
      <c r="S368" s="22"/>
    </row>
    <row r="369" spans="1:19" x14ac:dyDescent="0.25">
      <c r="A369" t="s">
        <v>36</v>
      </c>
      <c r="B369">
        <v>55.5</v>
      </c>
      <c r="C369" s="22">
        <f t="shared" si="5"/>
        <v>881.5</v>
      </c>
      <c r="E369" s="22">
        <v>1155</v>
      </c>
      <c r="F369">
        <f t="array" ref="F369">SUM(IF(E369=$C$2:$C$1162,1,0))</f>
        <v>1</v>
      </c>
      <c r="H369" s="24"/>
      <c r="S369" s="22"/>
    </row>
    <row r="370" spans="1:19" x14ac:dyDescent="0.25">
      <c r="A370" t="s">
        <v>29</v>
      </c>
      <c r="B370">
        <v>58.7</v>
      </c>
      <c r="C370" s="22">
        <f t="shared" si="5"/>
        <v>1039.5</v>
      </c>
      <c r="E370" s="22">
        <v>1156</v>
      </c>
      <c r="F370">
        <f t="array" ref="F370">SUM(IF(E370=$C$2:$C$1162,1,0))</f>
        <v>1</v>
      </c>
      <c r="H370" s="24"/>
      <c r="S370" s="22"/>
    </row>
    <row r="371" spans="1:19" x14ac:dyDescent="0.25">
      <c r="A371" t="s">
        <v>36</v>
      </c>
      <c r="B371">
        <v>63.8</v>
      </c>
      <c r="C371" s="22">
        <f t="shared" si="5"/>
        <v>1157</v>
      </c>
      <c r="E371" s="22">
        <v>1157</v>
      </c>
      <c r="F371">
        <f t="array" ref="F371">SUM(IF(E371=$C$2:$C$1162,1,0))</f>
        <v>1</v>
      </c>
      <c r="H371" s="24"/>
      <c r="S371" s="22"/>
    </row>
    <row r="372" spans="1:19" x14ac:dyDescent="0.25">
      <c r="A372" t="s">
        <v>33</v>
      </c>
      <c r="B372">
        <v>59.5</v>
      </c>
      <c r="C372" s="22">
        <f t="shared" si="5"/>
        <v>1075.5</v>
      </c>
      <c r="E372" s="22">
        <v>1158</v>
      </c>
      <c r="F372">
        <f t="array" ref="F372">SUM(IF(E372=$C$2:$C$1162,1,0))</f>
        <v>1</v>
      </c>
      <c r="H372" s="24"/>
      <c r="S372" s="22"/>
    </row>
    <row r="373" spans="1:19" x14ac:dyDescent="0.25">
      <c r="A373" t="s">
        <v>29</v>
      </c>
      <c r="B373">
        <v>52.7</v>
      </c>
      <c r="C373" s="22">
        <f t="shared" si="5"/>
        <v>709</v>
      </c>
      <c r="E373" s="22">
        <v>1159</v>
      </c>
      <c r="F373">
        <f t="array" ref="F373">SUM(IF(E373=$C$2:$C$1162,1,0))</f>
        <v>1</v>
      </c>
      <c r="H373" s="24"/>
      <c r="S373" s="22"/>
    </row>
    <row r="374" spans="1:19" x14ac:dyDescent="0.25">
      <c r="A374" t="s">
        <v>36</v>
      </c>
      <c r="B374">
        <v>57.4</v>
      </c>
      <c r="C374" s="22">
        <f t="shared" si="5"/>
        <v>973.5</v>
      </c>
      <c r="E374" s="22">
        <v>1160</v>
      </c>
      <c r="F374">
        <f t="array" ref="F374">SUM(IF(E374=$C$2:$C$1162,1,0))</f>
        <v>1</v>
      </c>
      <c r="H374" s="24"/>
      <c r="S374" s="22"/>
    </row>
    <row r="375" spans="1:19" x14ac:dyDescent="0.25">
      <c r="A375" t="s">
        <v>29</v>
      </c>
      <c r="B375">
        <v>54.5</v>
      </c>
      <c r="C375" s="22">
        <f t="shared" si="5"/>
        <v>823.5</v>
      </c>
      <c r="E375" s="22">
        <v>1161</v>
      </c>
      <c r="F375">
        <f t="array" ref="F375">SUM(IF(E375=$C$2:$C$1162,1,0))</f>
        <v>1</v>
      </c>
      <c r="H375" s="24"/>
      <c r="S375" s="22"/>
    </row>
    <row r="376" spans="1:19" x14ac:dyDescent="0.25">
      <c r="A376" t="s">
        <v>36</v>
      </c>
      <c r="B376">
        <v>57.8</v>
      </c>
      <c r="C376" s="22">
        <f t="shared" si="5"/>
        <v>996.5</v>
      </c>
      <c r="H376" s="24"/>
    </row>
    <row r="377" spans="1:19" x14ac:dyDescent="0.25">
      <c r="A377" t="s">
        <v>36</v>
      </c>
      <c r="B377">
        <v>37.5</v>
      </c>
      <c r="C377" s="22">
        <f t="shared" si="5"/>
        <v>185.5</v>
      </c>
      <c r="H377" s="24"/>
    </row>
    <row r="378" spans="1:19" x14ac:dyDescent="0.25">
      <c r="A378" t="s">
        <v>36</v>
      </c>
      <c r="B378">
        <v>61.9</v>
      </c>
      <c r="C378" s="22">
        <f t="shared" si="5"/>
        <v>1139</v>
      </c>
      <c r="H378" s="24"/>
    </row>
    <row r="379" spans="1:19" x14ac:dyDescent="0.25">
      <c r="A379" t="s">
        <v>29</v>
      </c>
      <c r="B379">
        <v>53.4</v>
      </c>
      <c r="C379" s="22">
        <f t="shared" si="5"/>
        <v>748.5</v>
      </c>
      <c r="H379" s="24"/>
    </row>
    <row r="380" spans="1:19" x14ac:dyDescent="0.25">
      <c r="A380" t="s">
        <v>29</v>
      </c>
      <c r="B380">
        <v>49.9</v>
      </c>
      <c r="C380" s="22">
        <f t="shared" si="5"/>
        <v>573</v>
      </c>
      <c r="H380" s="24"/>
    </row>
    <row r="381" spans="1:19" x14ac:dyDescent="0.25">
      <c r="A381" t="s">
        <v>36</v>
      </c>
      <c r="B381">
        <v>59.4</v>
      </c>
      <c r="C381" s="22">
        <f t="shared" si="5"/>
        <v>1070</v>
      </c>
      <c r="H381" s="24"/>
    </row>
    <row r="382" spans="1:19" x14ac:dyDescent="0.25">
      <c r="A382" t="s">
        <v>36</v>
      </c>
      <c r="B382">
        <v>57.2</v>
      </c>
      <c r="C382" s="22">
        <f t="shared" si="5"/>
        <v>965.5</v>
      </c>
      <c r="H382" s="24"/>
    </row>
    <row r="383" spans="1:19" x14ac:dyDescent="0.25">
      <c r="A383" t="s">
        <v>36</v>
      </c>
      <c r="B383">
        <v>48.5</v>
      </c>
      <c r="C383" s="22">
        <f t="shared" si="5"/>
        <v>495.5</v>
      </c>
      <c r="H383" s="24"/>
    </row>
    <row r="384" spans="1:19" x14ac:dyDescent="0.25">
      <c r="A384" t="s">
        <v>29</v>
      </c>
      <c r="B384">
        <v>43.1</v>
      </c>
      <c r="C384" s="22">
        <f t="shared" si="5"/>
        <v>312.5</v>
      </c>
      <c r="H384" s="24"/>
    </row>
    <row r="385" spans="1:8" x14ac:dyDescent="0.25">
      <c r="A385" t="s">
        <v>36</v>
      </c>
      <c r="B385">
        <v>59.6</v>
      </c>
      <c r="C385" s="22">
        <f t="shared" si="5"/>
        <v>1079</v>
      </c>
      <c r="H385" s="24"/>
    </row>
    <row r="386" spans="1:8" x14ac:dyDescent="0.25">
      <c r="A386" t="s">
        <v>36</v>
      </c>
      <c r="B386">
        <v>57.5</v>
      </c>
      <c r="C386" s="22">
        <f t="shared" si="5"/>
        <v>980.5</v>
      </c>
      <c r="H386" s="24"/>
    </row>
    <row r="387" spans="1:8" x14ac:dyDescent="0.25">
      <c r="A387" t="s">
        <v>29</v>
      </c>
      <c r="B387">
        <v>55.8</v>
      </c>
      <c r="C387" s="22">
        <f t="shared" ref="C387:C450" si="6">_xlfn.RANK.AVG(B387,$B$2:$B$1162,1)</f>
        <v>893.5</v>
      </c>
      <c r="H387" s="24"/>
    </row>
    <row r="388" spans="1:8" x14ac:dyDescent="0.25">
      <c r="A388" t="s">
        <v>36</v>
      </c>
      <c r="B388">
        <v>59.9</v>
      </c>
      <c r="C388" s="22">
        <f t="shared" si="6"/>
        <v>1088</v>
      </c>
      <c r="H388" s="24"/>
    </row>
    <row r="389" spans="1:8" x14ac:dyDescent="0.25">
      <c r="A389" t="s">
        <v>36</v>
      </c>
      <c r="B389">
        <v>42.7</v>
      </c>
      <c r="C389" s="22">
        <f t="shared" si="6"/>
        <v>305.5</v>
      </c>
      <c r="H389" s="24"/>
    </row>
    <row r="390" spans="1:8" x14ac:dyDescent="0.25">
      <c r="A390" t="s">
        <v>29</v>
      </c>
      <c r="B390">
        <v>58.8</v>
      </c>
      <c r="C390" s="22">
        <f t="shared" si="6"/>
        <v>1044.5</v>
      </c>
      <c r="H390" s="24"/>
    </row>
    <row r="391" spans="1:8" x14ac:dyDescent="0.25">
      <c r="A391" t="s">
        <v>29</v>
      </c>
      <c r="B391">
        <v>35.5</v>
      </c>
      <c r="C391" s="22">
        <f t="shared" si="6"/>
        <v>148</v>
      </c>
      <c r="H391" s="24"/>
    </row>
    <row r="392" spans="1:8" x14ac:dyDescent="0.25">
      <c r="A392" t="s">
        <v>36</v>
      </c>
      <c r="B392">
        <v>55.4</v>
      </c>
      <c r="C392" s="22">
        <f t="shared" si="6"/>
        <v>876</v>
      </c>
      <c r="H392" s="24"/>
    </row>
    <row r="393" spans="1:8" x14ac:dyDescent="0.25">
      <c r="A393" t="s">
        <v>33</v>
      </c>
      <c r="B393">
        <v>38.1</v>
      </c>
      <c r="C393" s="22">
        <f t="shared" si="6"/>
        <v>195</v>
      </c>
      <c r="H393" s="24"/>
    </row>
    <row r="394" spans="1:8" x14ac:dyDescent="0.25">
      <c r="A394" t="s">
        <v>36</v>
      </c>
      <c r="B394">
        <v>57.9</v>
      </c>
      <c r="C394" s="22">
        <f t="shared" si="6"/>
        <v>1003.5</v>
      </c>
      <c r="H394" s="24"/>
    </row>
    <row r="395" spans="1:8" x14ac:dyDescent="0.25">
      <c r="A395" t="s">
        <v>36</v>
      </c>
      <c r="B395">
        <v>58.8</v>
      </c>
      <c r="C395" s="22">
        <f t="shared" si="6"/>
        <v>1044.5</v>
      </c>
      <c r="H395" s="24"/>
    </row>
    <row r="396" spans="1:8" x14ac:dyDescent="0.25">
      <c r="A396" t="s">
        <v>36</v>
      </c>
      <c r="B396">
        <v>55.6</v>
      </c>
      <c r="C396" s="22">
        <f t="shared" si="6"/>
        <v>886.5</v>
      </c>
      <c r="H396" s="24"/>
    </row>
    <row r="397" spans="1:8" x14ac:dyDescent="0.25">
      <c r="A397" t="s">
        <v>29</v>
      </c>
      <c r="B397">
        <v>60.7</v>
      </c>
      <c r="C397" s="22">
        <f t="shared" si="6"/>
        <v>1111</v>
      </c>
      <c r="H397" s="24"/>
    </row>
    <row r="398" spans="1:8" x14ac:dyDescent="0.25">
      <c r="A398" t="s">
        <v>36</v>
      </c>
      <c r="B398">
        <v>45.4</v>
      </c>
      <c r="C398" s="22">
        <f t="shared" si="6"/>
        <v>375</v>
      </c>
      <c r="H398" s="24"/>
    </row>
    <row r="399" spans="1:8" x14ac:dyDescent="0.25">
      <c r="A399" t="s">
        <v>29</v>
      </c>
      <c r="B399">
        <v>55.9</v>
      </c>
      <c r="C399" s="22">
        <f t="shared" si="6"/>
        <v>898.5</v>
      </c>
      <c r="H399" s="24"/>
    </row>
    <row r="400" spans="1:8" x14ac:dyDescent="0.25">
      <c r="A400" t="s">
        <v>29</v>
      </c>
      <c r="B400">
        <v>58.5</v>
      </c>
      <c r="C400" s="22">
        <f t="shared" si="6"/>
        <v>1032</v>
      </c>
      <c r="H400" s="24"/>
    </row>
    <row r="401" spans="1:8" x14ac:dyDescent="0.25">
      <c r="A401" t="s">
        <v>29</v>
      </c>
      <c r="B401">
        <v>40.1</v>
      </c>
      <c r="C401" s="22">
        <f t="shared" si="6"/>
        <v>239</v>
      </c>
      <c r="H401" s="24"/>
    </row>
    <row r="402" spans="1:8" x14ac:dyDescent="0.25">
      <c r="A402" t="s">
        <v>36</v>
      </c>
      <c r="B402">
        <v>55.3</v>
      </c>
      <c r="C402" s="22">
        <f t="shared" si="6"/>
        <v>868</v>
      </c>
      <c r="H402" s="24"/>
    </row>
    <row r="403" spans="1:8" x14ac:dyDescent="0.25">
      <c r="A403" t="s">
        <v>36</v>
      </c>
      <c r="B403">
        <v>60.8</v>
      </c>
      <c r="C403" s="22">
        <f t="shared" si="6"/>
        <v>1114.5</v>
      </c>
      <c r="H403" s="24"/>
    </row>
    <row r="404" spans="1:8" x14ac:dyDescent="0.25">
      <c r="A404" t="s">
        <v>29</v>
      </c>
      <c r="B404">
        <v>54.4</v>
      </c>
      <c r="C404" s="22">
        <f t="shared" si="6"/>
        <v>813.5</v>
      </c>
      <c r="H404" s="24"/>
    </row>
    <row r="405" spans="1:8" x14ac:dyDescent="0.25">
      <c r="A405" t="s">
        <v>36</v>
      </c>
      <c r="B405">
        <v>58.3</v>
      </c>
      <c r="C405" s="22">
        <f t="shared" si="6"/>
        <v>1023.5</v>
      </c>
      <c r="H405" s="24"/>
    </row>
    <row r="406" spans="1:8" x14ac:dyDescent="0.25">
      <c r="A406" t="s">
        <v>33</v>
      </c>
      <c r="B406">
        <v>38.799999999999997</v>
      </c>
      <c r="C406" s="22">
        <f t="shared" si="6"/>
        <v>217.5</v>
      </c>
      <c r="H406" s="24"/>
    </row>
    <row r="407" spans="1:8" x14ac:dyDescent="0.25">
      <c r="A407" t="s">
        <v>36</v>
      </c>
      <c r="B407">
        <v>59.5</v>
      </c>
      <c r="C407" s="22">
        <f t="shared" si="6"/>
        <v>1075.5</v>
      </c>
      <c r="H407" s="24"/>
    </row>
    <row r="408" spans="1:8" x14ac:dyDescent="0.25">
      <c r="A408" t="s">
        <v>36</v>
      </c>
      <c r="B408">
        <v>53.8</v>
      </c>
      <c r="C408" s="22">
        <f t="shared" si="6"/>
        <v>773</v>
      </c>
      <c r="H408" s="24"/>
    </row>
    <row r="409" spans="1:8" x14ac:dyDescent="0.25">
      <c r="A409" t="s">
        <v>36</v>
      </c>
      <c r="B409">
        <v>60.2</v>
      </c>
      <c r="C409" s="22">
        <f t="shared" si="6"/>
        <v>1094</v>
      </c>
      <c r="H409" s="24"/>
    </row>
    <row r="410" spans="1:8" x14ac:dyDescent="0.25">
      <c r="A410" t="s">
        <v>36</v>
      </c>
      <c r="B410">
        <v>60.7</v>
      </c>
      <c r="C410" s="22">
        <f t="shared" si="6"/>
        <v>1111</v>
      </c>
      <c r="H410" s="24"/>
    </row>
    <row r="411" spans="1:8" x14ac:dyDescent="0.25">
      <c r="A411" t="s">
        <v>36</v>
      </c>
      <c r="B411">
        <v>57.7</v>
      </c>
      <c r="C411" s="22">
        <f t="shared" si="6"/>
        <v>992</v>
      </c>
      <c r="H411" s="24"/>
    </row>
    <row r="412" spans="1:8" x14ac:dyDescent="0.25">
      <c r="A412" t="s">
        <v>33</v>
      </c>
      <c r="B412">
        <v>60.2</v>
      </c>
      <c r="C412" s="22">
        <f t="shared" si="6"/>
        <v>1094</v>
      </c>
      <c r="H412" s="24"/>
    </row>
    <row r="413" spans="1:8" x14ac:dyDescent="0.25">
      <c r="A413" t="s">
        <v>36</v>
      </c>
      <c r="B413">
        <v>33.799999999999997</v>
      </c>
      <c r="C413" s="22">
        <f t="shared" si="6"/>
        <v>124.5</v>
      </c>
      <c r="H413" s="24"/>
    </row>
    <row r="414" spans="1:8" x14ac:dyDescent="0.25">
      <c r="A414" t="s">
        <v>33</v>
      </c>
      <c r="B414">
        <v>55.3</v>
      </c>
      <c r="C414" s="22">
        <f t="shared" si="6"/>
        <v>868</v>
      </c>
      <c r="H414" s="24"/>
    </row>
    <row r="415" spans="1:8" x14ac:dyDescent="0.25">
      <c r="A415" t="s">
        <v>36</v>
      </c>
      <c r="B415">
        <v>58.2</v>
      </c>
      <c r="C415" s="22">
        <f t="shared" si="6"/>
        <v>1017.5</v>
      </c>
      <c r="H415" s="24"/>
    </row>
    <row r="416" spans="1:8" x14ac:dyDescent="0.25">
      <c r="A416" t="s">
        <v>36</v>
      </c>
      <c r="B416">
        <v>58</v>
      </c>
      <c r="C416" s="22">
        <f t="shared" si="6"/>
        <v>1010</v>
      </c>
      <c r="H416" s="24"/>
    </row>
    <row r="417" spans="1:8" x14ac:dyDescent="0.25">
      <c r="A417" t="s">
        <v>36</v>
      </c>
      <c r="B417">
        <v>59.3</v>
      </c>
      <c r="C417" s="22">
        <f t="shared" si="6"/>
        <v>1064</v>
      </c>
      <c r="H417" s="24"/>
    </row>
    <row r="418" spans="1:8" x14ac:dyDescent="0.25">
      <c r="A418" t="s">
        <v>36</v>
      </c>
      <c r="B418">
        <v>57.4</v>
      </c>
      <c r="C418" s="22">
        <f t="shared" si="6"/>
        <v>973.5</v>
      </c>
      <c r="H418" s="24"/>
    </row>
    <row r="419" spans="1:8" x14ac:dyDescent="0.25">
      <c r="A419" t="s">
        <v>36</v>
      </c>
      <c r="B419">
        <v>41.9</v>
      </c>
      <c r="C419" s="22">
        <f t="shared" si="6"/>
        <v>281</v>
      </c>
      <c r="H419" s="24"/>
    </row>
    <row r="420" spans="1:8" x14ac:dyDescent="0.25">
      <c r="A420" t="s">
        <v>36</v>
      </c>
      <c r="B420">
        <v>56.4</v>
      </c>
      <c r="C420" s="22">
        <f t="shared" si="6"/>
        <v>920</v>
      </c>
      <c r="H420" s="24"/>
    </row>
    <row r="421" spans="1:8" x14ac:dyDescent="0.25">
      <c r="A421" t="s">
        <v>29</v>
      </c>
      <c r="B421">
        <v>48.4</v>
      </c>
      <c r="C421" s="22">
        <f t="shared" si="6"/>
        <v>491</v>
      </c>
      <c r="H421" s="24"/>
    </row>
    <row r="422" spans="1:8" x14ac:dyDescent="0.25">
      <c r="A422" t="s">
        <v>36</v>
      </c>
      <c r="B422">
        <v>61.2</v>
      </c>
      <c r="C422" s="22">
        <f t="shared" si="6"/>
        <v>1129.5</v>
      </c>
      <c r="H422" s="24"/>
    </row>
    <row r="423" spans="1:8" x14ac:dyDescent="0.25">
      <c r="A423" t="s">
        <v>29</v>
      </c>
      <c r="B423">
        <v>52.8</v>
      </c>
      <c r="C423" s="22">
        <f t="shared" si="6"/>
        <v>715</v>
      </c>
      <c r="H423" s="24"/>
    </row>
    <row r="424" spans="1:8" x14ac:dyDescent="0.25">
      <c r="A424" t="s">
        <v>33</v>
      </c>
      <c r="B424">
        <v>26.7</v>
      </c>
      <c r="C424" s="22">
        <f t="shared" si="6"/>
        <v>59</v>
      </c>
      <c r="H424" s="24"/>
    </row>
    <row r="425" spans="1:8" x14ac:dyDescent="0.25">
      <c r="A425" t="s">
        <v>29</v>
      </c>
      <c r="B425">
        <v>37.5</v>
      </c>
      <c r="C425" s="22">
        <f t="shared" si="6"/>
        <v>185.5</v>
      </c>
      <c r="H425" s="24"/>
    </row>
    <row r="426" spans="1:8" x14ac:dyDescent="0.25">
      <c r="A426" t="s">
        <v>29</v>
      </c>
      <c r="B426">
        <v>26.3</v>
      </c>
      <c r="C426" s="22">
        <f t="shared" si="6"/>
        <v>50</v>
      </c>
      <c r="H426" s="24"/>
    </row>
    <row r="427" spans="1:8" x14ac:dyDescent="0.25">
      <c r="A427" t="s">
        <v>29</v>
      </c>
      <c r="B427">
        <v>51.6</v>
      </c>
      <c r="C427" s="22">
        <f t="shared" si="6"/>
        <v>667.5</v>
      </c>
      <c r="H427" s="24"/>
    </row>
    <row r="428" spans="1:8" x14ac:dyDescent="0.25">
      <c r="A428" t="s">
        <v>36</v>
      </c>
      <c r="B428">
        <v>57.3</v>
      </c>
      <c r="C428" s="22">
        <f t="shared" si="6"/>
        <v>970</v>
      </c>
      <c r="H428" s="24"/>
    </row>
    <row r="429" spans="1:8" x14ac:dyDescent="0.25">
      <c r="A429" t="s">
        <v>29</v>
      </c>
      <c r="B429">
        <v>59</v>
      </c>
      <c r="C429" s="22">
        <f t="shared" si="6"/>
        <v>1054.5</v>
      </c>
      <c r="H429" s="24"/>
    </row>
    <row r="430" spans="1:8" x14ac:dyDescent="0.25">
      <c r="A430" t="s">
        <v>33</v>
      </c>
      <c r="B430">
        <v>56</v>
      </c>
      <c r="C430" s="22">
        <f t="shared" si="6"/>
        <v>902</v>
      </c>
      <c r="H430" s="24"/>
    </row>
    <row r="431" spans="1:8" x14ac:dyDescent="0.25">
      <c r="A431" t="s">
        <v>36</v>
      </c>
      <c r="B431">
        <v>51.7</v>
      </c>
      <c r="C431" s="22">
        <f t="shared" si="6"/>
        <v>671</v>
      </c>
      <c r="H431" s="24"/>
    </row>
    <row r="432" spans="1:8" x14ac:dyDescent="0.25">
      <c r="A432" t="s">
        <v>29</v>
      </c>
      <c r="B432">
        <v>50</v>
      </c>
      <c r="C432" s="22">
        <f t="shared" si="6"/>
        <v>580.5</v>
      </c>
      <c r="H432" s="24"/>
    </row>
    <row r="433" spans="1:8" x14ac:dyDescent="0.25">
      <c r="A433" t="s">
        <v>36</v>
      </c>
      <c r="B433">
        <v>37.299999999999997</v>
      </c>
      <c r="C433" s="22">
        <f t="shared" si="6"/>
        <v>182.5</v>
      </c>
      <c r="H433" s="24"/>
    </row>
    <row r="434" spans="1:8" x14ac:dyDescent="0.25">
      <c r="A434" t="s">
        <v>36</v>
      </c>
      <c r="B434">
        <v>38.700000000000003</v>
      </c>
      <c r="C434" s="22">
        <f t="shared" si="6"/>
        <v>213</v>
      </c>
      <c r="H434" s="24"/>
    </row>
    <row r="435" spans="1:8" x14ac:dyDescent="0.25">
      <c r="A435" t="s">
        <v>36</v>
      </c>
      <c r="B435">
        <v>41.1</v>
      </c>
      <c r="C435" s="22">
        <f t="shared" si="6"/>
        <v>258</v>
      </c>
      <c r="H435" s="24"/>
    </row>
    <row r="436" spans="1:8" x14ac:dyDescent="0.25">
      <c r="A436" t="s">
        <v>36</v>
      </c>
      <c r="B436">
        <v>59.1</v>
      </c>
      <c r="C436" s="22">
        <f t="shared" si="6"/>
        <v>1058.5</v>
      </c>
      <c r="H436" s="24"/>
    </row>
    <row r="437" spans="1:8" x14ac:dyDescent="0.25">
      <c r="A437" t="s">
        <v>33</v>
      </c>
      <c r="B437">
        <v>54.3</v>
      </c>
      <c r="C437" s="22">
        <f t="shared" si="6"/>
        <v>805</v>
      </c>
      <c r="H437" s="24"/>
    </row>
    <row r="438" spans="1:8" x14ac:dyDescent="0.25">
      <c r="A438" t="s">
        <v>29</v>
      </c>
      <c r="B438">
        <v>59.4</v>
      </c>
      <c r="C438" s="22">
        <f t="shared" si="6"/>
        <v>1070</v>
      </c>
      <c r="H438" s="24"/>
    </row>
    <row r="439" spans="1:8" x14ac:dyDescent="0.25">
      <c r="A439" t="s">
        <v>33</v>
      </c>
      <c r="B439">
        <v>41.6</v>
      </c>
      <c r="C439" s="22">
        <f t="shared" si="6"/>
        <v>275</v>
      </c>
      <c r="H439" s="24"/>
    </row>
    <row r="440" spans="1:8" x14ac:dyDescent="0.25">
      <c r="A440" t="s">
        <v>36</v>
      </c>
      <c r="B440">
        <v>52.8</v>
      </c>
      <c r="C440" s="22">
        <f t="shared" si="6"/>
        <v>715</v>
      </c>
      <c r="H440" s="24"/>
    </row>
    <row r="441" spans="1:8" x14ac:dyDescent="0.25">
      <c r="A441" t="s">
        <v>33</v>
      </c>
      <c r="B441">
        <v>56.4</v>
      </c>
      <c r="C441" s="22">
        <f t="shared" si="6"/>
        <v>920</v>
      </c>
      <c r="H441" s="24"/>
    </row>
    <row r="442" spans="1:8" x14ac:dyDescent="0.25">
      <c r="A442" t="s">
        <v>36</v>
      </c>
      <c r="B442">
        <v>57.6</v>
      </c>
      <c r="C442" s="22">
        <f t="shared" si="6"/>
        <v>987.5</v>
      </c>
      <c r="H442" s="24"/>
    </row>
    <row r="443" spans="1:8" x14ac:dyDescent="0.25">
      <c r="A443" t="s">
        <v>36</v>
      </c>
      <c r="B443">
        <v>53.9</v>
      </c>
      <c r="C443" s="22">
        <f t="shared" si="6"/>
        <v>782.5</v>
      </c>
      <c r="H443" s="24"/>
    </row>
    <row r="444" spans="1:8" x14ac:dyDescent="0.25">
      <c r="A444" t="s">
        <v>36</v>
      </c>
      <c r="B444">
        <v>55.3</v>
      </c>
      <c r="C444" s="22">
        <f t="shared" si="6"/>
        <v>868</v>
      </c>
      <c r="H444" s="24"/>
    </row>
    <row r="445" spans="1:8" x14ac:dyDescent="0.25">
      <c r="A445" t="s">
        <v>29</v>
      </c>
      <c r="B445">
        <v>58.4</v>
      </c>
      <c r="C445" s="22">
        <f t="shared" si="6"/>
        <v>1028.5</v>
      </c>
      <c r="H445" s="24"/>
    </row>
    <row r="446" spans="1:8" x14ac:dyDescent="0.25">
      <c r="A446" t="s">
        <v>33</v>
      </c>
      <c r="B446">
        <v>52.2</v>
      </c>
      <c r="C446" s="22">
        <f t="shared" si="6"/>
        <v>690.5</v>
      </c>
      <c r="H446" s="24"/>
    </row>
    <row r="447" spans="1:8" x14ac:dyDescent="0.25">
      <c r="A447" t="s">
        <v>36</v>
      </c>
      <c r="B447">
        <v>56.3</v>
      </c>
      <c r="C447" s="22">
        <f t="shared" si="6"/>
        <v>915</v>
      </c>
      <c r="H447" s="24"/>
    </row>
    <row r="448" spans="1:8" x14ac:dyDescent="0.25">
      <c r="A448" t="s">
        <v>36</v>
      </c>
      <c r="B448">
        <v>59.7</v>
      </c>
      <c r="C448" s="22">
        <f t="shared" si="6"/>
        <v>1081.5</v>
      </c>
      <c r="H448" s="24"/>
    </row>
    <row r="449" spans="1:8" x14ac:dyDescent="0.25">
      <c r="A449" t="s">
        <v>29</v>
      </c>
      <c r="B449">
        <v>54.1</v>
      </c>
      <c r="C449" s="22">
        <f t="shared" si="6"/>
        <v>795</v>
      </c>
      <c r="H449" s="24"/>
    </row>
    <row r="450" spans="1:8" x14ac:dyDescent="0.25">
      <c r="A450" t="s">
        <v>36</v>
      </c>
      <c r="B450">
        <v>52.9</v>
      </c>
      <c r="C450" s="22">
        <f t="shared" si="6"/>
        <v>720</v>
      </c>
      <c r="H450" s="24"/>
    </row>
    <row r="451" spans="1:8" x14ac:dyDescent="0.25">
      <c r="A451" t="s">
        <v>33</v>
      </c>
      <c r="B451">
        <v>33</v>
      </c>
      <c r="C451" s="22">
        <f t="shared" ref="C451:C514" si="7">_xlfn.RANK.AVG(B451,$B$2:$B$1162,1)</f>
        <v>112.5</v>
      </c>
      <c r="H451" s="24"/>
    </row>
    <row r="452" spans="1:8" x14ac:dyDescent="0.25">
      <c r="A452" t="s">
        <v>29</v>
      </c>
      <c r="B452">
        <v>45.5</v>
      </c>
      <c r="C452" s="22">
        <f t="shared" si="7"/>
        <v>379.5</v>
      </c>
      <c r="H452" s="24"/>
    </row>
    <row r="453" spans="1:8" x14ac:dyDescent="0.25">
      <c r="A453" t="s">
        <v>29</v>
      </c>
      <c r="B453">
        <v>60.5</v>
      </c>
      <c r="C453" s="22">
        <f t="shared" si="7"/>
        <v>1103</v>
      </c>
      <c r="H453" s="24"/>
    </row>
    <row r="454" spans="1:8" x14ac:dyDescent="0.25">
      <c r="A454" t="s">
        <v>33</v>
      </c>
      <c r="B454">
        <v>56.7</v>
      </c>
      <c r="C454" s="22">
        <f t="shared" si="7"/>
        <v>937.5</v>
      </c>
      <c r="H454" s="24"/>
    </row>
    <row r="455" spans="1:8" x14ac:dyDescent="0.25">
      <c r="A455" t="s">
        <v>36</v>
      </c>
      <c r="B455">
        <v>57.3</v>
      </c>
      <c r="C455" s="22">
        <f t="shared" si="7"/>
        <v>970</v>
      </c>
      <c r="H455" s="24"/>
    </row>
    <row r="456" spans="1:8" x14ac:dyDescent="0.25">
      <c r="A456" t="s">
        <v>36</v>
      </c>
      <c r="B456">
        <v>47</v>
      </c>
      <c r="C456" s="22">
        <f t="shared" si="7"/>
        <v>433.5</v>
      </c>
      <c r="H456" s="24"/>
    </row>
    <row r="457" spans="1:8" x14ac:dyDescent="0.25">
      <c r="A457" t="s">
        <v>36</v>
      </c>
      <c r="B457">
        <v>54.9</v>
      </c>
      <c r="C457" s="22">
        <f t="shared" si="7"/>
        <v>844</v>
      </c>
      <c r="H457" s="24"/>
    </row>
    <row r="458" spans="1:8" x14ac:dyDescent="0.25">
      <c r="A458" t="s">
        <v>36</v>
      </c>
      <c r="B458">
        <v>61.1</v>
      </c>
      <c r="C458" s="22">
        <f t="shared" si="7"/>
        <v>1126</v>
      </c>
      <c r="H458" s="24"/>
    </row>
    <row r="459" spans="1:8" x14ac:dyDescent="0.25">
      <c r="A459" t="s">
        <v>36</v>
      </c>
      <c r="B459">
        <v>59.4</v>
      </c>
      <c r="C459" s="22">
        <f t="shared" si="7"/>
        <v>1070</v>
      </c>
      <c r="H459" s="24"/>
    </row>
    <row r="460" spans="1:8" x14ac:dyDescent="0.25">
      <c r="A460" t="s">
        <v>29</v>
      </c>
      <c r="B460">
        <v>56.8</v>
      </c>
      <c r="C460" s="22">
        <f t="shared" si="7"/>
        <v>945</v>
      </c>
      <c r="H460" s="24"/>
    </row>
    <row r="461" spans="1:8" x14ac:dyDescent="0.25">
      <c r="A461" t="s">
        <v>33</v>
      </c>
      <c r="B461">
        <v>43.4</v>
      </c>
      <c r="C461" s="22">
        <f t="shared" si="7"/>
        <v>317.5</v>
      </c>
      <c r="H461" s="24"/>
    </row>
    <row r="462" spans="1:8" x14ac:dyDescent="0.25">
      <c r="A462" t="s">
        <v>29</v>
      </c>
      <c r="B462">
        <v>54.5</v>
      </c>
      <c r="C462" s="22">
        <f t="shared" si="7"/>
        <v>823.5</v>
      </c>
      <c r="H462" s="24"/>
    </row>
    <row r="463" spans="1:8" x14ac:dyDescent="0.25">
      <c r="A463" t="s">
        <v>36</v>
      </c>
      <c r="B463">
        <v>55.3</v>
      </c>
      <c r="C463" s="22">
        <f t="shared" si="7"/>
        <v>868</v>
      </c>
      <c r="H463" s="24"/>
    </row>
    <row r="464" spans="1:8" x14ac:dyDescent="0.25">
      <c r="A464" t="s">
        <v>29</v>
      </c>
      <c r="B464">
        <v>55.8</v>
      </c>
      <c r="C464" s="22">
        <f t="shared" si="7"/>
        <v>893.5</v>
      </c>
      <c r="H464" s="24"/>
    </row>
    <row r="465" spans="1:8" x14ac:dyDescent="0.25">
      <c r="A465" t="s">
        <v>29</v>
      </c>
      <c r="B465">
        <v>53.1</v>
      </c>
      <c r="C465" s="22">
        <f t="shared" si="7"/>
        <v>730.5</v>
      </c>
      <c r="H465" s="24"/>
    </row>
    <row r="466" spans="1:8" x14ac:dyDescent="0.25">
      <c r="A466" t="s">
        <v>33</v>
      </c>
      <c r="B466">
        <v>33</v>
      </c>
      <c r="C466" s="22">
        <f t="shared" si="7"/>
        <v>112.5</v>
      </c>
      <c r="H466" s="24"/>
    </row>
    <row r="467" spans="1:8" x14ac:dyDescent="0.25">
      <c r="A467" t="s">
        <v>33</v>
      </c>
      <c r="B467">
        <v>44.5</v>
      </c>
      <c r="C467" s="22">
        <f t="shared" si="7"/>
        <v>353</v>
      </c>
      <c r="H467" s="24"/>
    </row>
    <row r="468" spans="1:8" x14ac:dyDescent="0.25">
      <c r="A468" t="s">
        <v>33</v>
      </c>
      <c r="B468">
        <v>44.7</v>
      </c>
      <c r="C468" s="22">
        <f t="shared" si="7"/>
        <v>357.5</v>
      </c>
      <c r="H468" s="24"/>
    </row>
    <row r="469" spans="1:8" x14ac:dyDescent="0.25">
      <c r="A469" t="s">
        <v>33</v>
      </c>
      <c r="B469">
        <v>58.9</v>
      </c>
      <c r="C469" s="22">
        <f t="shared" si="7"/>
        <v>1049.5</v>
      </c>
      <c r="H469" s="24"/>
    </row>
    <row r="470" spans="1:8" x14ac:dyDescent="0.25">
      <c r="A470" t="s">
        <v>36</v>
      </c>
      <c r="B470">
        <v>56.8</v>
      </c>
      <c r="C470" s="22">
        <f t="shared" si="7"/>
        <v>945</v>
      </c>
      <c r="H470" s="24"/>
    </row>
    <row r="471" spans="1:8" x14ac:dyDescent="0.25">
      <c r="A471" t="s">
        <v>33</v>
      </c>
      <c r="B471">
        <v>38.200000000000003</v>
      </c>
      <c r="C471" s="22">
        <f t="shared" si="7"/>
        <v>199</v>
      </c>
      <c r="H471" s="24"/>
    </row>
    <row r="472" spans="1:8" x14ac:dyDescent="0.25">
      <c r="A472" t="s">
        <v>29</v>
      </c>
      <c r="B472">
        <v>58.9</v>
      </c>
      <c r="C472" s="22">
        <f t="shared" si="7"/>
        <v>1049.5</v>
      </c>
      <c r="H472" s="24"/>
    </row>
    <row r="473" spans="1:8" x14ac:dyDescent="0.25">
      <c r="A473" t="s">
        <v>29</v>
      </c>
      <c r="B473">
        <v>53.6</v>
      </c>
      <c r="C473" s="22">
        <f t="shared" si="7"/>
        <v>761</v>
      </c>
      <c r="H473" s="24"/>
    </row>
    <row r="474" spans="1:8" x14ac:dyDescent="0.25">
      <c r="A474" t="s">
        <v>36</v>
      </c>
      <c r="B474">
        <v>53</v>
      </c>
      <c r="C474" s="22">
        <f t="shared" si="7"/>
        <v>724</v>
      </c>
      <c r="H474" s="24"/>
    </row>
    <row r="475" spans="1:8" x14ac:dyDescent="0.25">
      <c r="A475" t="s">
        <v>33</v>
      </c>
      <c r="B475">
        <v>37.299999999999997</v>
      </c>
      <c r="C475" s="22">
        <f t="shared" si="7"/>
        <v>182.5</v>
      </c>
      <c r="H475" s="24"/>
    </row>
    <row r="476" spans="1:8" x14ac:dyDescent="0.25">
      <c r="A476" t="s">
        <v>36</v>
      </c>
      <c r="B476">
        <v>58.8</v>
      </c>
      <c r="C476" s="22">
        <f t="shared" si="7"/>
        <v>1044.5</v>
      </c>
      <c r="H476" s="24"/>
    </row>
    <row r="477" spans="1:8" x14ac:dyDescent="0.25">
      <c r="A477" t="s">
        <v>33</v>
      </c>
      <c r="B477">
        <v>48.7</v>
      </c>
      <c r="C477" s="22">
        <f t="shared" si="7"/>
        <v>505.5</v>
      </c>
      <c r="H477" s="24"/>
    </row>
    <row r="478" spans="1:8" x14ac:dyDescent="0.25">
      <c r="A478" t="s">
        <v>36</v>
      </c>
      <c r="B478">
        <v>55.7</v>
      </c>
      <c r="C478" s="22">
        <f t="shared" si="7"/>
        <v>889.5</v>
      </c>
      <c r="H478" s="24"/>
    </row>
    <row r="479" spans="1:8" x14ac:dyDescent="0.25">
      <c r="A479" t="s">
        <v>33</v>
      </c>
      <c r="B479">
        <v>53.8</v>
      </c>
      <c r="C479" s="22">
        <f t="shared" si="7"/>
        <v>773</v>
      </c>
      <c r="H479" s="24"/>
    </row>
    <row r="480" spans="1:8" x14ac:dyDescent="0.25">
      <c r="A480" t="s">
        <v>33</v>
      </c>
      <c r="B480">
        <v>50.6</v>
      </c>
      <c r="C480" s="22">
        <f t="shared" si="7"/>
        <v>612</v>
      </c>
      <c r="H480" s="24"/>
    </row>
    <row r="481" spans="1:8" x14ac:dyDescent="0.25">
      <c r="A481" t="s">
        <v>36</v>
      </c>
      <c r="B481">
        <v>56.4</v>
      </c>
      <c r="C481" s="22">
        <f t="shared" si="7"/>
        <v>920</v>
      </c>
      <c r="H481" s="24"/>
    </row>
    <row r="482" spans="1:8" x14ac:dyDescent="0.25">
      <c r="A482" t="s">
        <v>33</v>
      </c>
      <c r="B482">
        <v>33.799999999999997</v>
      </c>
      <c r="C482" s="22">
        <f t="shared" si="7"/>
        <v>124.5</v>
      </c>
      <c r="H482" s="24"/>
    </row>
    <row r="483" spans="1:8" x14ac:dyDescent="0.25">
      <c r="A483" t="s">
        <v>33</v>
      </c>
      <c r="B483">
        <v>46.1</v>
      </c>
      <c r="C483" s="22">
        <f t="shared" si="7"/>
        <v>402</v>
      </c>
      <c r="H483" s="24"/>
    </row>
    <row r="484" spans="1:8" x14ac:dyDescent="0.25">
      <c r="A484" t="s">
        <v>29</v>
      </c>
      <c r="B484">
        <v>53.9</v>
      </c>
      <c r="C484" s="22">
        <f t="shared" si="7"/>
        <v>782.5</v>
      </c>
      <c r="H484" s="24"/>
    </row>
    <row r="485" spans="1:8" x14ac:dyDescent="0.25">
      <c r="A485" t="s">
        <v>29</v>
      </c>
      <c r="B485">
        <v>42.6</v>
      </c>
      <c r="C485" s="22">
        <f t="shared" si="7"/>
        <v>301.5</v>
      </c>
      <c r="H485" s="24"/>
    </row>
    <row r="486" spans="1:8" x14ac:dyDescent="0.25">
      <c r="A486" t="s">
        <v>33</v>
      </c>
      <c r="B486">
        <v>29.7</v>
      </c>
      <c r="C486" s="22">
        <f t="shared" si="7"/>
        <v>87.5</v>
      </c>
      <c r="H486" s="24"/>
    </row>
    <row r="487" spans="1:8" x14ac:dyDescent="0.25">
      <c r="A487" t="s">
        <v>36</v>
      </c>
      <c r="B487">
        <v>46.1</v>
      </c>
      <c r="C487" s="22">
        <f t="shared" si="7"/>
        <v>402</v>
      </c>
      <c r="H487" s="24"/>
    </row>
    <row r="488" spans="1:8" x14ac:dyDescent="0.25">
      <c r="A488" t="s">
        <v>36</v>
      </c>
      <c r="B488">
        <v>57.8</v>
      </c>
      <c r="C488" s="22">
        <f t="shared" si="7"/>
        <v>996.5</v>
      </c>
      <c r="H488" s="24"/>
    </row>
    <row r="489" spans="1:8" x14ac:dyDescent="0.25">
      <c r="A489" t="s">
        <v>29</v>
      </c>
      <c r="B489">
        <v>59.4</v>
      </c>
      <c r="C489" s="22">
        <f t="shared" si="7"/>
        <v>1070</v>
      </c>
      <c r="H489" s="24"/>
    </row>
    <row r="490" spans="1:8" x14ac:dyDescent="0.25">
      <c r="A490" t="s">
        <v>33</v>
      </c>
      <c r="B490">
        <v>37</v>
      </c>
      <c r="C490" s="22">
        <f t="shared" si="7"/>
        <v>176</v>
      </c>
      <c r="H490" s="24"/>
    </row>
    <row r="491" spans="1:8" x14ac:dyDescent="0.25">
      <c r="A491" t="s">
        <v>29</v>
      </c>
      <c r="B491">
        <v>50.9</v>
      </c>
      <c r="C491" s="22">
        <f t="shared" si="7"/>
        <v>623.5</v>
      </c>
      <c r="H491" s="24"/>
    </row>
    <row r="492" spans="1:8" x14ac:dyDescent="0.25">
      <c r="A492" t="s">
        <v>33</v>
      </c>
      <c r="B492">
        <v>53.3</v>
      </c>
      <c r="C492" s="22">
        <f t="shared" si="7"/>
        <v>740</v>
      </c>
      <c r="H492" s="24"/>
    </row>
    <row r="493" spans="1:8" x14ac:dyDescent="0.25">
      <c r="A493" t="s">
        <v>36</v>
      </c>
      <c r="B493">
        <v>53.4</v>
      </c>
      <c r="C493" s="22">
        <f t="shared" si="7"/>
        <v>748.5</v>
      </c>
      <c r="H493" s="24"/>
    </row>
    <row r="494" spans="1:8" x14ac:dyDescent="0.25">
      <c r="A494" t="s">
        <v>29</v>
      </c>
      <c r="B494">
        <v>51.3</v>
      </c>
      <c r="C494" s="22">
        <f t="shared" si="7"/>
        <v>652.5</v>
      </c>
      <c r="H494" s="24"/>
    </row>
    <row r="495" spans="1:8" x14ac:dyDescent="0.25">
      <c r="A495" t="s">
        <v>33</v>
      </c>
      <c r="B495">
        <v>41.1</v>
      </c>
      <c r="C495" s="22">
        <f t="shared" si="7"/>
        <v>258</v>
      </c>
      <c r="H495" s="24"/>
    </row>
    <row r="496" spans="1:8" x14ac:dyDescent="0.25">
      <c r="A496" t="s">
        <v>29</v>
      </c>
      <c r="B496">
        <v>43.9</v>
      </c>
      <c r="C496" s="22">
        <f t="shared" si="7"/>
        <v>335.5</v>
      </c>
      <c r="H496" s="24"/>
    </row>
    <row r="497" spans="1:8" x14ac:dyDescent="0.25">
      <c r="A497" t="s">
        <v>29</v>
      </c>
      <c r="B497">
        <v>54.1</v>
      </c>
      <c r="C497" s="22">
        <f t="shared" si="7"/>
        <v>795</v>
      </c>
      <c r="H497" s="24"/>
    </row>
    <row r="498" spans="1:8" x14ac:dyDescent="0.25">
      <c r="A498" t="s">
        <v>33</v>
      </c>
      <c r="B498">
        <v>41.1</v>
      </c>
      <c r="C498" s="22">
        <f t="shared" si="7"/>
        <v>258</v>
      </c>
      <c r="H498" s="24"/>
    </row>
    <row r="499" spans="1:8" x14ac:dyDescent="0.25">
      <c r="A499" t="s">
        <v>29</v>
      </c>
      <c r="B499">
        <v>48.5</v>
      </c>
      <c r="C499" s="22">
        <f t="shared" si="7"/>
        <v>495.5</v>
      </c>
      <c r="H499" s="24"/>
    </row>
    <row r="500" spans="1:8" x14ac:dyDescent="0.25">
      <c r="A500" t="s">
        <v>29</v>
      </c>
      <c r="B500">
        <v>42.2</v>
      </c>
      <c r="C500" s="22">
        <f t="shared" si="7"/>
        <v>288.5</v>
      </c>
      <c r="H500" s="24"/>
    </row>
    <row r="501" spans="1:8" x14ac:dyDescent="0.25">
      <c r="A501" t="s">
        <v>36</v>
      </c>
      <c r="B501">
        <v>53.4</v>
      </c>
      <c r="C501" s="22">
        <f t="shared" si="7"/>
        <v>748.5</v>
      </c>
      <c r="H501" s="24"/>
    </row>
    <row r="502" spans="1:8" x14ac:dyDescent="0.25">
      <c r="A502" t="s">
        <v>29</v>
      </c>
      <c r="B502">
        <v>48.8</v>
      </c>
      <c r="C502" s="22">
        <f t="shared" si="7"/>
        <v>513.5</v>
      </c>
      <c r="H502" s="24"/>
    </row>
    <row r="503" spans="1:8" x14ac:dyDescent="0.25">
      <c r="A503" t="s">
        <v>29</v>
      </c>
      <c r="B503">
        <v>50.1</v>
      </c>
      <c r="C503" s="22">
        <f t="shared" si="7"/>
        <v>586</v>
      </c>
      <c r="H503" s="24"/>
    </row>
    <row r="504" spans="1:8" x14ac:dyDescent="0.25">
      <c r="A504" t="s">
        <v>33</v>
      </c>
      <c r="B504">
        <v>50.2</v>
      </c>
      <c r="C504" s="22">
        <f t="shared" si="7"/>
        <v>592</v>
      </c>
      <c r="H504" s="24"/>
    </row>
    <row r="505" spans="1:8" x14ac:dyDescent="0.25">
      <c r="A505" t="s">
        <v>33</v>
      </c>
      <c r="B505">
        <v>41.4</v>
      </c>
      <c r="C505" s="22">
        <f t="shared" si="7"/>
        <v>269</v>
      </c>
      <c r="H505" s="24"/>
    </row>
    <row r="506" spans="1:8" x14ac:dyDescent="0.25">
      <c r="A506" t="s">
        <v>36</v>
      </c>
      <c r="B506">
        <v>54.4</v>
      </c>
      <c r="C506" s="22">
        <f t="shared" si="7"/>
        <v>813.5</v>
      </c>
      <c r="H506" s="24"/>
    </row>
    <row r="507" spans="1:8" x14ac:dyDescent="0.25">
      <c r="A507" t="s">
        <v>29</v>
      </c>
      <c r="B507">
        <v>54</v>
      </c>
      <c r="C507" s="22">
        <f t="shared" si="7"/>
        <v>789.5</v>
      </c>
      <c r="H507" s="24"/>
    </row>
    <row r="508" spans="1:8" x14ac:dyDescent="0.25">
      <c r="A508" t="s">
        <v>29</v>
      </c>
      <c r="B508">
        <v>58.3</v>
      </c>
      <c r="C508" s="22">
        <f t="shared" si="7"/>
        <v>1023.5</v>
      </c>
      <c r="H508" s="24"/>
    </row>
    <row r="509" spans="1:8" x14ac:dyDescent="0.25">
      <c r="A509" t="s">
        <v>36</v>
      </c>
      <c r="B509">
        <v>55.6</v>
      </c>
      <c r="C509" s="22">
        <f t="shared" si="7"/>
        <v>886.5</v>
      </c>
      <c r="H509" s="24"/>
    </row>
    <row r="510" spans="1:8" x14ac:dyDescent="0.25">
      <c r="A510" t="s">
        <v>36</v>
      </c>
      <c r="B510">
        <v>61.1</v>
      </c>
      <c r="C510" s="22">
        <f t="shared" si="7"/>
        <v>1126</v>
      </c>
      <c r="H510" s="24"/>
    </row>
    <row r="511" spans="1:8" x14ac:dyDescent="0.25">
      <c r="A511" t="s">
        <v>29</v>
      </c>
      <c r="B511">
        <v>54.4</v>
      </c>
      <c r="C511" s="22">
        <f t="shared" si="7"/>
        <v>813.5</v>
      </c>
      <c r="H511" s="24"/>
    </row>
    <row r="512" spans="1:8" x14ac:dyDescent="0.25">
      <c r="A512" t="s">
        <v>29</v>
      </c>
      <c r="B512">
        <v>47.2</v>
      </c>
      <c r="C512" s="22">
        <f t="shared" si="7"/>
        <v>441.5</v>
      </c>
      <c r="H512" s="24"/>
    </row>
    <row r="513" spans="1:8" x14ac:dyDescent="0.25">
      <c r="A513" t="s">
        <v>33</v>
      </c>
      <c r="B513">
        <v>41.3</v>
      </c>
      <c r="C513" s="22">
        <f t="shared" si="7"/>
        <v>266</v>
      </c>
      <c r="H513" s="24"/>
    </row>
    <row r="514" spans="1:8" x14ac:dyDescent="0.25">
      <c r="A514" t="s">
        <v>29</v>
      </c>
      <c r="B514">
        <v>46.4</v>
      </c>
      <c r="C514" s="22">
        <f t="shared" si="7"/>
        <v>413.5</v>
      </c>
      <c r="H514" s="24"/>
    </row>
    <row r="515" spans="1:8" x14ac:dyDescent="0.25">
      <c r="A515" t="s">
        <v>29</v>
      </c>
      <c r="B515">
        <v>51.9</v>
      </c>
      <c r="C515" s="22">
        <f t="shared" ref="C515:C578" si="8">_xlfn.RANK.AVG(B515,$B$2:$B$1162,1)</f>
        <v>680.5</v>
      </c>
      <c r="H515" s="24"/>
    </row>
    <row r="516" spans="1:8" x14ac:dyDescent="0.25">
      <c r="A516" t="s">
        <v>29</v>
      </c>
      <c r="B516">
        <v>49.5</v>
      </c>
      <c r="C516" s="22">
        <f t="shared" si="8"/>
        <v>544.5</v>
      </c>
      <c r="H516" s="24"/>
    </row>
    <row r="517" spans="1:8" x14ac:dyDescent="0.25">
      <c r="A517" t="s">
        <v>33</v>
      </c>
      <c r="B517">
        <v>35.200000000000003</v>
      </c>
      <c r="C517" s="22">
        <f t="shared" si="8"/>
        <v>140</v>
      </c>
      <c r="H517" s="24"/>
    </row>
    <row r="518" spans="1:8" x14ac:dyDescent="0.25">
      <c r="A518" t="s">
        <v>33</v>
      </c>
      <c r="B518">
        <v>49.4</v>
      </c>
      <c r="C518" s="22">
        <f t="shared" si="8"/>
        <v>539.5</v>
      </c>
      <c r="H518" s="24"/>
    </row>
    <row r="519" spans="1:8" x14ac:dyDescent="0.25">
      <c r="A519" t="s">
        <v>33</v>
      </c>
      <c r="B519">
        <v>27.4</v>
      </c>
      <c r="C519" s="22">
        <f t="shared" si="8"/>
        <v>69</v>
      </c>
      <c r="H519" s="24"/>
    </row>
    <row r="520" spans="1:8" x14ac:dyDescent="0.25">
      <c r="A520" t="s">
        <v>33</v>
      </c>
      <c r="B520">
        <v>51.8</v>
      </c>
      <c r="C520" s="22">
        <f t="shared" si="8"/>
        <v>676.5</v>
      </c>
      <c r="H520" s="24"/>
    </row>
    <row r="521" spans="1:8" x14ac:dyDescent="0.25">
      <c r="A521" t="s">
        <v>36</v>
      </c>
      <c r="B521">
        <v>54.5</v>
      </c>
      <c r="C521" s="22">
        <f t="shared" si="8"/>
        <v>823.5</v>
      </c>
      <c r="H521" s="24"/>
    </row>
    <row r="522" spans="1:8" x14ac:dyDescent="0.25">
      <c r="A522" t="s">
        <v>33</v>
      </c>
      <c r="B522">
        <v>38.4</v>
      </c>
      <c r="C522" s="22">
        <f t="shared" si="8"/>
        <v>202</v>
      </c>
      <c r="H522" s="24"/>
    </row>
    <row r="523" spans="1:8" x14ac:dyDescent="0.25">
      <c r="A523" t="s">
        <v>33</v>
      </c>
      <c r="B523">
        <v>41.2</v>
      </c>
      <c r="C523" s="22">
        <f t="shared" si="8"/>
        <v>262.5</v>
      </c>
      <c r="H523" s="24"/>
    </row>
    <row r="524" spans="1:8" x14ac:dyDescent="0.25">
      <c r="A524" t="s">
        <v>29</v>
      </c>
      <c r="B524">
        <v>53.7</v>
      </c>
      <c r="C524" s="22">
        <f t="shared" si="8"/>
        <v>767</v>
      </c>
      <c r="H524" s="24"/>
    </row>
    <row r="525" spans="1:8" x14ac:dyDescent="0.25">
      <c r="A525" t="s">
        <v>36</v>
      </c>
      <c r="B525">
        <v>49.6</v>
      </c>
      <c r="C525" s="22">
        <f t="shared" si="8"/>
        <v>553.5</v>
      </c>
      <c r="H525" s="24"/>
    </row>
    <row r="526" spans="1:8" x14ac:dyDescent="0.25">
      <c r="A526" t="s">
        <v>36</v>
      </c>
      <c r="B526">
        <v>53.2</v>
      </c>
      <c r="C526" s="22">
        <f t="shared" si="8"/>
        <v>736</v>
      </c>
      <c r="H526" s="24"/>
    </row>
    <row r="527" spans="1:8" x14ac:dyDescent="0.25">
      <c r="A527" t="s">
        <v>33</v>
      </c>
      <c r="B527">
        <v>47</v>
      </c>
      <c r="C527" s="22">
        <f t="shared" si="8"/>
        <v>433.5</v>
      </c>
      <c r="H527" s="24"/>
    </row>
    <row r="528" spans="1:8" x14ac:dyDescent="0.25">
      <c r="A528" t="s">
        <v>33</v>
      </c>
      <c r="B528">
        <v>57.5</v>
      </c>
      <c r="C528" s="22">
        <f t="shared" si="8"/>
        <v>980.5</v>
      </c>
      <c r="H528" s="24"/>
    </row>
    <row r="529" spans="1:8" x14ac:dyDescent="0.25">
      <c r="A529" t="s">
        <v>29</v>
      </c>
      <c r="B529">
        <v>53</v>
      </c>
      <c r="C529" s="22">
        <f t="shared" si="8"/>
        <v>724</v>
      </c>
      <c r="H529" s="24"/>
    </row>
    <row r="530" spans="1:8" x14ac:dyDescent="0.25">
      <c r="A530" t="s">
        <v>36</v>
      </c>
      <c r="B530">
        <v>44.7</v>
      </c>
      <c r="C530" s="22">
        <f t="shared" si="8"/>
        <v>357.5</v>
      </c>
      <c r="H530" s="24"/>
    </row>
    <row r="531" spans="1:8" x14ac:dyDescent="0.25">
      <c r="A531" t="s">
        <v>33</v>
      </c>
      <c r="B531">
        <v>44.5</v>
      </c>
      <c r="C531" s="22">
        <f t="shared" si="8"/>
        <v>353</v>
      </c>
      <c r="H531" s="24"/>
    </row>
    <row r="532" spans="1:8" x14ac:dyDescent="0.25">
      <c r="A532" t="s">
        <v>33</v>
      </c>
      <c r="B532">
        <v>42.5</v>
      </c>
      <c r="C532" s="22">
        <f t="shared" si="8"/>
        <v>299.5</v>
      </c>
      <c r="H532" s="24"/>
    </row>
    <row r="533" spans="1:8" x14ac:dyDescent="0.25">
      <c r="A533" t="s">
        <v>29</v>
      </c>
      <c r="B533">
        <v>52.4</v>
      </c>
      <c r="C533" s="22">
        <f t="shared" si="8"/>
        <v>696.5</v>
      </c>
      <c r="H533" s="24"/>
    </row>
    <row r="534" spans="1:8" x14ac:dyDescent="0.25">
      <c r="A534" t="s">
        <v>33</v>
      </c>
      <c r="B534">
        <v>37</v>
      </c>
      <c r="C534" s="22">
        <f t="shared" si="8"/>
        <v>176</v>
      </c>
      <c r="H534" s="24"/>
    </row>
    <row r="535" spans="1:8" x14ac:dyDescent="0.25">
      <c r="A535" t="s">
        <v>33</v>
      </c>
      <c r="B535">
        <v>49.7</v>
      </c>
      <c r="C535" s="22">
        <f t="shared" si="8"/>
        <v>561</v>
      </c>
      <c r="H535" s="24"/>
    </row>
    <row r="536" spans="1:8" x14ac:dyDescent="0.25">
      <c r="A536" t="s">
        <v>29</v>
      </c>
      <c r="B536">
        <v>49.6</v>
      </c>
      <c r="C536" s="22">
        <f t="shared" si="8"/>
        <v>553.5</v>
      </c>
      <c r="H536" s="24"/>
    </row>
    <row r="537" spans="1:8" x14ac:dyDescent="0.25">
      <c r="A537" t="s">
        <v>33</v>
      </c>
      <c r="B537">
        <v>49.5</v>
      </c>
      <c r="C537" s="22">
        <f t="shared" si="8"/>
        <v>544.5</v>
      </c>
      <c r="H537" s="24"/>
    </row>
    <row r="538" spans="1:8" x14ac:dyDescent="0.25">
      <c r="A538" t="s">
        <v>36</v>
      </c>
      <c r="B538">
        <v>48.2</v>
      </c>
      <c r="C538" s="22">
        <f t="shared" si="8"/>
        <v>485.5</v>
      </c>
      <c r="H538" s="24"/>
    </row>
    <row r="539" spans="1:8" x14ac:dyDescent="0.25">
      <c r="A539" t="s">
        <v>36</v>
      </c>
      <c r="B539">
        <v>51.3</v>
      </c>
      <c r="C539" s="22">
        <f t="shared" si="8"/>
        <v>652.5</v>
      </c>
      <c r="H539" s="24"/>
    </row>
    <row r="540" spans="1:8" x14ac:dyDescent="0.25">
      <c r="A540" t="s">
        <v>29</v>
      </c>
      <c r="B540">
        <v>42.7</v>
      </c>
      <c r="C540" s="22">
        <f t="shared" si="8"/>
        <v>305.5</v>
      </c>
      <c r="H540" s="24"/>
    </row>
    <row r="541" spans="1:8" x14ac:dyDescent="0.25">
      <c r="A541" t="s">
        <v>29</v>
      </c>
      <c r="B541">
        <v>36.299999999999997</v>
      </c>
      <c r="C541" s="22">
        <f t="shared" si="8"/>
        <v>163.5</v>
      </c>
      <c r="H541" s="24"/>
    </row>
    <row r="542" spans="1:8" x14ac:dyDescent="0.25">
      <c r="A542" t="s">
        <v>33</v>
      </c>
      <c r="B542">
        <v>54.1</v>
      </c>
      <c r="C542" s="22">
        <f t="shared" si="8"/>
        <v>795</v>
      </c>
      <c r="H542" s="24"/>
    </row>
    <row r="543" spans="1:8" x14ac:dyDescent="0.25">
      <c r="A543" t="s">
        <v>36</v>
      </c>
      <c r="B543">
        <v>55.2</v>
      </c>
      <c r="C543" s="22">
        <f t="shared" si="8"/>
        <v>859.5</v>
      </c>
      <c r="H543" s="24"/>
    </row>
    <row r="544" spans="1:8" x14ac:dyDescent="0.25">
      <c r="A544" t="s">
        <v>36</v>
      </c>
      <c r="B544">
        <v>50</v>
      </c>
      <c r="C544" s="22">
        <f t="shared" si="8"/>
        <v>580.5</v>
      </c>
      <c r="H544" s="24"/>
    </row>
    <row r="545" spans="1:8" x14ac:dyDescent="0.25">
      <c r="A545" t="s">
        <v>33</v>
      </c>
      <c r="B545">
        <v>45.6</v>
      </c>
      <c r="C545" s="22">
        <f t="shared" si="8"/>
        <v>383.5</v>
      </c>
      <c r="H545" s="24"/>
    </row>
    <row r="546" spans="1:8" x14ac:dyDescent="0.25">
      <c r="A546" t="s">
        <v>29</v>
      </c>
      <c r="B546">
        <v>50.9</v>
      </c>
      <c r="C546" s="22">
        <f t="shared" si="8"/>
        <v>623.5</v>
      </c>
      <c r="H546" s="24"/>
    </row>
    <row r="547" spans="1:8" x14ac:dyDescent="0.25">
      <c r="A547" t="s">
        <v>33</v>
      </c>
      <c r="B547">
        <v>47.5</v>
      </c>
      <c r="C547" s="22">
        <f t="shared" si="8"/>
        <v>457</v>
      </c>
      <c r="H547" s="24"/>
    </row>
    <row r="548" spans="1:8" x14ac:dyDescent="0.25">
      <c r="A548" t="s">
        <v>33</v>
      </c>
      <c r="B548">
        <v>50.2</v>
      </c>
      <c r="C548" s="22">
        <f t="shared" si="8"/>
        <v>592</v>
      </c>
      <c r="H548" s="24"/>
    </row>
    <row r="549" spans="1:8" x14ac:dyDescent="0.25">
      <c r="A549" t="s">
        <v>33</v>
      </c>
      <c r="B549">
        <v>46.8</v>
      </c>
      <c r="C549" s="22">
        <f t="shared" si="8"/>
        <v>426</v>
      </c>
      <c r="H549" s="24"/>
    </row>
    <row r="550" spans="1:8" x14ac:dyDescent="0.25">
      <c r="A550" t="s">
        <v>33</v>
      </c>
      <c r="B550">
        <v>49.9</v>
      </c>
      <c r="C550" s="22">
        <f t="shared" si="8"/>
        <v>573</v>
      </c>
      <c r="H550" s="24"/>
    </row>
    <row r="551" spans="1:8" x14ac:dyDescent="0.25">
      <c r="A551" t="s">
        <v>36</v>
      </c>
      <c r="B551">
        <v>55.8</v>
      </c>
      <c r="C551" s="22">
        <f t="shared" si="8"/>
        <v>893.5</v>
      </c>
      <c r="H551" s="24"/>
    </row>
    <row r="552" spans="1:8" x14ac:dyDescent="0.25">
      <c r="A552" t="s">
        <v>33</v>
      </c>
      <c r="B552">
        <v>39.200000000000003</v>
      </c>
      <c r="C552" s="22">
        <f t="shared" si="8"/>
        <v>226</v>
      </c>
      <c r="H552" s="24"/>
    </row>
    <row r="553" spans="1:8" x14ac:dyDescent="0.25">
      <c r="A553" t="s">
        <v>29</v>
      </c>
      <c r="B553">
        <v>49.2</v>
      </c>
      <c r="C553" s="22">
        <f t="shared" si="8"/>
        <v>533</v>
      </c>
      <c r="H553" s="24"/>
    </row>
    <row r="554" spans="1:8" x14ac:dyDescent="0.25">
      <c r="A554" t="s">
        <v>29</v>
      </c>
      <c r="B554">
        <v>29.5</v>
      </c>
      <c r="C554" s="22">
        <f t="shared" si="8"/>
        <v>84.5</v>
      </c>
      <c r="H554" s="24"/>
    </row>
    <row r="555" spans="1:8" x14ac:dyDescent="0.25">
      <c r="A555" t="s">
        <v>33</v>
      </c>
      <c r="B555">
        <v>42.4</v>
      </c>
      <c r="C555" s="22">
        <f t="shared" si="8"/>
        <v>296.5</v>
      </c>
      <c r="H555" s="24"/>
    </row>
    <row r="556" spans="1:8" x14ac:dyDescent="0.25">
      <c r="A556" t="s">
        <v>29</v>
      </c>
      <c r="B556">
        <v>47.3</v>
      </c>
      <c r="C556" s="22">
        <f t="shared" si="8"/>
        <v>447</v>
      </c>
      <c r="H556" s="24"/>
    </row>
    <row r="557" spans="1:8" x14ac:dyDescent="0.25">
      <c r="A557" t="s">
        <v>33</v>
      </c>
      <c r="B557">
        <v>51.3</v>
      </c>
      <c r="C557" s="22">
        <f t="shared" si="8"/>
        <v>652.5</v>
      </c>
      <c r="H557" s="24"/>
    </row>
    <row r="558" spans="1:8" x14ac:dyDescent="0.25">
      <c r="A558" t="s">
        <v>29</v>
      </c>
      <c r="B558">
        <v>49.5</v>
      </c>
      <c r="C558" s="22">
        <f t="shared" si="8"/>
        <v>544.5</v>
      </c>
      <c r="H558" s="24"/>
    </row>
    <row r="559" spans="1:8" x14ac:dyDescent="0.25">
      <c r="A559" t="s">
        <v>36</v>
      </c>
      <c r="B559">
        <v>57.9</v>
      </c>
      <c r="C559" s="22">
        <f t="shared" si="8"/>
        <v>1003.5</v>
      </c>
      <c r="H559" s="24"/>
    </row>
    <row r="560" spans="1:8" x14ac:dyDescent="0.25">
      <c r="A560" t="s">
        <v>33</v>
      </c>
      <c r="B560">
        <v>33.299999999999997</v>
      </c>
      <c r="C560" s="22">
        <f t="shared" si="8"/>
        <v>117</v>
      </c>
      <c r="H560" s="24"/>
    </row>
    <row r="561" spans="1:8" x14ac:dyDescent="0.25">
      <c r="A561" t="s">
        <v>29</v>
      </c>
      <c r="B561">
        <v>47.8</v>
      </c>
      <c r="C561" s="22">
        <f t="shared" si="8"/>
        <v>471.5</v>
      </c>
      <c r="H561" s="24"/>
    </row>
    <row r="562" spans="1:8" x14ac:dyDescent="0.25">
      <c r="A562" t="s">
        <v>36</v>
      </c>
      <c r="B562">
        <v>60.5</v>
      </c>
      <c r="C562" s="22">
        <f t="shared" si="8"/>
        <v>1103</v>
      </c>
      <c r="H562" s="24"/>
    </row>
    <row r="563" spans="1:8" x14ac:dyDescent="0.25">
      <c r="A563" t="s">
        <v>33</v>
      </c>
      <c r="B563">
        <v>59.6</v>
      </c>
      <c r="C563" s="22">
        <f t="shared" si="8"/>
        <v>1079</v>
      </c>
      <c r="H563" s="24"/>
    </row>
    <row r="564" spans="1:8" x14ac:dyDescent="0.25">
      <c r="A564" t="s">
        <v>29</v>
      </c>
      <c r="B564">
        <v>56.8</v>
      </c>
      <c r="C564" s="22">
        <f t="shared" si="8"/>
        <v>945</v>
      </c>
      <c r="H564" s="24"/>
    </row>
    <row r="565" spans="1:8" x14ac:dyDescent="0.25">
      <c r="A565" t="s">
        <v>33</v>
      </c>
      <c r="B565">
        <v>47.5</v>
      </c>
      <c r="C565" s="22">
        <f t="shared" si="8"/>
        <v>457</v>
      </c>
      <c r="H565" s="24"/>
    </row>
    <row r="566" spans="1:8" x14ac:dyDescent="0.25">
      <c r="A566" t="s">
        <v>33</v>
      </c>
      <c r="B566">
        <v>53.4</v>
      </c>
      <c r="C566" s="22">
        <f t="shared" si="8"/>
        <v>748.5</v>
      </c>
      <c r="H566" s="24"/>
    </row>
    <row r="567" spans="1:8" x14ac:dyDescent="0.25">
      <c r="A567" t="s">
        <v>33</v>
      </c>
      <c r="B567">
        <v>47.4</v>
      </c>
      <c r="C567" s="22">
        <f t="shared" si="8"/>
        <v>452</v>
      </c>
      <c r="H567" s="24"/>
    </row>
    <row r="568" spans="1:8" x14ac:dyDescent="0.25">
      <c r="A568" t="s">
        <v>36</v>
      </c>
      <c r="B568">
        <v>58.8</v>
      </c>
      <c r="C568" s="22">
        <f t="shared" si="8"/>
        <v>1044.5</v>
      </c>
      <c r="H568" s="24"/>
    </row>
    <row r="569" spans="1:8" x14ac:dyDescent="0.25">
      <c r="A569" t="s">
        <v>36</v>
      </c>
      <c r="B569">
        <v>56.8</v>
      </c>
      <c r="C569" s="22">
        <f t="shared" si="8"/>
        <v>945</v>
      </c>
      <c r="H569" s="24"/>
    </row>
    <row r="570" spans="1:8" x14ac:dyDescent="0.25">
      <c r="A570" t="s">
        <v>33</v>
      </c>
      <c r="B570">
        <v>27.8</v>
      </c>
      <c r="C570" s="22">
        <f t="shared" si="8"/>
        <v>71</v>
      </c>
      <c r="H570" s="24"/>
    </row>
    <row r="571" spans="1:8" x14ac:dyDescent="0.25">
      <c r="A571" t="s">
        <v>29</v>
      </c>
      <c r="B571">
        <v>54.9</v>
      </c>
      <c r="C571" s="22">
        <f t="shared" si="8"/>
        <v>844</v>
      </c>
      <c r="H571" s="24"/>
    </row>
    <row r="572" spans="1:8" x14ac:dyDescent="0.25">
      <c r="A572" t="s">
        <v>36</v>
      </c>
      <c r="B572">
        <v>48.1</v>
      </c>
      <c r="C572" s="22">
        <f t="shared" si="8"/>
        <v>480.5</v>
      </c>
      <c r="H572" s="24"/>
    </row>
    <row r="573" spans="1:8" x14ac:dyDescent="0.25">
      <c r="A573" t="s">
        <v>36</v>
      </c>
      <c r="B573">
        <v>59.3</v>
      </c>
      <c r="C573" s="22">
        <f t="shared" si="8"/>
        <v>1064</v>
      </c>
      <c r="H573" s="24"/>
    </row>
    <row r="574" spans="1:8" x14ac:dyDescent="0.25">
      <c r="A574" t="s">
        <v>33</v>
      </c>
      <c r="B574">
        <v>36.4</v>
      </c>
      <c r="C574" s="22">
        <f t="shared" si="8"/>
        <v>166.5</v>
      </c>
      <c r="H574" s="24"/>
    </row>
    <row r="575" spans="1:8" x14ac:dyDescent="0.25">
      <c r="A575" t="s">
        <v>36</v>
      </c>
      <c r="B575">
        <v>53.4</v>
      </c>
      <c r="C575" s="22">
        <f t="shared" si="8"/>
        <v>748.5</v>
      </c>
      <c r="H575" s="24"/>
    </row>
    <row r="576" spans="1:8" x14ac:dyDescent="0.25">
      <c r="A576" t="s">
        <v>33</v>
      </c>
      <c r="B576">
        <v>48.2</v>
      </c>
      <c r="C576" s="22">
        <f t="shared" si="8"/>
        <v>485.5</v>
      </c>
      <c r="H576" s="24"/>
    </row>
    <row r="577" spans="1:8" x14ac:dyDescent="0.25">
      <c r="A577" t="s">
        <v>33</v>
      </c>
      <c r="B577">
        <v>29.9</v>
      </c>
      <c r="C577" s="22">
        <f t="shared" si="8"/>
        <v>89</v>
      </c>
      <c r="H577" s="24"/>
    </row>
    <row r="578" spans="1:8" x14ac:dyDescent="0.25">
      <c r="A578" t="s">
        <v>36</v>
      </c>
      <c r="B578">
        <v>28.3</v>
      </c>
      <c r="C578" s="22">
        <f t="shared" si="8"/>
        <v>75</v>
      </c>
      <c r="H578" s="24"/>
    </row>
    <row r="579" spans="1:8" x14ac:dyDescent="0.25">
      <c r="A579" t="s">
        <v>36</v>
      </c>
      <c r="B579">
        <v>56.5</v>
      </c>
      <c r="C579" s="22">
        <f t="shared" ref="C579:C642" si="9">_xlfn.RANK.AVG(B579,$B$2:$B$1162,1)</f>
        <v>926.5</v>
      </c>
      <c r="H579" s="24"/>
    </row>
    <row r="580" spans="1:8" x14ac:dyDescent="0.25">
      <c r="A580" t="s">
        <v>29</v>
      </c>
      <c r="B580">
        <v>51.3</v>
      </c>
      <c r="C580" s="22">
        <f t="shared" si="9"/>
        <v>652.5</v>
      </c>
      <c r="H580" s="24"/>
    </row>
    <row r="581" spans="1:8" x14ac:dyDescent="0.25">
      <c r="A581" t="s">
        <v>33</v>
      </c>
      <c r="B581">
        <v>49.3</v>
      </c>
      <c r="C581" s="22">
        <f t="shared" si="9"/>
        <v>538</v>
      </c>
      <c r="H581" s="24"/>
    </row>
    <row r="582" spans="1:8" x14ac:dyDescent="0.25">
      <c r="A582" t="s">
        <v>33</v>
      </c>
      <c r="B582">
        <v>46</v>
      </c>
      <c r="C582" s="22">
        <f t="shared" si="9"/>
        <v>397</v>
      </c>
      <c r="H582" s="24"/>
    </row>
    <row r="583" spans="1:8" x14ac:dyDescent="0.25">
      <c r="A583" t="s">
        <v>36</v>
      </c>
      <c r="B583">
        <v>56.8</v>
      </c>
      <c r="C583" s="22">
        <f t="shared" si="9"/>
        <v>945</v>
      </c>
      <c r="H583" s="24"/>
    </row>
    <row r="584" spans="1:8" x14ac:dyDescent="0.25">
      <c r="A584" t="s">
        <v>36</v>
      </c>
      <c r="B584">
        <v>53.1</v>
      </c>
      <c r="C584" s="22">
        <f t="shared" si="9"/>
        <v>730.5</v>
      </c>
      <c r="H584" s="24"/>
    </row>
    <row r="585" spans="1:8" x14ac:dyDescent="0.25">
      <c r="A585" t="s">
        <v>36</v>
      </c>
      <c r="B585">
        <v>57.5</v>
      </c>
      <c r="C585" s="22">
        <f t="shared" si="9"/>
        <v>980.5</v>
      </c>
      <c r="H585" s="24"/>
    </row>
    <row r="586" spans="1:8" x14ac:dyDescent="0.25">
      <c r="A586" t="s">
        <v>33</v>
      </c>
      <c r="B586">
        <v>42.2</v>
      </c>
      <c r="C586" s="22">
        <f t="shared" si="9"/>
        <v>288.5</v>
      </c>
      <c r="H586" s="24"/>
    </row>
    <row r="587" spans="1:8" x14ac:dyDescent="0.25">
      <c r="A587" t="s">
        <v>33</v>
      </c>
      <c r="B587">
        <v>22.7</v>
      </c>
      <c r="C587" s="22">
        <f t="shared" si="9"/>
        <v>19</v>
      </c>
      <c r="H587" s="24"/>
    </row>
    <row r="588" spans="1:8" x14ac:dyDescent="0.25">
      <c r="A588" t="s">
        <v>36</v>
      </c>
      <c r="B588">
        <v>55.1</v>
      </c>
      <c r="C588" s="22">
        <f t="shared" si="9"/>
        <v>854</v>
      </c>
      <c r="H588" s="24"/>
    </row>
    <row r="589" spans="1:8" x14ac:dyDescent="0.25">
      <c r="A589" t="s">
        <v>33</v>
      </c>
      <c r="B589">
        <v>45.7</v>
      </c>
      <c r="C589" s="22">
        <f t="shared" si="9"/>
        <v>388.5</v>
      </c>
      <c r="H589" s="24"/>
    </row>
    <row r="590" spans="1:8" x14ac:dyDescent="0.25">
      <c r="A590" t="s">
        <v>33</v>
      </c>
      <c r="B590">
        <v>44.9</v>
      </c>
      <c r="C590" s="22">
        <f t="shared" si="9"/>
        <v>363.5</v>
      </c>
      <c r="H590" s="24"/>
    </row>
    <row r="591" spans="1:8" x14ac:dyDescent="0.25">
      <c r="A591" t="s">
        <v>29</v>
      </c>
      <c r="B591">
        <v>25.3</v>
      </c>
      <c r="C591" s="22">
        <f t="shared" si="9"/>
        <v>34</v>
      </c>
      <c r="H591" s="24"/>
    </row>
    <row r="592" spans="1:8" x14ac:dyDescent="0.25">
      <c r="A592" t="s">
        <v>36</v>
      </c>
      <c r="B592">
        <v>20.2</v>
      </c>
      <c r="C592" s="22">
        <f t="shared" si="9"/>
        <v>4.5</v>
      </c>
      <c r="H592" s="24"/>
    </row>
    <row r="593" spans="1:8" x14ac:dyDescent="0.25">
      <c r="A593" t="s">
        <v>33</v>
      </c>
      <c r="B593">
        <v>31.6</v>
      </c>
      <c r="C593" s="22">
        <f t="shared" si="9"/>
        <v>103</v>
      </c>
      <c r="H593" s="24"/>
    </row>
    <row r="594" spans="1:8" x14ac:dyDescent="0.25">
      <c r="A594" t="s">
        <v>33</v>
      </c>
      <c r="B594">
        <v>53.9</v>
      </c>
      <c r="C594" s="22">
        <f t="shared" si="9"/>
        <v>782.5</v>
      </c>
      <c r="H594" s="24"/>
    </row>
    <row r="595" spans="1:8" x14ac:dyDescent="0.25">
      <c r="A595" t="s">
        <v>36</v>
      </c>
      <c r="B595">
        <v>53.9</v>
      </c>
      <c r="C595" s="22">
        <f t="shared" si="9"/>
        <v>782.5</v>
      </c>
      <c r="H595" s="24"/>
    </row>
    <row r="596" spans="1:8" x14ac:dyDescent="0.25">
      <c r="A596" t="s">
        <v>36</v>
      </c>
      <c r="B596">
        <v>40.200000000000003</v>
      </c>
      <c r="C596" s="22">
        <f t="shared" si="9"/>
        <v>241.5</v>
      </c>
      <c r="H596" s="24"/>
    </row>
    <row r="597" spans="1:8" x14ac:dyDescent="0.25">
      <c r="A597" t="s">
        <v>33</v>
      </c>
      <c r="B597">
        <v>49.9</v>
      </c>
      <c r="C597" s="22">
        <f t="shared" si="9"/>
        <v>573</v>
      </c>
      <c r="H597" s="24"/>
    </row>
    <row r="598" spans="1:8" x14ac:dyDescent="0.25">
      <c r="A598" t="s">
        <v>29</v>
      </c>
      <c r="B598">
        <v>56.3</v>
      </c>
      <c r="C598" s="22">
        <f t="shared" si="9"/>
        <v>915</v>
      </c>
      <c r="H598" s="24"/>
    </row>
    <row r="599" spans="1:8" x14ac:dyDescent="0.25">
      <c r="A599" t="s">
        <v>36</v>
      </c>
      <c r="B599">
        <v>56.2</v>
      </c>
      <c r="C599" s="22">
        <f t="shared" si="9"/>
        <v>909</v>
      </c>
      <c r="H599" s="24"/>
    </row>
    <row r="600" spans="1:8" x14ac:dyDescent="0.25">
      <c r="A600" t="s">
        <v>36</v>
      </c>
      <c r="B600">
        <v>58.5</v>
      </c>
      <c r="C600" s="22">
        <f t="shared" si="9"/>
        <v>1032</v>
      </c>
      <c r="H600" s="24"/>
    </row>
    <row r="601" spans="1:8" x14ac:dyDescent="0.25">
      <c r="A601" t="s">
        <v>36</v>
      </c>
      <c r="B601">
        <v>39.799999999999997</v>
      </c>
      <c r="C601" s="22">
        <f t="shared" si="9"/>
        <v>233.5</v>
      </c>
      <c r="H601" s="24"/>
    </row>
    <row r="602" spans="1:8" x14ac:dyDescent="0.25">
      <c r="A602" t="s">
        <v>36</v>
      </c>
      <c r="B602">
        <v>55</v>
      </c>
      <c r="C602" s="22">
        <f t="shared" si="9"/>
        <v>849</v>
      </c>
      <c r="H602" s="24"/>
    </row>
    <row r="603" spans="1:8" x14ac:dyDescent="0.25">
      <c r="A603" t="s">
        <v>33</v>
      </c>
      <c r="B603">
        <v>54.1</v>
      </c>
      <c r="C603" s="22">
        <f t="shared" si="9"/>
        <v>795</v>
      </c>
      <c r="H603" s="24"/>
    </row>
    <row r="604" spans="1:8" x14ac:dyDescent="0.25">
      <c r="A604" t="s">
        <v>36</v>
      </c>
      <c r="B604">
        <v>54.9</v>
      </c>
      <c r="C604" s="22">
        <f t="shared" si="9"/>
        <v>844</v>
      </c>
      <c r="H604" s="24"/>
    </row>
    <row r="605" spans="1:8" x14ac:dyDescent="0.25">
      <c r="A605" t="s">
        <v>33</v>
      </c>
      <c r="B605">
        <v>46.5</v>
      </c>
      <c r="C605" s="22">
        <f t="shared" si="9"/>
        <v>415.5</v>
      </c>
      <c r="H605" s="24"/>
    </row>
    <row r="606" spans="1:8" x14ac:dyDescent="0.25">
      <c r="A606" t="s">
        <v>36</v>
      </c>
      <c r="B606">
        <v>61.9</v>
      </c>
      <c r="C606" s="22">
        <f t="shared" si="9"/>
        <v>1139</v>
      </c>
      <c r="H606" s="24"/>
    </row>
    <row r="607" spans="1:8" x14ac:dyDescent="0.25">
      <c r="A607" t="s">
        <v>33</v>
      </c>
      <c r="B607">
        <v>59.8</v>
      </c>
      <c r="C607" s="22">
        <f t="shared" si="9"/>
        <v>1084.5</v>
      </c>
      <c r="H607" s="24"/>
    </row>
    <row r="608" spans="1:8" x14ac:dyDescent="0.25">
      <c r="A608" t="s">
        <v>29</v>
      </c>
      <c r="B608">
        <v>54.8</v>
      </c>
      <c r="C608" s="22">
        <f t="shared" si="9"/>
        <v>838</v>
      </c>
      <c r="H608" s="24"/>
    </row>
    <row r="609" spans="1:8" x14ac:dyDescent="0.25">
      <c r="A609" t="s">
        <v>29</v>
      </c>
      <c r="B609">
        <v>32.9</v>
      </c>
      <c r="C609" s="22">
        <f t="shared" si="9"/>
        <v>110.5</v>
      </c>
      <c r="H609" s="24"/>
    </row>
    <row r="610" spans="1:8" x14ac:dyDescent="0.25">
      <c r="A610" t="s">
        <v>36</v>
      </c>
      <c r="B610">
        <v>55.4</v>
      </c>
      <c r="C610" s="22">
        <f t="shared" si="9"/>
        <v>876</v>
      </c>
      <c r="H610" s="24"/>
    </row>
    <row r="611" spans="1:8" x14ac:dyDescent="0.25">
      <c r="A611" t="s">
        <v>36</v>
      </c>
      <c r="B611">
        <v>59.1</v>
      </c>
      <c r="C611" s="22">
        <f t="shared" si="9"/>
        <v>1058.5</v>
      </c>
      <c r="H611" s="24"/>
    </row>
    <row r="612" spans="1:8" x14ac:dyDescent="0.25">
      <c r="A612" t="s">
        <v>36</v>
      </c>
      <c r="B612">
        <v>56.2</v>
      </c>
      <c r="C612" s="22">
        <f t="shared" si="9"/>
        <v>909</v>
      </c>
      <c r="H612" s="24"/>
    </row>
    <row r="613" spans="1:8" x14ac:dyDescent="0.25">
      <c r="A613" t="s">
        <v>29</v>
      </c>
      <c r="B613">
        <v>42.7</v>
      </c>
      <c r="C613" s="22">
        <f t="shared" si="9"/>
        <v>305.5</v>
      </c>
      <c r="H613" s="24"/>
    </row>
    <row r="614" spans="1:8" x14ac:dyDescent="0.25">
      <c r="A614" t="s">
        <v>29</v>
      </c>
      <c r="B614">
        <v>57.6</v>
      </c>
      <c r="C614" s="22">
        <f t="shared" si="9"/>
        <v>987.5</v>
      </c>
      <c r="H614" s="24"/>
    </row>
    <row r="615" spans="1:8" x14ac:dyDescent="0.25">
      <c r="A615" t="s">
        <v>36</v>
      </c>
      <c r="B615">
        <v>55.5</v>
      </c>
      <c r="C615" s="22">
        <f t="shared" si="9"/>
        <v>881.5</v>
      </c>
      <c r="H615" s="24"/>
    </row>
    <row r="616" spans="1:8" x14ac:dyDescent="0.25">
      <c r="A616" t="s">
        <v>33</v>
      </c>
      <c r="B616">
        <v>44.1</v>
      </c>
      <c r="C616" s="22">
        <f t="shared" si="9"/>
        <v>342.5</v>
      </c>
      <c r="H616" s="24"/>
    </row>
    <row r="617" spans="1:8" x14ac:dyDescent="0.25">
      <c r="A617" t="s">
        <v>29</v>
      </c>
      <c r="B617">
        <v>53.1</v>
      </c>
      <c r="C617" s="22">
        <f t="shared" si="9"/>
        <v>730.5</v>
      </c>
      <c r="H617" s="24"/>
    </row>
    <row r="618" spans="1:8" x14ac:dyDescent="0.25">
      <c r="A618" t="s">
        <v>29</v>
      </c>
      <c r="B618">
        <v>52.8</v>
      </c>
      <c r="C618" s="22">
        <f t="shared" si="9"/>
        <v>715</v>
      </c>
      <c r="H618" s="24"/>
    </row>
    <row r="619" spans="1:8" x14ac:dyDescent="0.25">
      <c r="A619" t="s">
        <v>36</v>
      </c>
      <c r="B619">
        <v>52.5</v>
      </c>
      <c r="C619" s="22">
        <f t="shared" si="9"/>
        <v>701</v>
      </c>
      <c r="H619" s="24"/>
    </row>
    <row r="620" spans="1:8" x14ac:dyDescent="0.25">
      <c r="A620" t="s">
        <v>36</v>
      </c>
      <c r="B620">
        <v>64.099999999999994</v>
      </c>
      <c r="C620" s="22">
        <f t="shared" si="9"/>
        <v>1158</v>
      </c>
      <c r="H620" s="24"/>
    </row>
    <row r="621" spans="1:8" x14ac:dyDescent="0.25">
      <c r="A621" t="s">
        <v>29</v>
      </c>
      <c r="B621">
        <v>41.5</v>
      </c>
      <c r="C621" s="22">
        <f t="shared" si="9"/>
        <v>272</v>
      </c>
      <c r="H621" s="24"/>
    </row>
    <row r="622" spans="1:8" x14ac:dyDescent="0.25">
      <c r="A622" t="s">
        <v>36</v>
      </c>
      <c r="B622">
        <v>55.2</v>
      </c>
      <c r="C622" s="22">
        <f t="shared" si="9"/>
        <v>859.5</v>
      </c>
      <c r="H622" s="24"/>
    </row>
    <row r="623" spans="1:8" x14ac:dyDescent="0.25">
      <c r="A623" t="s">
        <v>36</v>
      </c>
      <c r="B623">
        <v>58.4</v>
      </c>
      <c r="C623" s="22">
        <f t="shared" si="9"/>
        <v>1028.5</v>
      </c>
      <c r="H623" s="24"/>
    </row>
    <row r="624" spans="1:8" x14ac:dyDescent="0.25">
      <c r="A624" t="s">
        <v>36</v>
      </c>
      <c r="B624">
        <v>63.3</v>
      </c>
      <c r="C624" s="22">
        <f t="shared" si="9"/>
        <v>1153</v>
      </c>
      <c r="H624" s="24"/>
    </row>
    <row r="625" spans="1:8" x14ac:dyDescent="0.25">
      <c r="A625" t="s">
        <v>36</v>
      </c>
      <c r="B625">
        <v>55.2</v>
      </c>
      <c r="C625" s="22">
        <f t="shared" si="9"/>
        <v>859.5</v>
      </c>
      <c r="H625" s="24"/>
    </row>
    <row r="626" spans="1:8" x14ac:dyDescent="0.25">
      <c r="A626" t="s">
        <v>36</v>
      </c>
      <c r="B626">
        <v>57</v>
      </c>
      <c r="C626" s="22">
        <f t="shared" si="9"/>
        <v>957.5</v>
      </c>
      <c r="H626" s="24"/>
    </row>
    <row r="627" spans="1:8" x14ac:dyDescent="0.25">
      <c r="A627" t="s">
        <v>36</v>
      </c>
      <c r="B627">
        <v>56.5</v>
      </c>
      <c r="C627" s="22">
        <f t="shared" si="9"/>
        <v>926.5</v>
      </c>
      <c r="H627" s="24"/>
    </row>
    <row r="628" spans="1:8" x14ac:dyDescent="0.25">
      <c r="A628" t="s">
        <v>29</v>
      </c>
      <c r="B628">
        <v>43.4</v>
      </c>
      <c r="C628" s="22">
        <f t="shared" si="9"/>
        <v>317.5</v>
      </c>
      <c r="H628" s="24"/>
    </row>
    <row r="629" spans="1:8" x14ac:dyDescent="0.25">
      <c r="A629" t="s">
        <v>36</v>
      </c>
      <c r="B629">
        <v>56.2</v>
      </c>
      <c r="C629" s="22">
        <f t="shared" si="9"/>
        <v>909</v>
      </c>
      <c r="H629" s="24"/>
    </row>
    <row r="630" spans="1:8" x14ac:dyDescent="0.25">
      <c r="A630" t="s">
        <v>36</v>
      </c>
      <c r="B630">
        <v>61.9</v>
      </c>
      <c r="C630" s="22">
        <f t="shared" si="9"/>
        <v>1139</v>
      </c>
      <c r="H630" s="24"/>
    </row>
    <row r="631" spans="1:8" x14ac:dyDescent="0.25">
      <c r="A631" t="s">
        <v>36</v>
      </c>
      <c r="B631">
        <v>41.2</v>
      </c>
      <c r="C631" s="22">
        <f t="shared" si="9"/>
        <v>262.5</v>
      </c>
      <c r="H631" s="24"/>
    </row>
    <row r="632" spans="1:8" x14ac:dyDescent="0.25">
      <c r="A632" t="s">
        <v>29</v>
      </c>
      <c r="B632">
        <v>50.5</v>
      </c>
      <c r="C632" s="22">
        <f t="shared" si="9"/>
        <v>609.5</v>
      </c>
      <c r="H632" s="24"/>
    </row>
    <row r="633" spans="1:8" x14ac:dyDescent="0.25">
      <c r="A633" t="s">
        <v>36</v>
      </c>
      <c r="B633">
        <v>61</v>
      </c>
      <c r="C633" s="22">
        <f t="shared" si="9"/>
        <v>1121</v>
      </c>
      <c r="H633" s="24"/>
    </row>
    <row r="634" spans="1:8" x14ac:dyDescent="0.25">
      <c r="A634" t="s">
        <v>29</v>
      </c>
      <c r="B634">
        <v>48.8</v>
      </c>
      <c r="C634" s="22">
        <f t="shared" si="9"/>
        <v>513.5</v>
      </c>
      <c r="H634" s="24"/>
    </row>
    <row r="635" spans="1:8" x14ac:dyDescent="0.25">
      <c r="A635" t="s">
        <v>29</v>
      </c>
      <c r="B635">
        <v>57.9</v>
      </c>
      <c r="C635" s="22">
        <f t="shared" si="9"/>
        <v>1003.5</v>
      </c>
      <c r="H635" s="24"/>
    </row>
    <row r="636" spans="1:8" x14ac:dyDescent="0.25">
      <c r="A636" t="s">
        <v>36</v>
      </c>
      <c r="B636">
        <v>57.7</v>
      </c>
      <c r="C636" s="22">
        <f t="shared" si="9"/>
        <v>992</v>
      </c>
      <c r="H636" s="24"/>
    </row>
    <row r="637" spans="1:8" x14ac:dyDescent="0.25">
      <c r="A637" t="s">
        <v>29</v>
      </c>
      <c r="B637">
        <v>55</v>
      </c>
      <c r="C637" s="22">
        <f t="shared" si="9"/>
        <v>849</v>
      </c>
      <c r="H637" s="24"/>
    </row>
    <row r="638" spans="1:8" x14ac:dyDescent="0.25">
      <c r="A638" t="s">
        <v>36</v>
      </c>
      <c r="B638">
        <v>58.5</v>
      </c>
      <c r="C638" s="22">
        <f t="shared" si="9"/>
        <v>1032</v>
      </c>
      <c r="H638" s="24"/>
    </row>
    <row r="639" spans="1:8" x14ac:dyDescent="0.25">
      <c r="A639" t="s">
        <v>36</v>
      </c>
      <c r="B639">
        <v>59</v>
      </c>
      <c r="C639" s="22">
        <f t="shared" si="9"/>
        <v>1054.5</v>
      </c>
      <c r="H639" s="24"/>
    </row>
    <row r="640" spans="1:8" x14ac:dyDescent="0.25">
      <c r="A640" t="s">
        <v>29</v>
      </c>
      <c r="B640">
        <v>49.8</v>
      </c>
      <c r="C640" s="22">
        <f t="shared" si="9"/>
        <v>566.5</v>
      </c>
      <c r="H640" s="24"/>
    </row>
    <row r="641" spans="1:8" x14ac:dyDescent="0.25">
      <c r="A641" t="s">
        <v>36</v>
      </c>
      <c r="B641">
        <v>60.7</v>
      </c>
      <c r="C641" s="22">
        <f t="shared" si="9"/>
        <v>1111</v>
      </c>
      <c r="H641" s="24"/>
    </row>
    <row r="642" spans="1:8" x14ac:dyDescent="0.25">
      <c r="A642" t="s">
        <v>36</v>
      </c>
      <c r="B642">
        <v>53.3</v>
      </c>
      <c r="C642" s="22">
        <f t="shared" si="9"/>
        <v>740</v>
      </c>
      <c r="H642" s="24"/>
    </row>
    <row r="643" spans="1:8" x14ac:dyDescent="0.25">
      <c r="A643" t="s">
        <v>29</v>
      </c>
      <c r="B643">
        <v>60.6</v>
      </c>
      <c r="C643" s="22">
        <f t="shared" ref="C643:C706" si="10">_xlfn.RANK.AVG(B643,$B$2:$B$1162,1)</f>
        <v>1107.5</v>
      </c>
      <c r="H643" s="24"/>
    </row>
    <row r="644" spans="1:8" x14ac:dyDescent="0.25">
      <c r="A644" t="s">
        <v>36</v>
      </c>
      <c r="B644">
        <v>56.9</v>
      </c>
      <c r="C644" s="22">
        <f t="shared" si="10"/>
        <v>951.5</v>
      </c>
      <c r="H644" s="24"/>
    </row>
    <row r="645" spans="1:8" x14ac:dyDescent="0.25">
      <c r="A645" t="s">
        <v>36</v>
      </c>
      <c r="B645">
        <v>42.4</v>
      </c>
      <c r="C645" s="22">
        <f t="shared" si="10"/>
        <v>296.5</v>
      </c>
      <c r="H645" s="24"/>
    </row>
    <row r="646" spans="1:8" x14ac:dyDescent="0.25">
      <c r="A646" t="s">
        <v>36</v>
      </c>
      <c r="B646">
        <v>61.8</v>
      </c>
      <c r="C646" s="22">
        <f t="shared" si="10"/>
        <v>1136</v>
      </c>
      <c r="H646" s="24"/>
    </row>
    <row r="647" spans="1:8" x14ac:dyDescent="0.25">
      <c r="A647" t="s">
        <v>29</v>
      </c>
      <c r="B647">
        <v>55</v>
      </c>
      <c r="C647" s="22">
        <f t="shared" si="10"/>
        <v>849</v>
      </c>
      <c r="H647" s="24"/>
    </row>
    <row r="648" spans="1:8" x14ac:dyDescent="0.25">
      <c r="A648" t="s">
        <v>29</v>
      </c>
      <c r="B648">
        <v>58.6</v>
      </c>
      <c r="C648" s="22">
        <f t="shared" si="10"/>
        <v>1035</v>
      </c>
      <c r="H648" s="24"/>
    </row>
    <row r="649" spans="1:8" x14ac:dyDescent="0.25">
      <c r="A649" t="s">
        <v>36</v>
      </c>
      <c r="B649">
        <v>59.3</v>
      </c>
      <c r="C649" s="22">
        <f t="shared" si="10"/>
        <v>1064</v>
      </c>
      <c r="H649" s="24"/>
    </row>
    <row r="650" spans="1:8" x14ac:dyDescent="0.25">
      <c r="A650" t="s">
        <v>29</v>
      </c>
      <c r="B650">
        <v>34.299999999999997</v>
      </c>
      <c r="C650" s="22">
        <f t="shared" si="10"/>
        <v>131</v>
      </c>
      <c r="H650" s="24"/>
    </row>
    <row r="651" spans="1:8" x14ac:dyDescent="0.25">
      <c r="A651" t="s">
        <v>36</v>
      </c>
      <c r="B651">
        <v>57.7</v>
      </c>
      <c r="C651" s="22">
        <f t="shared" si="10"/>
        <v>992</v>
      </c>
      <c r="H651" s="24"/>
    </row>
    <row r="652" spans="1:8" x14ac:dyDescent="0.25">
      <c r="A652" t="s">
        <v>36</v>
      </c>
      <c r="B652">
        <v>42.2</v>
      </c>
      <c r="C652" s="22">
        <f t="shared" si="10"/>
        <v>288.5</v>
      </c>
      <c r="H652" s="24"/>
    </row>
    <row r="653" spans="1:8" x14ac:dyDescent="0.25">
      <c r="A653" t="s">
        <v>29</v>
      </c>
      <c r="B653">
        <v>59.8</v>
      </c>
      <c r="C653" s="22">
        <f t="shared" si="10"/>
        <v>1084.5</v>
      </c>
      <c r="H653" s="24"/>
    </row>
    <row r="654" spans="1:8" x14ac:dyDescent="0.25">
      <c r="A654" t="s">
        <v>36</v>
      </c>
      <c r="B654">
        <v>55.7</v>
      </c>
      <c r="C654" s="22">
        <f t="shared" si="10"/>
        <v>889.5</v>
      </c>
      <c r="H654" s="24"/>
    </row>
    <row r="655" spans="1:8" x14ac:dyDescent="0.25">
      <c r="A655" t="s">
        <v>36</v>
      </c>
      <c r="B655">
        <v>59.5</v>
      </c>
      <c r="C655" s="22">
        <f t="shared" si="10"/>
        <v>1075.5</v>
      </c>
      <c r="H655" s="24"/>
    </row>
    <row r="656" spans="1:8" x14ac:dyDescent="0.25">
      <c r="A656" t="s">
        <v>36</v>
      </c>
      <c r="B656">
        <v>59.5</v>
      </c>
      <c r="C656" s="22">
        <f t="shared" si="10"/>
        <v>1075.5</v>
      </c>
      <c r="H656" s="24"/>
    </row>
    <row r="657" spans="1:8" x14ac:dyDescent="0.25">
      <c r="A657" t="s">
        <v>29</v>
      </c>
      <c r="B657">
        <v>47.8</v>
      </c>
      <c r="C657" s="22">
        <f t="shared" si="10"/>
        <v>471.5</v>
      </c>
      <c r="H657" s="24"/>
    </row>
    <row r="658" spans="1:8" x14ac:dyDescent="0.25">
      <c r="A658" t="s">
        <v>29</v>
      </c>
      <c r="B658">
        <v>51.1</v>
      </c>
      <c r="C658" s="22">
        <f t="shared" si="10"/>
        <v>637.5</v>
      </c>
      <c r="H658" s="24"/>
    </row>
    <row r="659" spans="1:8" x14ac:dyDescent="0.25">
      <c r="A659" t="s">
        <v>36</v>
      </c>
      <c r="B659">
        <v>45.1</v>
      </c>
      <c r="C659" s="22">
        <f t="shared" si="10"/>
        <v>367.5</v>
      </c>
      <c r="H659" s="24"/>
    </row>
    <row r="660" spans="1:8" x14ac:dyDescent="0.25">
      <c r="A660" t="s">
        <v>29</v>
      </c>
      <c r="B660">
        <v>56.4</v>
      </c>
      <c r="C660" s="22">
        <f t="shared" si="10"/>
        <v>920</v>
      </c>
      <c r="H660" s="24"/>
    </row>
    <row r="661" spans="1:8" x14ac:dyDescent="0.25">
      <c r="A661" t="s">
        <v>29</v>
      </c>
      <c r="B661">
        <v>62.5</v>
      </c>
      <c r="C661" s="22">
        <f t="shared" si="10"/>
        <v>1143.5</v>
      </c>
      <c r="H661" s="24"/>
    </row>
    <row r="662" spans="1:8" x14ac:dyDescent="0.25">
      <c r="A662" t="s">
        <v>29</v>
      </c>
      <c r="B662">
        <v>46</v>
      </c>
      <c r="C662" s="22">
        <f t="shared" si="10"/>
        <v>397</v>
      </c>
      <c r="H662" s="24"/>
    </row>
    <row r="663" spans="1:8" x14ac:dyDescent="0.25">
      <c r="A663" t="s">
        <v>36</v>
      </c>
      <c r="B663">
        <v>60.6</v>
      </c>
      <c r="C663" s="22">
        <f t="shared" si="10"/>
        <v>1107.5</v>
      </c>
      <c r="H663" s="24"/>
    </row>
    <row r="664" spans="1:8" x14ac:dyDescent="0.25">
      <c r="A664" t="s">
        <v>36</v>
      </c>
      <c r="B664">
        <v>57</v>
      </c>
      <c r="C664" s="22">
        <f t="shared" si="10"/>
        <v>957.5</v>
      </c>
      <c r="H664" s="24"/>
    </row>
    <row r="665" spans="1:8" x14ac:dyDescent="0.25">
      <c r="A665" t="s">
        <v>29</v>
      </c>
      <c r="B665">
        <v>53.2</v>
      </c>
      <c r="C665" s="22">
        <f t="shared" si="10"/>
        <v>736</v>
      </c>
      <c r="H665" s="24"/>
    </row>
    <row r="666" spans="1:8" x14ac:dyDescent="0.25">
      <c r="A666" t="s">
        <v>36</v>
      </c>
      <c r="B666">
        <v>57.8</v>
      </c>
      <c r="C666" s="22">
        <f t="shared" si="10"/>
        <v>996.5</v>
      </c>
      <c r="H666" s="24"/>
    </row>
    <row r="667" spans="1:8" x14ac:dyDescent="0.25">
      <c r="A667" t="s">
        <v>29</v>
      </c>
      <c r="B667">
        <v>56.8</v>
      </c>
      <c r="C667" s="22">
        <f t="shared" si="10"/>
        <v>945</v>
      </c>
      <c r="H667" s="24"/>
    </row>
    <row r="668" spans="1:8" x14ac:dyDescent="0.25">
      <c r="A668" t="s">
        <v>36</v>
      </c>
      <c r="B668">
        <v>41.4</v>
      </c>
      <c r="C668" s="22">
        <f t="shared" si="10"/>
        <v>269</v>
      </c>
      <c r="H668" s="24"/>
    </row>
    <row r="669" spans="1:8" x14ac:dyDescent="0.25">
      <c r="A669" t="s">
        <v>29</v>
      </c>
      <c r="B669">
        <v>38.9</v>
      </c>
      <c r="C669" s="22">
        <f t="shared" si="10"/>
        <v>221</v>
      </c>
      <c r="H669" s="24"/>
    </row>
    <row r="670" spans="1:8" x14ac:dyDescent="0.25">
      <c r="A670" t="s">
        <v>36</v>
      </c>
      <c r="B670">
        <v>43.7</v>
      </c>
      <c r="C670" s="22">
        <f t="shared" si="10"/>
        <v>327</v>
      </c>
      <c r="H670" s="24"/>
    </row>
    <row r="671" spans="1:8" x14ac:dyDescent="0.25">
      <c r="A671" t="s">
        <v>33</v>
      </c>
      <c r="B671">
        <v>61.2</v>
      </c>
      <c r="C671" s="22">
        <f t="shared" si="10"/>
        <v>1129.5</v>
      </c>
      <c r="H671" s="24"/>
    </row>
    <row r="672" spans="1:8" x14ac:dyDescent="0.25">
      <c r="A672" t="s">
        <v>29</v>
      </c>
      <c r="B672">
        <v>60.4</v>
      </c>
      <c r="C672" s="22">
        <f t="shared" si="10"/>
        <v>1098</v>
      </c>
      <c r="H672" s="24"/>
    </row>
    <row r="673" spans="1:8" x14ac:dyDescent="0.25">
      <c r="A673" t="s">
        <v>29</v>
      </c>
      <c r="B673">
        <v>38.1</v>
      </c>
      <c r="C673" s="22">
        <f t="shared" si="10"/>
        <v>195</v>
      </c>
      <c r="H673" s="24"/>
    </row>
    <row r="674" spans="1:8" x14ac:dyDescent="0.25">
      <c r="A674" t="s">
        <v>29</v>
      </c>
      <c r="B674">
        <v>37</v>
      </c>
      <c r="C674" s="22">
        <f t="shared" si="10"/>
        <v>176</v>
      </c>
      <c r="H674" s="24"/>
    </row>
    <row r="675" spans="1:8" x14ac:dyDescent="0.25">
      <c r="A675" t="s">
        <v>36</v>
      </c>
      <c r="B675">
        <v>47.6</v>
      </c>
      <c r="C675" s="22">
        <f t="shared" si="10"/>
        <v>463</v>
      </c>
      <c r="H675" s="24"/>
    </row>
    <row r="676" spans="1:8" x14ac:dyDescent="0.25">
      <c r="A676" t="s">
        <v>36</v>
      </c>
      <c r="B676">
        <v>54.8</v>
      </c>
      <c r="C676" s="22">
        <f t="shared" si="10"/>
        <v>838</v>
      </c>
      <c r="H676" s="24"/>
    </row>
    <row r="677" spans="1:8" x14ac:dyDescent="0.25">
      <c r="A677" t="s">
        <v>36</v>
      </c>
      <c r="B677">
        <v>55.1</v>
      </c>
      <c r="C677" s="22">
        <f t="shared" si="10"/>
        <v>854</v>
      </c>
      <c r="H677" s="24"/>
    </row>
    <row r="678" spans="1:8" x14ac:dyDescent="0.25">
      <c r="A678" t="s">
        <v>36</v>
      </c>
      <c r="B678">
        <v>55</v>
      </c>
      <c r="C678" s="22">
        <f t="shared" si="10"/>
        <v>849</v>
      </c>
      <c r="H678" s="24"/>
    </row>
    <row r="679" spans="1:8" x14ac:dyDescent="0.25">
      <c r="A679" t="s">
        <v>36</v>
      </c>
      <c r="B679">
        <v>60.7</v>
      </c>
      <c r="C679" s="22">
        <f t="shared" si="10"/>
        <v>1111</v>
      </c>
      <c r="H679" s="24"/>
    </row>
    <row r="680" spans="1:8" x14ac:dyDescent="0.25">
      <c r="A680" t="s">
        <v>33</v>
      </c>
      <c r="B680">
        <v>47.5</v>
      </c>
      <c r="C680" s="22">
        <f t="shared" si="10"/>
        <v>457</v>
      </c>
      <c r="H680" s="24"/>
    </row>
    <row r="681" spans="1:8" x14ac:dyDescent="0.25">
      <c r="A681" t="s">
        <v>33</v>
      </c>
      <c r="B681">
        <v>58.7</v>
      </c>
      <c r="C681" s="22">
        <f t="shared" si="10"/>
        <v>1039.5</v>
      </c>
      <c r="H681" s="24"/>
    </row>
    <row r="682" spans="1:8" x14ac:dyDescent="0.25">
      <c r="A682" t="s">
        <v>33</v>
      </c>
      <c r="B682">
        <v>58.1</v>
      </c>
      <c r="C682" s="22">
        <f t="shared" si="10"/>
        <v>1013</v>
      </c>
      <c r="H682" s="24"/>
    </row>
    <row r="683" spans="1:8" x14ac:dyDescent="0.25">
      <c r="A683" t="s">
        <v>33</v>
      </c>
      <c r="B683">
        <v>54.4</v>
      </c>
      <c r="C683" s="22">
        <f t="shared" si="10"/>
        <v>813.5</v>
      </c>
      <c r="H683" s="24"/>
    </row>
    <row r="684" spans="1:8" x14ac:dyDescent="0.25">
      <c r="A684" t="s">
        <v>36</v>
      </c>
      <c r="B684">
        <v>61.1</v>
      </c>
      <c r="C684" s="22">
        <f t="shared" si="10"/>
        <v>1126</v>
      </c>
      <c r="H684" s="24"/>
    </row>
    <row r="685" spans="1:8" x14ac:dyDescent="0.25">
      <c r="A685" t="s">
        <v>29</v>
      </c>
      <c r="B685">
        <v>56.3</v>
      </c>
      <c r="C685" s="22">
        <f t="shared" si="10"/>
        <v>915</v>
      </c>
      <c r="H685" s="24"/>
    </row>
    <row r="686" spans="1:8" x14ac:dyDescent="0.25">
      <c r="A686" t="s">
        <v>29</v>
      </c>
      <c r="B686">
        <v>57.9</v>
      </c>
      <c r="C686" s="22">
        <f t="shared" si="10"/>
        <v>1003.5</v>
      </c>
      <c r="H686" s="24"/>
    </row>
    <row r="687" spans="1:8" x14ac:dyDescent="0.25">
      <c r="A687" t="s">
        <v>33</v>
      </c>
      <c r="B687">
        <v>42.7</v>
      </c>
      <c r="C687" s="22">
        <f t="shared" si="10"/>
        <v>305.5</v>
      </c>
      <c r="H687" s="24"/>
    </row>
    <row r="688" spans="1:8" x14ac:dyDescent="0.25">
      <c r="A688" t="s">
        <v>29</v>
      </c>
      <c r="B688">
        <v>47.3</v>
      </c>
      <c r="C688" s="22">
        <f t="shared" si="10"/>
        <v>447</v>
      </c>
      <c r="H688" s="24"/>
    </row>
    <row r="689" spans="1:8" x14ac:dyDescent="0.25">
      <c r="A689" t="s">
        <v>36</v>
      </c>
      <c r="B689">
        <v>58.7</v>
      </c>
      <c r="C689" s="22">
        <f t="shared" si="10"/>
        <v>1039.5</v>
      </c>
      <c r="H689" s="24"/>
    </row>
    <row r="690" spans="1:8" x14ac:dyDescent="0.25">
      <c r="A690" t="s">
        <v>36</v>
      </c>
      <c r="B690">
        <v>53.8</v>
      </c>
      <c r="C690" s="22">
        <f t="shared" si="10"/>
        <v>773</v>
      </c>
      <c r="H690" s="24"/>
    </row>
    <row r="691" spans="1:8" x14ac:dyDescent="0.25">
      <c r="A691" t="s">
        <v>36</v>
      </c>
      <c r="B691">
        <v>57.5</v>
      </c>
      <c r="C691" s="22">
        <f t="shared" si="10"/>
        <v>980.5</v>
      </c>
      <c r="H691" s="24"/>
    </row>
    <row r="692" spans="1:8" x14ac:dyDescent="0.25">
      <c r="A692" t="s">
        <v>29</v>
      </c>
      <c r="B692">
        <v>44.2</v>
      </c>
      <c r="C692" s="22">
        <f t="shared" si="10"/>
        <v>346</v>
      </c>
      <c r="H692" s="24"/>
    </row>
    <row r="693" spans="1:8" x14ac:dyDescent="0.25">
      <c r="A693" t="s">
        <v>33</v>
      </c>
      <c r="B693">
        <v>57.5</v>
      </c>
      <c r="C693" s="22">
        <f t="shared" si="10"/>
        <v>980.5</v>
      </c>
      <c r="H693" s="24"/>
    </row>
    <row r="694" spans="1:8" x14ac:dyDescent="0.25">
      <c r="A694" t="s">
        <v>36</v>
      </c>
      <c r="B694">
        <v>57.2</v>
      </c>
      <c r="C694" s="22">
        <f t="shared" si="10"/>
        <v>965.5</v>
      </c>
      <c r="H694" s="24"/>
    </row>
    <row r="695" spans="1:8" x14ac:dyDescent="0.25">
      <c r="A695" t="s">
        <v>36</v>
      </c>
      <c r="B695">
        <v>54.2</v>
      </c>
      <c r="C695" s="22">
        <f t="shared" si="10"/>
        <v>800.5</v>
      </c>
      <c r="H695" s="24"/>
    </row>
    <row r="696" spans="1:8" x14ac:dyDescent="0.25">
      <c r="A696" t="s">
        <v>36</v>
      </c>
      <c r="B696">
        <v>54.8</v>
      </c>
      <c r="C696" s="22">
        <f t="shared" si="10"/>
        <v>838</v>
      </c>
      <c r="H696" s="24"/>
    </row>
    <row r="697" spans="1:8" x14ac:dyDescent="0.25">
      <c r="A697" t="s">
        <v>36</v>
      </c>
      <c r="B697">
        <v>57.5</v>
      </c>
      <c r="C697" s="22">
        <f t="shared" si="10"/>
        <v>980.5</v>
      </c>
      <c r="H697" s="24"/>
    </row>
    <row r="698" spans="1:8" x14ac:dyDescent="0.25">
      <c r="A698" t="s">
        <v>36</v>
      </c>
      <c r="B698">
        <v>31.8</v>
      </c>
      <c r="C698" s="22">
        <f t="shared" si="10"/>
        <v>104.5</v>
      </c>
      <c r="H698" s="24"/>
    </row>
    <row r="699" spans="1:8" x14ac:dyDescent="0.25">
      <c r="A699" t="s">
        <v>36</v>
      </c>
      <c r="B699">
        <v>30.7</v>
      </c>
      <c r="C699" s="22">
        <f t="shared" si="10"/>
        <v>98</v>
      </c>
      <c r="H699" s="24"/>
    </row>
    <row r="700" spans="1:8" x14ac:dyDescent="0.25">
      <c r="A700" t="s">
        <v>33</v>
      </c>
      <c r="B700">
        <v>26.5</v>
      </c>
      <c r="C700" s="22">
        <f t="shared" si="10"/>
        <v>54</v>
      </c>
      <c r="H700" s="24"/>
    </row>
    <row r="701" spans="1:8" x14ac:dyDescent="0.25">
      <c r="A701" t="s">
        <v>36</v>
      </c>
      <c r="B701">
        <v>53.6</v>
      </c>
      <c r="C701" s="22">
        <f t="shared" si="10"/>
        <v>761</v>
      </c>
      <c r="H701" s="24"/>
    </row>
    <row r="702" spans="1:8" x14ac:dyDescent="0.25">
      <c r="A702" t="s">
        <v>36</v>
      </c>
      <c r="B702">
        <v>46.6</v>
      </c>
      <c r="C702" s="22">
        <f t="shared" si="10"/>
        <v>418.5</v>
      </c>
      <c r="H702" s="24"/>
    </row>
    <row r="703" spans="1:8" x14ac:dyDescent="0.25">
      <c r="A703" t="s">
        <v>33</v>
      </c>
      <c r="B703">
        <v>54.5</v>
      </c>
      <c r="C703" s="22">
        <f t="shared" si="10"/>
        <v>823.5</v>
      </c>
      <c r="H703" s="24"/>
    </row>
    <row r="704" spans="1:8" x14ac:dyDescent="0.25">
      <c r="A704" t="s">
        <v>36</v>
      </c>
      <c r="B704">
        <v>53.5</v>
      </c>
      <c r="C704" s="22">
        <f t="shared" si="10"/>
        <v>755.5</v>
      </c>
      <c r="H704" s="24"/>
    </row>
    <row r="705" spans="1:8" x14ac:dyDescent="0.25">
      <c r="A705" t="s">
        <v>33</v>
      </c>
      <c r="B705">
        <v>42.3</v>
      </c>
      <c r="C705" s="22">
        <f t="shared" si="10"/>
        <v>293</v>
      </c>
      <c r="H705" s="24"/>
    </row>
    <row r="706" spans="1:8" x14ac:dyDescent="0.25">
      <c r="A706" t="s">
        <v>36</v>
      </c>
      <c r="B706">
        <v>57.9</v>
      </c>
      <c r="C706" s="22">
        <f t="shared" si="10"/>
        <v>1003.5</v>
      </c>
      <c r="H706" s="24"/>
    </row>
    <row r="707" spans="1:8" x14ac:dyDescent="0.25">
      <c r="A707" t="s">
        <v>36</v>
      </c>
      <c r="B707">
        <v>52.5</v>
      </c>
      <c r="C707" s="22">
        <f t="shared" ref="C707:C770" si="11">_xlfn.RANK.AVG(B707,$B$2:$B$1162,1)</f>
        <v>701</v>
      </c>
      <c r="H707" s="24"/>
    </row>
    <row r="708" spans="1:8" x14ac:dyDescent="0.25">
      <c r="A708" t="s">
        <v>33</v>
      </c>
      <c r="B708">
        <v>50.1</v>
      </c>
      <c r="C708" s="22">
        <f t="shared" si="11"/>
        <v>586</v>
      </c>
      <c r="H708" s="24"/>
    </row>
    <row r="709" spans="1:8" x14ac:dyDescent="0.25">
      <c r="A709" t="s">
        <v>29</v>
      </c>
      <c r="B709">
        <v>44.8</v>
      </c>
      <c r="C709" s="22">
        <f t="shared" si="11"/>
        <v>360.5</v>
      </c>
      <c r="H709" s="24"/>
    </row>
    <row r="710" spans="1:8" x14ac:dyDescent="0.25">
      <c r="A710" t="s">
        <v>33</v>
      </c>
      <c r="B710">
        <v>52.6</v>
      </c>
      <c r="C710" s="22">
        <f t="shared" si="11"/>
        <v>705</v>
      </c>
      <c r="H710" s="24"/>
    </row>
    <row r="711" spans="1:8" x14ac:dyDescent="0.25">
      <c r="A711" t="s">
        <v>36</v>
      </c>
      <c r="B711">
        <v>59.4</v>
      </c>
      <c r="C711" s="22">
        <f t="shared" si="11"/>
        <v>1070</v>
      </c>
      <c r="H711" s="24"/>
    </row>
    <row r="712" spans="1:8" x14ac:dyDescent="0.25">
      <c r="A712" t="s">
        <v>29</v>
      </c>
      <c r="B712">
        <v>53.8</v>
      </c>
      <c r="C712" s="22">
        <f t="shared" si="11"/>
        <v>773</v>
      </c>
      <c r="H712" s="24"/>
    </row>
    <row r="713" spans="1:8" x14ac:dyDescent="0.25">
      <c r="A713" t="s">
        <v>36</v>
      </c>
      <c r="B713">
        <v>57.9</v>
      </c>
      <c r="C713" s="22">
        <f t="shared" si="11"/>
        <v>1003.5</v>
      </c>
      <c r="H713" s="24"/>
    </row>
    <row r="714" spans="1:8" x14ac:dyDescent="0.25">
      <c r="A714" t="s">
        <v>29</v>
      </c>
      <c r="B714">
        <v>37.799999999999997</v>
      </c>
      <c r="C714" s="22">
        <f t="shared" si="11"/>
        <v>190</v>
      </c>
      <c r="H714" s="24"/>
    </row>
    <row r="715" spans="1:8" x14ac:dyDescent="0.25">
      <c r="A715" t="s">
        <v>33</v>
      </c>
      <c r="B715">
        <v>57.2</v>
      </c>
      <c r="C715" s="22">
        <f t="shared" si="11"/>
        <v>965.5</v>
      </c>
      <c r="H715" s="24"/>
    </row>
    <row r="716" spans="1:8" x14ac:dyDescent="0.25">
      <c r="A716" t="s">
        <v>36</v>
      </c>
      <c r="B716">
        <v>35.5</v>
      </c>
      <c r="C716" s="22">
        <f t="shared" si="11"/>
        <v>148</v>
      </c>
      <c r="H716" s="24"/>
    </row>
    <row r="717" spans="1:8" x14ac:dyDescent="0.25">
      <c r="A717" t="s">
        <v>33</v>
      </c>
      <c r="B717">
        <v>51.1</v>
      </c>
      <c r="C717" s="22">
        <f t="shared" si="11"/>
        <v>637.5</v>
      </c>
      <c r="H717" s="24"/>
    </row>
    <row r="718" spans="1:8" x14ac:dyDescent="0.25">
      <c r="A718" t="s">
        <v>36</v>
      </c>
      <c r="B718">
        <v>53.7</v>
      </c>
      <c r="C718" s="22">
        <f t="shared" si="11"/>
        <v>767</v>
      </c>
      <c r="H718" s="24"/>
    </row>
    <row r="719" spans="1:8" x14ac:dyDescent="0.25">
      <c r="A719" t="s">
        <v>33</v>
      </c>
      <c r="B719">
        <v>29.1</v>
      </c>
      <c r="C719" s="22">
        <f t="shared" si="11"/>
        <v>80.5</v>
      </c>
      <c r="H719" s="24"/>
    </row>
    <row r="720" spans="1:8" x14ac:dyDescent="0.25">
      <c r="A720" t="s">
        <v>33</v>
      </c>
      <c r="B720">
        <v>54.4</v>
      </c>
      <c r="C720" s="22">
        <f t="shared" si="11"/>
        <v>813.5</v>
      </c>
      <c r="H720" s="24"/>
    </row>
    <row r="721" spans="1:8" x14ac:dyDescent="0.25">
      <c r="A721" t="s">
        <v>29</v>
      </c>
      <c r="B721">
        <v>57.4</v>
      </c>
      <c r="C721" s="22">
        <f t="shared" si="11"/>
        <v>973.5</v>
      </c>
      <c r="H721" s="24"/>
    </row>
    <row r="722" spans="1:8" x14ac:dyDescent="0.25">
      <c r="A722" t="s">
        <v>33</v>
      </c>
      <c r="B722">
        <v>47.3</v>
      </c>
      <c r="C722" s="22">
        <f t="shared" si="11"/>
        <v>447</v>
      </c>
      <c r="H722" s="24"/>
    </row>
    <row r="723" spans="1:8" x14ac:dyDescent="0.25">
      <c r="A723" t="s">
        <v>29</v>
      </c>
      <c r="B723">
        <v>39.799999999999997</v>
      </c>
      <c r="C723" s="22">
        <f t="shared" si="11"/>
        <v>233.5</v>
      </c>
      <c r="H723" s="24"/>
    </row>
    <row r="724" spans="1:8" x14ac:dyDescent="0.25">
      <c r="A724" t="s">
        <v>29</v>
      </c>
      <c r="B724">
        <v>56.9</v>
      </c>
      <c r="C724" s="22">
        <f t="shared" si="11"/>
        <v>951.5</v>
      </c>
      <c r="H724" s="24"/>
    </row>
    <row r="725" spans="1:8" x14ac:dyDescent="0.25">
      <c r="A725" t="s">
        <v>33</v>
      </c>
      <c r="B725">
        <v>44.3</v>
      </c>
      <c r="C725" s="22">
        <f t="shared" si="11"/>
        <v>349.5</v>
      </c>
      <c r="H725" s="24"/>
    </row>
    <row r="726" spans="1:8" x14ac:dyDescent="0.25">
      <c r="A726" t="s">
        <v>29</v>
      </c>
      <c r="B726">
        <v>57.5</v>
      </c>
      <c r="C726" s="22">
        <f t="shared" si="11"/>
        <v>980.5</v>
      </c>
      <c r="H726" s="24"/>
    </row>
    <row r="727" spans="1:8" x14ac:dyDescent="0.25">
      <c r="A727" t="s">
        <v>33</v>
      </c>
      <c r="B727">
        <v>36.6</v>
      </c>
      <c r="C727" s="22">
        <f t="shared" si="11"/>
        <v>169.5</v>
      </c>
      <c r="H727" s="24"/>
    </row>
    <row r="728" spans="1:8" x14ac:dyDescent="0.25">
      <c r="A728" t="s">
        <v>33</v>
      </c>
      <c r="B728">
        <v>61</v>
      </c>
      <c r="C728" s="22">
        <f t="shared" si="11"/>
        <v>1121</v>
      </c>
      <c r="H728" s="24"/>
    </row>
    <row r="729" spans="1:8" x14ac:dyDescent="0.25">
      <c r="A729" t="s">
        <v>33</v>
      </c>
      <c r="B729">
        <v>39.5</v>
      </c>
      <c r="C729" s="22">
        <f t="shared" si="11"/>
        <v>229</v>
      </c>
      <c r="H729" s="24"/>
    </row>
    <row r="730" spans="1:8" x14ac:dyDescent="0.25">
      <c r="A730" t="s">
        <v>33</v>
      </c>
      <c r="B730">
        <v>47.5</v>
      </c>
      <c r="C730" s="22">
        <f t="shared" si="11"/>
        <v>457</v>
      </c>
      <c r="H730" s="24"/>
    </row>
    <row r="731" spans="1:8" x14ac:dyDescent="0.25">
      <c r="A731" t="s">
        <v>36</v>
      </c>
      <c r="B731">
        <v>52.4</v>
      </c>
      <c r="C731" s="22">
        <f t="shared" si="11"/>
        <v>696.5</v>
      </c>
      <c r="H731" s="24"/>
    </row>
    <row r="732" spans="1:8" x14ac:dyDescent="0.25">
      <c r="A732" t="s">
        <v>36</v>
      </c>
      <c r="B732">
        <v>49.8</v>
      </c>
      <c r="C732" s="22">
        <f t="shared" si="11"/>
        <v>566.5</v>
      </c>
      <c r="H732" s="24"/>
    </row>
    <row r="733" spans="1:8" x14ac:dyDescent="0.25">
      <c r="A733" t="s">
        <v>33</v>
      </c>
      <c r="B733">
        <v>49.6</v>
      </c>
      <c r="C733" s="22">
        <f t="shared" si="11"/>
        <v>553.5</v>
      </c>
      <c r="H733" s="24"/>
    </row>
    <row r="734" spans="1:8" x14ac:dyDescent="0.25">
      <c r="A734" t="s">
        <v>33</v>
      </c>
      <c r="B734">
        <v>49.6</v>
      </c>
      <c r="C734" s="22">
        <f t="shared" si="11"/>
        <v>553.5</v>
      </c>
      <c r="H734" s="24"/>
    </row>
    <row r="735" spans="1:8" x14ac:dyDescent="0.25">
      <c r="A735" t="s">
        <v>36</v>
      </c>
      <c r="B735">
        <v>49.2</v>
      </c>
      <c r="C735" s="22">
        <f t="shared" si="11"/>
        <v>533</v>
      </c>
      <c r="H735" s="24"/>
    </row>
    <row r="736" spans="1:8" x14ac:dyDescent="0.25">
      <c r="A736" t="s">
        <v>33</v>
      </c>
      <c r="B736">
        <v>46</v>
      </c>
      <c r="C736" s="22">
        <f t="shared" si="11"/>
        <v>397</v>
      </c>
      <c r="H736" s="24"/>
    </row>
    <row r="737" spans="1:8" x14ac:dyDescent="0.25">
      <c r="A737" t="s">
        <v>33</v>
      </c>
      <c r="B737">
        <v>49</v>
      </c>
      <c r="C737" s="22">
        <f t="shared" si="11"/>
        <v>521.5</v>
      </c>
      <c r="H737" s="24"/>
    </row>
    <row r="738" spans="1:8" x14ac:dyDescent="0.25">
      <c r="A738" t="s">
        <v>36</v>
      </c>
      <c r="B738">
        <v>49.5</v>
      </c>
      <c r="C738" s="22">
        <f t="shared" si="11"/>
        <v>544.5</v>
      </c>
      <c r="H738" s="24"/>
    </row>
    <row r="739" spans="1:8" x14ac:dyDescent="0.25">
      <c r="A739" t="s">
        <v>33</v>
      </c>
      <c r="B739">
        <v>54</v>
      </c>
      <c r="C739" s="22">
        <f t="shared" si="11"/>
        <v>789.5</v>
      </c>
      <c r="H739" s="24"/>
    </row>
    <row r="740" spans="1:8" x14ac:dyDescent="0.25">
      <c r="A740" t="s">
        <v>33</v>
      </c>
      <c r="B740">
        <v>50</v>
      </c>
      <c r="C740" s="22">
        <f t="shared" si="11"/>
        <v>580.5</v>
      </c>
      <c r="H740" s="24"/>
    </row>
    <row r="741" spans="1:8" x14ac:dyDescent="0.25">
      <c r="A741" t="s">
        <v>36</v>
      </c>
      <c r="B741">
        <v>52</v>
      </c>
      <c r="C741" s="22">
        <f t="shared" si="11"/>
        <v>683</v>
      </c>
      <c r="H741" s="24"/>
    </row>
    <row r="742" spans="1:8" x14ac:dyDescent="0.25">
      <c r="A742" t="s">
        <v>36</v>
      </c>
      <c r="B742">
        <v>52.1</v>
      </c>
      <c r="C742" s="22">
        <f t="shared" si="11"/>
        <v>686.5</v>
      </c>
      <c r="H742" s="24"/>
    </row>
    <row r="743" spans="1:8" x14ac:dyDescent="0.25">
      <c r="A743" t="s">
        <v>36</v>
      </c>
      <c r="B743">
        <v>41.7</v>
      </c>
      <c r="C743" s="22">
        <f t="shared" si="11"/>
        <v>278</v>
      </c>
      <c r="H743" s="24"/>
    </row>
    <row r="744" spans="1:8" x14ac:dyDescent="0.25">
      <c r="A744" t="s">
        <v>36</v>
      </c>
      <c r="B744">
        <v>47.6</v>
      </c>
      <c r="C744" s="22">
        <f t="shared" si="11"/>
        <v>463</v>
      </c>
      <c r="H744" s="24"/>
    </row>
    <row r="745" spans="1:8" x14ac:dyDescent="0.25">
      <c r="A745" t="s">
        <v>33</v>
      </c>
      <c r="B745">
        <v>44.5</v>
      </c>
      <c r="C745" s="22">
        <f t="shared" si="11"/>
        <v>353</v>
      </c>
      <c r="H745" s="24"/>
    </row>
    <row r="746" spans="1:8" x14ac:dyDescent="0.25">
      <c r="A746" t="s">
        <v>33</v>
      </c>
      <c r="B746">
        <v>38.1</v>
      </c>
      <c r="C746" s="22">
        <f t="shared" si="11"/>
        <v>195</v>
      </c>
      <c r="H746" s="24"/>
    </row>
    <row r="747" spans="1:8" x14ac:dyDescent="0.25">
      <c r="A747" t="s">
        <v>33</v>
      </c>
      <c r="B747">
        <v>49.6</v>
      </c>
      <c r="C747" s="22">
        <f t="shared" si="11"/>
        <v>553.5</v>
      </c>
      <c r="H747" s="24"/>
    </row>
    <row r="748" spans="1:8" x14ac:dyDescent="0.25">
      <c r="A748" t="s">
        <v>33</v>
      </c>
      <c r="B748">
        <v>38.6</v>
      </c>
      <c r="C748" s="22">
        <f t="shared" si="11"/>
        <v>209.5</v>
      </c>
      <c r="H748" s="24"/>
    </row>
    <row r="749" spans="1:8" x14ac:dyDescent="0.25">
      <c r="A749" t="s">
        <v>29</v>
      </c>
      <c r="B749">
        <v>53.6</v>
      </c>
      <c r="C749" s="22">
        <f t="shared" si="11"/>
        <v>761</v>
      </c>
      <c r="H749" s="24"/>
    </row>
    <row r="750" spans="1:8" x14ac:dyDescent="0.25">
      <c r="A750" t="s">
        <v>29</v>
      </c>
      <c r="B750">
        <v>51</v>
      </c>
      <c r="C750" s="22">
        <f t="shared" si="11"/>
        <v>630</v>
      </c>
      <c r="H750" s="24"/>
    </row>
    <row r="751" spans="1:8" x14ac:dyDescent="0.25">
      <c r="A751" t="s">
        <v>29</v>
      </c>
      <c r="B751">
        <v>50.6</v>
      </c>
      <c r="C751" s="22">
        <f t="shared" si="11"/>
        <v>612</v>
      </c>
      <c r="H751" s="24"/>
    </row>
    <row r="752" spans="1:8" x14ac:dyDescent="0.25">
      <c r="A752" t="s">
        <v>33</v>
      </c>
      <c r="B752">
        <v>43.9</v>
      </c>
      <c r="C752" s="22">
        <f t="shared" si="11"/>
        <v>335.5</v>
      </c>
      <c r="H752" s="24"/>
    </row>
    <row r="753" spans="1:8" x14ac:dyDescent="0.25">
      <c r="A753" t="s">
        <v>36</v>
      </c>
      <c r="B753">
        <v>50.8</v>
      </c>
      <c r="C753" s="22">
        <f t="shared" si="11"/>
        <v>618.5</v>
      </c>
      <c r="H753" s="24"/>
    </row>
    <row r="754" spans="1:8" x14ac:dyDescent="0.25">
      <c r="A754" t="s">
        <v>29</v>
      </c>
      <c r="B754">
        <v>51.8</v>
      </c>
      <c r="C754" s="22">
        <f t="shared" si="11"/>
        <v>676.5</v>
      </c>
      <c r="H754" s="24"/>
    </row>
    <row r="755" spans="1:8" x14ac:dyDescent="0.25">
      <c r="A755" t="s">
        <v>33</v>
      </c>
      <c r="B755">
        <v>38.6</v>
      </c>
      <c r="C755" s="22">
        <f t="shared" si="11"/>
        <v>209.5</v>
      </c>
      <c r="H755" s="24"/>
    </row>
    <row r="756" spans="1:8" x14ac:dyDescent="0.25">
      <c r="A756" t="s">
        <v>33</v>
      </c>
      <c r="B756">
        <v>51.4</v>
      </c>
      <c r="C756" s="22">
        <f t="shared" si="11"/>
        <v>661.5</v>
      </c>
      <c r="H756" s="24"/>
    </row>
    <row r="757" spans="1:8" x14ac:dyDescent="0.25">
      <c r="A757" t="s">
        <v>33</v>
      </c>
      <c r="B757">
        <v>45.9</v>
      </c>
      <c r="C757" s="22">
        <f t="shared" si="11"/>
        <v>393</v>
      </c>
      <c r="H757" s="24"/>
    </row>
    <row r="758" spans="1:8" x14ac:dyDescent="0.25">
      <c r="A758" t="s">
        <v>36</v>
      </c>
      <c r="B758">
        <v>53.1</v>
      </c>
      <c r="C758" s="22">
        <f t="shared" si="11"/>
        <v>730.5</v>
      </c>
      <c r="H758" s="24"/>
    </row>
    <row r="759" spans="1:8" x14ac:dyDescent="0.25">
      <c r="A759" t="s">
        <v>33</v>
      </c>
      <c r="B759">
        <v>25.4</v>
      </c>
      <c r="C759" s="22">
        <f t="shared" si="11"/>
        <v>35</v>
      </c>
      <c r="H759" s="24"/>
    </row>
    <row r="760" spans="1:8" x14ac:dyDescent="0.25">
      <c r="A760" t="s">
        <v>36</v>
      </c>
      <c r="B760">
        <v>49.5</v>
      </c>
      <c r="C760" s="22">
        <f t="shared" si="11"/>
        <v>544.5</v>
      </c>
      <c r="H760" s="24"/>
    </row>
    <row r="761" spans="1:8" x14ac:dyDescent="0.25">
      <c r="A761" t="s">
        <v>36</v>
      </c>
      <c r="B761">
        <v>51.7</v>
      </c>
      <c r="C761" s="22">
        <f t="shared" si="11"/>
        <v>671</v>
      </c>
      <c r="H761" s="24"/>
    </row>
    <row r="762" spans="1:8" x14ac:dyDescent="0.25">
      <c r="A762" t="s">
        <v>36</v>
      </c>
      <c r="B762">
        <v>49.5</v>
      </c>
      <c r="C762" s="22">
        <f t="shared" si="11"/>
        <v>544.5</v>
      </c>
      <c r="H762" s="24"/>
    </row>
    <row r="763" spans="1:8" x14ac:dyDescent="0.25">
      <c r="A763" t="s">
        <v>33</v>
      </c>
      <c r="B763">
        <v>41.1</v>
      </c>
      <c r="C763" s="22">
        <f t="shared" si="11"/>
        <v>258</v>
      </c>
      <c r="H763" s="24"/>
    </row>
    <row r="764" spans="1:8" x14ac:dyDescent="0.25">
      <c r="A764" t="s">
        <v>33</v>
      </c>
      <c r="B764">
        <v>54.1</v>
      </c>
      <c r="C764" s="22">
        <f t="shared" si="11"/>
        <v>795</v>
      </c>
      <c r="H764" s="24"/>
    </row>
    <row r="765" spans="1:8" x14ac:dyDescent="0.25">
      <c r="A765" t="s">
        <v>29</v>
      </c>
      <c r="B765">
        <v>50.9</v>
      </c>
      <c r="C765" s="22">
        <f t="shared" si="11"/>
        <v>623.5</v>
      </c>
      <c r="H765" s="24"/>
    </row>
    <row r="766" spans="1:8" x14ac:dyDescent="0.25">
      <c r="A766" t="s">
        <v>33</v>
      </c>
      <c r="B766">
        <v>35.9</v>
      </c>
      <c r="C766" s="22">
        <f t="shared" si="11"/>
        <v>159.5</v>
      </c>
      <c r="H766" s="24"/>
    </row>
    <row r="767" spans="1:8" x14ac:dyDescent="0.25">
      <c r="A767" t="s">
        <v>33</v>
      </c>
      <c r="B767">
        <v>40.1</v>
      </c>
      <c r="C767" s="22">
        <f t="shared" si="11"/>
        <v>239</v>
      </c>
      <c r="H767" s="24"/>
    </row>
    <row r="768" spans="1:8" x14ac:dyDescent="0.25">
      <c r="A768" t="s">
        <v>36</v>
      </c>
      <c r="B768">
        <v>49.2</v>
      </c>
      <c r="C768" s="22">
        <f t="shared" si="11"/>
        <v>533</v>
      </c>
      <c r="H768" s="24"/>
    </row>
    <row r="769" spans="1:8" x14ac:dyDescent="0.25">
      <c r="A769" t="s">
        <v>33</v>
      </c>
      <c r="B769">
        <v>50.9</v>
      </c>
      <c r="C769" s="22">
        <f t="shared" si="11"/>
        <v>623.5</v>
      </c>
      <c r="H769" s="24"/>
    </row>
    <row r="770" spans="1:8" x14ac:dyDescent="0.25">
      <c r="A770" t="s">
        <v>36</v>
      </c>
      <c r="B770">
        <v>44.8</v>
      </c>
      <c r="C770" s="22">
        <f t="shared" si="11"/>
        <v>360.5</v>
      </c>
      <c r="H770" s="24"/>
    </row>
    <row r="771" spans="1:8" x14ac:dyDescent="0.25">
      <c r="A771" t="s">
        <v>29</v>
      </c>
      <c r="B771">
        <v>46.6</v>
      </c>
      <c r="C771" s="22">
        <f t="shared" ref="C771:C834" si="12">_xlfn.RANK.AVG(B771,$B$2:$B$1162,1)</f>
        <v>418.5</v>
      </c>
      <c r="H771" s="24"/>
    </row>
    <row r="772" spans="1:8" x14ac:dyDescent="0.25">
      <c r="A772" t="s">
        <v>36</v>
      </c>
      <c r="B772">
        <v>48.7</v>
      </c>
      <c r="C772" s="22">
        <f t="shared" si="12"/>
        <v>505.5</v>
      </c>
      <c r="H772" s="24"/>
    </row>
    <row r="773" spans="1:8" x14ac:dyDescent="0.25">
      <c r="A773" t="s">
        <v>33</v>
      </c>
      <c r="B773">
        <v>48.6</v>
      </c>
      <c r="C773" s="22">
        <f t="shared" si="12"/>
        <v>500.5</v>
      </c>
      <c r="H773" s="24"/>
    </row>
    <row r="774" spans="1:8" x14ac:dyDescent="0.25">
      <c r="A774" t="s">
        <v>29</v>
      </c>
      <c r="B774">
        <v>50.3</v>
      </c>
      <c r="C774" s="22">
        <f t="shared" si="12"/>
        <v>600.5</v>
      </c>
      <c r="H774" s="24"/>
    </row>
    <row r="775" spans="1:8" x14ac:dyDescent="0.25">
      <c r="A775" t="s">
        <v>29</v>
      </c>
      <c r="B775">
        <v>48.6</v>
      </c>
      <c r="C775" s="22">
        <f t="shared" si="12"/>
        <v>500.5</v>
      </c>
      <c r="H775" s="24"/>
    </row>
    <row r="776" spans="1:8" x14ac:dyDescent="0.25">
      <c r="A776" t="s">
        <v>33</v>
      </c>
      <c r="B776">
        <v>45.4</v>
      </c>
      <c r="C776" s="22">
        <f t="shared" si="12"/>
        <v>375</v>
      </c>
      <c r="H776" s="24"/>
    </row>
    <row r="777" spans="1:8" x14ac:dyDescent="0.25">
      <c r="A777" t="s">
        <v>36</v>
      </c>
      <c r="B777">
        <v>46.4</v>
      </c>
      <c r="C777" s="22">
        <f t="shared" si="12"/>
        <v>413.5</v>
      </c>
      <c r="H777" s="24"/>
    </row>
    <row r="778" spans="1:8" x14ac:dyDescent="0.25">
      <c r="A778" t="s">
        <v>29</v>
      </c>
      <c r="B778">
        <v>48.5</v>
      </c>
      <c r="C778" s="22">
        <f t="shared" si="12"/>
        <v>495.5</v>
      </c>
      <c r="H778" s="24"/>
    </row>
    <row r="779" spans="1:8" x14ac:dyDescent="0.25">
      <c r="A779" t="s">
        <v>36</v>
      </c>
      <c r="B779">
        <v>53.9</v>
      </c>
      <c r="C779" s="22">
        <f t="shared" si="12"/>
        <v>782.5</v>
      </c>
      <c r="H779" s="24"/>
    </row>
    <row r="780" spans="1:8" x14ac:dyDescent="0.25">
      <c r="A780" t="s">
        <v>36</v>
      </c>
      <c r="B780">
        <v>51.3</v>
      </c>
      <c r="C780" s="22">
        <f t="shared" si="12"/>
        <v>652.5</v>
      </c>
      <c r="H780" s="24"/>
    </row>
    <row r="781" spans="1:8" x14ac:dyDescent="0.25">
      <c r="A781" t="s">
        <v>36</v>
      </c>
      <c r="B781">
        <v>50.7</v>
      </c>
      <c r="C781" s="22">
        <f t="shared" si="12"/>
        <v>615.5</v>
      </c>
      <c r="H781" s="24"/>
    </row>
    <row r="782" spans="1:8" x14ac:dyDescent="0.25">
      <c r="A782" t="s">
        <v>29</v>
      </c>
      <c r="B782">
        <v>49.1</v>
      </c>
      <c r="C782" s="22">
        <f t="shared" si="12"/>
        <v>526</v>
      </c>
      <c r="H782" s="24"/>
    </row>
    <row r="783" spans="1:8" x14ac:dyDescent="0.25">
      <c r="A783" t="s">
        <v>29</v>
      </c>
      <c r="B783">
        <v>25.5</v>
      </c>
      <c r="C783" s="22">
        <f t="shared" si="12"/>
        <v>37.5</v>
      </c>
      <c r="H783" s="24"/>
    </row>
    <row r="784" spans="1:8" x14ac:dyDescent="0.25">
      <c r="A784" t="s">
        <v>29</v>
      </c>
      <c r="B784">
        <v>42.7</v>
      </c>
      <c r="C784" s="22">
        <f t="shared" si="12"/>
        <v>305.5</v>
      </c>
      <c r="H784" s="24"/>
    </row>
    <row r="785" spans="1:8" x14ac:dyDescent="0.25">
      <c r="A785" t="s">
        <v>33</v>
      </c>
      <c r="B785">
        <v>51.3</v>
      </c>
      <c r="C785" s="22">
        <f t="shared" si="12"/>
        <v>652.5</v>
      </c>
      <c r="H785" s="24"/>
    </row>
    <row r="786" spans="1:8" x14ac:dyDescent="0.25">
      <c r="A786" t="s">
        <v>36</v>
      </c>
      <c r="B786">
        <v>48.9</v>
      </c>
      <c r="C786" s="22">
        <f t="shared" si="12"/>
        <v>518.5</v>
      </c>
      <c r="H786" s="24"/>
    </row>
    <row r="787" spans="1:8" x14ac:dyDescent="0.25">
      <c r="A787" t="s">
        <v>36</v>
      </c>
      <c r="B787">
        <v>46.8</v>
      </c>
      <c r="C787" s="22">
        <f t="shared" si="12"/>
        <v>426</v>
      </c>
      <c r="H787" s="24"/>
    </row>
    <row r="788" spans="1:8" x14ac:dyDescent="0.25">
      <c r="A788" t="s">
        <v>33</v>
      </c>
      <c r="B788">
        <v>35.799999999999997</v>
      </c>
      <c r="C788" s="22">
        <f t="shared" si="12"/>
        <v>156.5</v>
      </c>
      <c r="H788" s="24"/>
    </row>
    <row r="789" spans="1:8" x14ac:dyDescent="0.25">
      <c r="A789" t="s">
        <v>29</v>
      </c>
      <c r="B789">
        <v>49.7</v>
      </c>
      <c r="C789" s="22">
        <f t="shared" si="12"/>
        <v>561</v>
      </c>
      <c r="H789" s="24"/>
    </row>
    <row r="790" spans="1:8" x14ac:dyDescent="0.25">
      <c r="A790" t="s">
        <v>29</v>
      </c>
      <c r="B790">
        <v>54</v>
      </c>
      <c r="C790" s="22">
        <f t="shared" si="12"/>
        <v>789.5</v>
      </c>
      <c r="H790" s="24"/>
    </row>
    <row r="791" spans="1:8" x14ac:dyDescent="0.25">
      <c r="A791" t="s">
        <v>29</v>
      </c>
      <c r="B791">
        <v>29.2</v>
      </c>
      <c r="C791" s="22">
        <f t="shared" si="12"/>
        <v>83</v>
      </c>
      <c r="H791" s="24"/>
    </row>
    <row r="792" spans="1:8" x14ac:dyDescent="0.25">
      <c r="A792" t="s">
        <v>33</v>
      </c>
      <c r="B792">
        <v>46.6</v>
      </c>
      <c r="C792" s="22">
        <f t="shared" si="12"/>
        <v>418.5</v>
      </c>
      <c r="H792" s="24"/>
    </row>
    <row r="793" spans="1:8" x14ac:dyDescent="0.25">
      <c r="A793" t="s">
        <v>36</v>
      </c>
      <c r="B793">
        <v>43.1</v>
      </c>
      <c r="C793" s="22">
        <f t="shared" si="12"/>
        <v>312.5</v>
      </c>
      <c r="H793" s="24"/>
    </row>
    <row r="794" spans="1:8" x14ac:dyDescent="0.25">
      <c r="A794" t="s">
        <v>29</v>
      </c>
      <c r="B794">
        <v>52.2</v>
      </c>
      <c r="C794" s="22">
        <f t="shared" si="12"/>
        <v>690.5</v>
      </c>
      <c r="H794" s="24"/>
    </row>
    <row r="795" spans="1:8" x14ac:dyDescent="0.25">
      <c r="A795" t="s">
        <v>29</v>
      </c>
      <c r="B795">
        <v>49.6</v>
      </c>
      <c r="C795" s="22">
        <f t="shared" si="12"/>
        <v>553.5</v>
      </c>
      <c r="H795" s="24"/>
    </row>
    <row r="796" spans="1:8" x14ac:dyDescent="0.25">
      <c r="A796" t="s">
        <v>29</v>
      </c>
      <c r="B796">
        <v>26.7</v>
      </c>
      <c r="C796" s="22">
        <f t="shared" si="12"/>
        <v>59</v>
      </c>
      <c r="H796" s="24"/>
    </row>
    <row r="797" spans="1:8" x14ac:dyDescent="0.25">
      <c r="A797" t="s">
        <v>33</v>
      </c>
      <c r="B797">
        <v>55.5</v>
      </c>
      <c r="C797" s="22">
        <f t="shared" si="12"/>
        <v>881.5</v>
      </c>
      <c r="H797" s="24"/>
    </row>
    <row r="798" spans="1:8" x14ac:dyDescent="0.25">
      <c r="A798" t="s">
        <v>29</v>
      </c>
      <c r="B798">
        <v>50.5</v>
      </c>
      <c r="C798" s="22">
        <f t="shared" si="12"/>
        <v>609.5</v>
      </c>
      <c r="H798" s="24"/>
    </row>
    <row r="799" spans="1:8" x14ac:dyDescent="0.25">
      <c r="A799" t="s">
        <v>29</v>
      </c>
      <c r="B799">
        <v>50.2</v>
      </c>
      <c r="C799" s="22">
        <f t="shared" si="12"/>
        <v>592</v>
      </c>
      <c r="H799" s="24"/>
    </row>
    <row r="800" spans="1:8" x14ac:dyDescent="0.25">
      <c r="A800" t="s">
        <v>36</v>
      </c>
      <c r="B800">
        <v>56.5</v>
      </c>
      <c r="C800" s="22">
        <f t="shared" si="12"/>
        <v>926.5</v>
      </c>
      <c r="H800" s="24"/>
    </row>
    <row r="801" spans="1:8" x14ac:dyDescent="0.25">
      <c r="A801" t="s">
        <v>33</v>
      </c>
      <c r="B801">
        <v>25</v>
      </c>
      <c r="C801" s="22">
        <f t="shared" si="12"/>
        <v>32</v>
      </c>
      <c r="H801" s="24"/>
    </row>
    <row r="802" spans="1:8" x14ac:dyDescent="0.25">
      <c r="A802" t="s">
        <v>36</v>
      </c>
      <c r="B802">
        <v>45.5</v>
      </c>
      <c r="C802" s="22">
        <f t="shared" si="12"/>
        <v>379.5</v>
      </c>
      <c r="H802" s="24"/>
    </row>
    <row r="803" spans="1:8" x14ac:dyDescent="0.25">
      <c r="A803" t="s">
        <v>33</v>
      </c>
      <c r="B803">
        <v>44</v>
      </c>
      <c r="C803" s="22">
        <f t="shared" si="12"/>
        <v>339</v>
      </c>
      <c r="H803" s="24"/>
    </row>
    <row r="804" spans="1:8" x14ac:dyDescent="0.25">
      <c r="A804" t="s">
        <v>36</v>
      </c>
      <c r="B804">
        <v>51.5</v>
      </c>
      <c r="C804" s="22">
        <f t="shared" si="12"/>
        <v>665</v>
      </c>
      <c r="H804" s="24"/>
    </row>
    <row r="805" spans="1:8" x14ac:dyDescent="0.25">
      <c r="A805" t="s">
        <v>29</v>
      </c>
      <c r="B805">
        <v>37.299999999999997</v>
      </c>
      <c r="C805" s="22">
        <f t="shared" si="12"/>
        <v>182.5</v>
      </c>
      <c r="H805" s="24"/>
    </row>
    <row r="806" spans="1:8" x14ac:dyDescent="0.25">
      <c r="A806" t="s">
        <v>29</v>
      </c>
      <c r="B806">
        <v>50.3</v>
      </c>
      <c r="C806" s="22">
        <f t="shared" si="12"/>
        <v>600.5</v>
      </c>
      <c r="H806" s="24"/>
    </row>
    <row r="807" spans="1:8" x14ac:dyDescent="0.25">
      <c r="A807" t="s">
        <v>33</v>
      </c>
      <c r="B807">
        <v>51.1</v>
      </c>
      <c r="C807" s="22">
        <f t="shared" si="12"/>
        <v>637.5</v>
      </c>
      <c r="H807" s="24"/>
    </row>
    <row r="808" spans="1:8" x14ac:dyDescent="0.25">
      <c r="A808" t="s">
        <v>29</v>
      </c>
      <c r="B808">
        <v>23.2</v>
      </c>
      <c r="C808" s="22">
        <f t="shared" si="12"/>
        <v>22.5</v>
      </c>
      <c r="H808" s="24"/>
    </row>
    <row r="809" spans="1:8" x14ac:dyDescent="0.25">
      <c r="A809" t="s">
        <v>33</v>
      </c>
      <c r="B809">
        <v>54.5</v>
      </c>
      <c r="C809" s="22">
        <f t="shared" si="12"/>
        <v>823.5</v>
      </c>
      <c r="H809" s="24"/>
    </row>
    <row r="810" spans="1:8" x14ac:dyDescent="0.25">
      <c r="A810" t="s">
        <v>33</v>
      </c>
      <c r="B810">
        <v>36.4</v>
      </c>
      <c r="C810" s="22">
        <f t="shared" si="12"/>
        <v>166.5</v>
      </c>
      <c r="H810" s="24"/>
    </row>
    <row r="811" spans="1:8" x14ac:dyDescent="0.25">
      <c r="A811" t="s">
        <v>36</v>
      </c>
      <c r="B811">
        <v>49.2</v>
      </c>
      <c r="C811" s="22">
        <f t="shared" si="12"/>
        <v>533</v>
      </c>
      <c r="H811" s="24"/>
    </row>
    <row r="812" spans="1:8" x14ac:dyDescent="0.25">
      <c r="A812" t="s">
        <v>29</v>
      </c>
      <c r="B812">
        <v>51</v>
      </c>
      <c r="C812" s="22">
        <f t="shared" si="12"/>
        <v>630</v>
      </c>
      <c r="H812" s="24"/>
    </row>
    <row r="813" spans="1:8" x14ac:dyDescent="0.25">
      <c r="A813" t="s">
        <v>29</v>
      </c>
      <c r="B813">
        <v>48.5</v>
      </c>
      <c r="C813" s="22">
        <f t="shared" si="12"/>
        <v>495.5</v>
      </c>
      <c r="H813" s="24"/>
    </row>
    <row r="814" spans="1:8" x14ac:dyDescent="0.25">
      <c r="A814" t="s">
        <v>33</v>
      </c>
      <c r="B814">
        <v>52.5</v>
      </c>
      <c r="C814" s="22">
        <f t="shared" si="12"/>
        <v>701</v>
      </c>
      <c r="H814" s="24"/>
    </row>
    <row r="815" spans="1:8" x14ac:dyDescent="0.25">
      <c r="A815" t="s">
        <v>36</v>
      </c>
      <c r="B815">
        <v>52.7</v>
      </c>
      <c r="C815" s="22">
        <f t="shared" si="12"/>
        <v>709</v>
      </c>
      <c r="H815" s="24"/>
    </row>
    <row r="816" spans="1:8" x14ac:dyDescent="0.25">
      <c r="A816" t="s">
        <v>29</v>
      </c>
      <c r="B816">
        <v>56.4</v>
      </c>
      <c r="C816" s="22">
        <f t="shared" si="12"/>
        <v>920</v>
      </c>
      <c r="H816" s="24"/>
    </row>
    <row r="817" spans="1:8" x14ac:dyDescent="0.25">
      <c r="A817" t="s">
        <v>36</v>
      </c>
      <c r="B817">
        <v>56.6</v>
      </c>
      <c r="C817" s="22">
        <f t="shared" si="12"/>
        <v>931.5</v>
      </c>
      <c r="H817" s="24"/>
    </row>
    <row r="818" spans="1:8" x14ac:dyDescent="0.25">
      <c r="A818" t="s">
        <v>29</v>
      </c>
      <c r="B818">
        <v>54.6</v>
      </c>
      <c r="C818" s="22">
        <f t="shared" si="12"/>
        <v>829</v>
      </c>
      <c r="H818" s="24"/>
    </row>
    <row r="819" spans="1:8" x14ac:dyDescent="0.25">
      <c r="A819" t="s">
        <v>29</v>
      </c>
      <c r="B819">
        <v>33.200000000000003</v>
      </c>
      <c r="C819" s="22">
        <f t="shared" si="12"/>
        <v>114.5</v>
      </c>
      <c r="H819" s="24"/>
    </row>
    <row r="820" spans="1:8" x14ac:dyDescent="0.25">
      <c r="A820" t="s">
        <v>33</v>
      </c>
      <c r="B820">
        <v>47.8</v>
      </c>
      <c r="C820" s="22">
        <f t="shared" si="12"/>
        <v>471.5</v>
      </c>
      <c r="H820" s="24"/>
    </row>
    <row r="821" spans="1:8" x14ac:dyDescent="0.25">
      <c r="A821" t="s">
        <v>36</v>
      </c>
      <c r="B821">
        <v>54.6</v>
      </c>
      <c r="C821" s="22">
        <f t="shared" si="12"/>
        <v>829</v>
      </c>
      <c r="H821" s="24"/>
    </row>
    <row r="822" spans="1:8" x14ac:dyDescent="0.25">
      <c r="A822" t="s">
        <v>33</v>
      </c>
      <c r="B822">
        <v>55.6</v>
      </c>
      <c r="C822" s="22">
        <f t="shared" si="12"/>
        <v>886.5</v>
      </c>
      <c r="H822" s="24"/>
    </row>
    <row r="823" spans="1:8" x14ac:dyDescent="0.25">
      <c r="A823" t="s">
        <v>36</v>
      </c>
      <c r="B823">
        <v>57</v>
      </c>
      <c r="C823" s="22">
        <f t="shared" si="12"/>
        <v>957.5</v>
      </c>
      <c r="H823" s="24"/>
    </row>
    <row r="824" spans="1:8" x14ac:dyDescent="0.25">
      <c r="A824" t="s">
        <v>36</v>
      </c>
      <c r="B824">
        <v>56.9</v>
      </c>
      <c r="C824" s="22">
        <f t="shared" si="12"/>
        <v>951.5</v>
      </c>
      <c r="H824" s="24"/>
    </row>
    <row r="825" spans="1:8" x14ac:dyDescent="0.25">
      <c r="A825" t="s">
        <v>33</v>
      </c>
      <c r="B825">
        <v>45.6</v>
      </c>
      <c r="C825" s="22">
        <f t="shared" si="12"/>
        <v>383.5</v>
      </c>
      <c r="H825" s="24"/>
    </row>
    <row r="826" spans="1:8" x14ac:dyDescent="0.25">
      <c r="A826" t="s">
        <v>29</v>
      </c>
      <c r="B826">
        <v>48.2</v>
      </c>
      <c r="C826" s="22">
        <f t="shared" si="12"/>
        <v>485.5</v>
      </c>
      <c r="H826" s="24"/>
    </row>
    <row r="827" spans="1:8" x14ac:dyDescent="0.25">
      <c r="A827" t="s">
        <v>29</v>
      </c>
      <c r="B827">
        <v>56.2</v>
      </c>
      <c r="C827" s="22">
        <f t="shared" si="12"/>
        <v>909</v>
      </c>
      <c r="H827" s="24"/>
    </row>
    <row r="828" spans="1:8" x14ac:dyDescent="0.25">
      <c r="A828" t="s">
        <v>36</v>
      </c>
      <c r="B828">
        <v>57.2</v>
      </c>
      <c r="C828" s="22">
        <f t="shared" si="12"/>
        <v>965.5</v>
      </c>
      <c r="H828" s="24"/>
    </row>
    <row r="829" spans="1:8" x14ac:dyDescent="0.25">
      <c r="A829" t="s">
        <v>33</v>
      </c>
      <c r="B829">
        <v>54.8</v>
      </c>
      <c r="C829" s="22">
        <f t="shared" si="12"/>
        <v>838</v>
      </c>
      <c r="H829" s="24"/>
    </row>
    <row r="830" spans="1:8" x14ac:dyDescent="0.25">
      <c r="A830" t="s">
        <v>33</v>
      </c>
      <c r="B830">
        <v>35.1</v>
      </c>
      <c r="C830" s="22">
        <f t="shared" si="12"/>
        <v>138</v>
      </c>
      <c r="H830" s="24"/>
    </row>
    <row r="831" spans="1:8" x14ac:dyDescent="0.25">
      <c r="A831" t="s">
        <v>36</v>
      </c>
      <c r="B831">
        <v>59.9</v>
      </c>
      <c r="C831" s="22">
        <f t="shared" si="12"/>
        <v>1088</v>
      </c>
      <c r="H831" s="24"/>
    </row>
    <row r="832" spans="1:8" x14ac:dyDescent="0.25">
      <c r="A832" t="s">
        <v>36</v>
      </c>
      <c r="B832">
        <v>37.6</v>
      </c>
      <c r="C832" s="22">
        <f t="shared" si="12"/>
        <v>187</v>
      </c>
      <c r="H832" s="24"/>
    </row>
    <row r="833" spans="1:8" x14ac:dyDescent="0.25">
      <c r="A833" t="s">
        <v>29</v>
      </c>
      <c r="B833">
        <v>56.7</v>
      </c>
      <c r="C833" s="22">
        <f t="shared" si="12"/>
        <v>937.5</v>
      </c>
      <c r="H833" s="24"/>
    </row>
    <row r="834" spans="1:8" x14ac:dyDescent="0.25">
      <c r="A834" t="s">
        <v>36</v>
      </c>
      <c r="B834">
        <v>57.7</v>
      </c>
      <c r="C834" s="22">
        <f t="shared" si="12"/>
        <v>992</v>
      </c>
      <c r="H834" s="24"/>
    </row>
    <row r="835" spans="1:8" x14ac:dyDescent="0.25">
      <c r="A835" t="s">
        <v>33</v>
      </c>
      <c r="B835">
        <v>44.3</v>
      </c>
      <c r="C835" s="22">
        <f t="shared" ref="C835:C898" si="13">_xlfn.RANK.AVG(B835,$B$2:$B$1162,1)</f>
        <v>349.5</v>
      </c>
      <c r="H835" s="24"/>
    </row>
    <row r="836" spans="1:8" x14ac:dyDescent="0.25">
      <c r="A836" t="s">
        <v>33</v>
      </c>
      <c r="B836">
        <v>55.4</v>
      </c>
      <c r="C836" s="22">
        <f t="shared" si="13"/>
        <v>876</v>
      </c>
      <c r="H836" s="24"/>
    </row>
    <row r="837" spans="1:8" x14ac:dyDescent="0.25">
      <c r="A837" t="s">
        <v>36</v>
      </c>
      <c r="B837">
        <v>52.7</v>
      </c>
      <c r="C837" s="22">
        <f t="shared" si="13"/>
        <v>709</v>
      </c>
      <c r="H837" s="24"/>
    </row>
    <row r="838" spans="1:8" x14ac:dyDescent="0.25">
      <c r="A838" t="s">
        <v>36</v>
      </c>
      <c r="B838">
        <v>53.4</v>
      </c>
      <c r="C838" s="22">
        <f t="shared" si="13"/>
        <v>748.5</v>
      </c>
      <c r="H838" s="24"/>
    </row>
    <row r="839" spans="1:8" x14ac:dyDescent="0.25">
      <c r="A839" t="s">
        <v>36</v>
      </c>
      <c r="B839">
        <v>56.2</v>
      </c>
      <c r="C839" s="22">
        <f t="shared" si="13"/>
        <v>909</v>
      </c>
      <c r="H839" s="24"/>
    </row>
    <row r="840" spans="1:8" x14ac:dyDescent="0.25">
      <c r="A840" t="s">
        <v>29</v>
      </c>
      <c r="B840">
        <v>28.8</v>
      </c>
      <c r="C840" s="22">
        <f t="shared" si="13"/>
        <v>77</v>
      </c>
      <c r="H840" s="24"/>
    </row>
    <row r="841" spans="1:8" x14ac:dyDescent="0.25">
      <c r="A841" t="s">
        <v>36</v>
      </c>
      <c r="B841">
        <v>51.1</v>
      </c>
      <c r="C841" s="22">
        <f t="shared" si="13"/>
        <v>637.5</v>
      </c>
      <c r="H841" s="24"/>
    </row>
    <row r="842" spans="1:8" x14ac:dyDescent="0.25">
      <c r="A842" t="s">
        <v>33</v>
      </c>
      <c r="B842">
        <v>32.200000000000003</v>
      </c>
      <c r="C842" s="22">
        <f t="shared" si="13"/>
        <v>107</v>
      </c>
      <c r="H842" s="24"/>
    </row>
    <row r="843" spans="1:8" x14ac:dyDescent="0.25">
      <c r="A843" t="s">
        <v>36</v>
      </c>
      <c r="B843">
        <v>55.2</v>
      </c>
      <c r="C843" s="22">
        <f t="shared" si="13"/>
        <v>859.5</v>
      </c>
      <c r="H843" s="24"/>
    </row>
    <row r="844" spans="1:8" x14ac:dyDescent="0.25">
      <c r="A844" t="s">
        <v>29</v>
      </c>
      <c r="B844">
        <v>42.8</v>
      </c>
      <c r="C844" s="22">
        <f t="shared" si="13"/>
        <v>309</v>
      </c>
      <c r="H844" s="24"/>
    </row>
    <row r="845" spans="1:8" x14ac:dyDescent="0.25">
      <c r="A845" t="s">
        <v>29</v>
      </c>
      <c r="B845">
        <v>55.5</v>
      </c>
      <c r="C845" s="22">
        <f t="shared" si="13"/>
        <v>881.5</v>
      </c>
      <c r="H845" s="24"/>
    </row>
    <row r="846" spans="1:8" x14ac:dyDescent="0.25">
      <c r="A846" t="s">
        <v>33</v>
      </c>
      <c r="B846">
        <v>52.3</v>
      </c>
      <c r="C846" s="22">
        <f t="shared" si="13"/>
        <v>693.5</v>
      </c>
      <c r="H846" s="24"/>
    </row>
    <row r="847" spans="1:8" x14ac:dyDescent="0.25">
      <c r="A847" t="s">
        <v>33</v>
      </c>
      <c r="B847">
        <v>47.5</v>
      </c>
      <c r="C847" s="22">
        <f t="shared" si="13"/>
        <v>457</v>
      </c>
      <c r="H847" s="24"/>
    </row>
    <row r="848" spans="1:8" x14ac:dyDescent="0.25">
      <c r="A848" t="s">
        <v>36</v>
      </c>
      <c r="B848">
        <v>56.5</v>
      </c>
      <c r="C848" s="22">
        <f t="shared" si="13"/>
        <v>926.5</v>
      </c>
      <c r="H848" s="24"/>
    </row>
    <row r="849" spans="1:8" x14ac:dyDescent="0.25">
      <c r="A849" t="s">
        <v>36</v>
      </c>
      <c r="B849">
        <v>55.5</v>
      </c>
      <c r="C849" s="22">
        <f t="shared" si="13"/>
        <v>881.5</v>
      </c>
      <c r="H849" s="24"/>
    </row>
    <row r="850" spans="1:8" x14ac:dyDescent="0.25">
      <c r="A850" t="s">
        <v>36</v>
      </c>
      <c r="B850">
        <v>62.9</v>
      </c>
      <c r="C850" s="22">
        <f t="shared" si="13"/>
        <v>1148.5</v>
      </c>
      <c r="H850" s="24"/>
    </row>
    <row r="851" spans="1:8" x14ac:dyDescent="0.25">
      <c r="A851" t="s">
        <v>36</v>
      </c>
      <c r="B851">
        <v>40.700000000000003</v>
      </c>
      <c r="C851" s="22">
        <f t="shared" si="13"/>
        <v>249</v>
      </c>
      <c r="H851" s="24"/>
    </row>
    <row r="852" spans="1:8" x14ac:dyDescent="0.25">
      <c r="A852" t="s">
        <v>33</v>
      </c>
      <c r="B852">
        <v>47.8</v>
      </c>
      <c r="C852" s="22">
        <f t="shared" si="13"/>
        <v>471.5</v>
      </c>
      <c r="H852" s="24"/>
    </row>
    <row r="853" spans="1:8" x14ac:dyDescent="0.25">
      <c r="A853" t="s">
        <v>33</v>
      </c>
      <c r="B853">
        <v>51.1</v>
      </c>
      <c r="C853" s="22">
        <f t="shared" si="13"/>
        <v>637.5</v>
      </c>
      <c r="H853" s="24"/>
    </row>
    <row r="854" spans="1:8" x14ac:dyDescent="0.25">
      <c r="A854" t="s">
        <v>29</v>
      </c>
      <c r="B854">
        <v>50.2</v>
      </c>
      <c r="C854" s="22">
        <f t="shared" si="13"/>
        <v>592</v>
      </c>
      <c r="H854" s="24"/>
    </row>
    <row r="855" spans="1:8" x14ac:dyDescent="0.25">
      <c r="A855" t="s">
        <v>36</v>
      </c>
      <c r="B855">
        <v>56.7</v>
      </c>
      <c r="C855" s="22">
        <f t="shared" si="13"/>
        <v>937.5</v>
      </c>
      <c r="H855" s="24"/>
    </row>
    <row r="856" spans="1:8" x14ac:dyDescent="0.25">
      <c r="A856" t="s">
        <v>36</v>
      </c>
      <c r="B856">
        <v>53.9</v>
      </c>
      <c r="C856" s="22">
        <f t="shared" si="13"/>
        <v>782.5</v>
      </c>
      <c r="H856" s="24"/>
    </row>
    <row r="857" spans="1:8" x14ac:dyDescent="0.25">
      <c r="A857" t="s">
        <v>36</v>
      </c>
      <c r="B857">
        <v>53.6</v>
      </c>
      <c r="C857" s="22">
        <f t="shared" si="13"/>
        <v>761</v>
      </c>
      <c r="H857" s="24"/>
    </row>
    <row r="858" spans="1:8" x14ac:dyDescent="0.25">
      <c r="A858" t="s">
        <v>29</v>
      </c>
      <c r="B858">
        <v>31.4</v>
      </c>
      <c r="C858" s="22">
        <f t="shared" si="13"/>
        <v>101</v>
      </c>
      <c r="H858" s="24"/>
    </row>
    <row r="859" spans="1:8" x14ac:dyDescent="0.25">
      <c r="A859" t="s">
        <v>36</v>
      </c>
      <c r="B859">
        <v>54.8</v>
      </c>
      <c r="C859" s="22">
        <f t="shared" si="13"/>
        <v>838</v>
      </c>
      <c r="H859" s="24"/>
    </row>
    <row r="860" spans="1:8" x14ac:dyDescent="0.25">
      <c r="A860" t="s">
        <v>29</v>
      </c>
      <c r="B860">
        <v>54.3</v>
      </c>
      <c r="C860" s="22">
        <f t="shared" si="13"/>
        <v>805</v>
      </c>
      <c r="H860" s="24"/>
    </row>
    <row r="861" spans="1:8" x14ac:dyDescent="0.25">
      <c r="A861" t="s">
        <v>33</v>
      </c>
      <c r="B861">
        <v>58.2</v>
      </c>
      <c r="C861" s="22">
        <f t="shared" si="13"/>
        <v>1017.5</v>
      </c>
      <c r="H861" s="24"/>
    </row>
    <row r="862" spans="1:8" x14ac:dyDescent="0.25">
      <c r="A862" t="s">
        <v>33</v>
      </c>
      <c r="B862">
        <v>53.1</v>
      </c>
      <c r="C862" s="22">
        <f t="shared" si="13"/>
        <v>730.5</v>
      </c>
      <c r="H862" s="24"/>
    </row>
    <row r="863" spans="1:8" x14ac:dyDescent="0.25">
      <c r="A863" t="s">
        <v>33</v>
      </c>
      <c r="B863">
        <v>45.3</v>
      </c>
      <c r="C863" s="22">
        <f t="shared" si="13"/>
        <v>371.5</v>
      </c>
      <c r="H863" s="24"/>
    </row>
    <row r="864" spans="1:8" x14ac:dyDescent="0.25">
      <c r="A864" t="s">
        <v>29</v>
      </c>
      <c r="B864">
        <v>41.2</v>
      </c>
      <c r="C864" s="22">
        <f t="shared" si="13"/>
        <v>262.5</v>
      </c>
      <c r="H864" s="24"/>
    </row>
    <row r="865" spans="1:8" x14ac:dyDescent="0.25">
      <c r="A865" t="s">
        <v>29</v>
      </c>
      <c r="B865">
        <v>50.4</v>
      </c>
      <c r="C865" s="22">
        <f t="shared" si="13"/>
        <v>606.5</v>
      </c>
      <c r="H865" s="24"/>
    </row>
    <row r="866" spans="1:8" x14ac:dyDescent="0.25">
      <c r="A866" t="s">
        <v>36</v>
      </c>
      <c r="B866">
        <v>59.7</v>
      </c>
      <c r="C866" s="22">
        <f t="shared" si="13"/>
        <v>1081.5</v>
      </c>
      <c r="H866" s="24"/>
    </row>
    <row r="867" spans="1:8" x14ac:dyDescent="0.25">
      <c r="A867" t="s">
        <v>36</v>
      </c>
      <c r="B867">
        <v>53.2</v>
      </c>
      <c r="C867" s="22">
        <f t="shared" si="13"/>
        <v>736</v>
      </c>
      <c r="H867" s="24"/>
    </row>
    <row r="868" spans="1:8" x14ac:dyDescent="0.25">
      <c r="A868" t="s">
        <v>36</v>
      </c>
      <c r="B868">
        <v>35.5</v>
      </c>
      <c r="C868" s="22">
        <f t="shared" si="13"/>
        <v>148</v>
      </c>
      <c r="H868" s="24"/>
    </row>
    <row r="869" spans="1:8" x14ac:dyDescent="0.25">
      <c r="A869" t="s">
        <v>29</v>
      </c>
      <c r="B869">
        <v>43.6</v>
      </c>
      <c r="C869" s="22">
        <f t="shared" si="13"/>
        <v>324</v>
      </c>
      <c r="H869" s="24"/>
    </row>
    <row r="870" spans="1:8" x14ac:dyDescent="0.25">
      <c r="A870" t="s">
        <v>33</v>
      </c>
      <c r="B870">
        <v>50.3</v>
      </c>
      <c r="C870" s="22">
        <f t="shared" si="13"/>
        <v>600.5</v>
      </c>
      <c r="H870" s="24"/>
    </row>
    <row r="871" spans="1:8" x14ac:dyDescent="0.25">
      <c r="A871" t="s">
        <v>33</v>
      </c>
      <c r="B871">
        <v>54.4</v>
      </c>
      <c r="C871" s="22">
        <f t="shared" si="13"/>
        <v>813.5</v>
      </c>
      <c r="H871" s="24"/>
    </row>
    <row r="872" spans="1:8" x14ac:dyDescent="0.25">
      <c r="A872" t="s">
        <v>33</v>
      </c>
      <c r="B872">
        <v>58.6</v>
      </c>
      <c r="C872" s="22">
        <f t="shared" si="13"/>
        <v>1035</v>
      </c>
      <c r="H872" s="24"/>
    </row>
    <row r="873" spans="1:8" x14ac:dyDescent="0.25">
      <c r="A873" t="s">
        <v>33</v>
      </c>
      <c r="B873">
        <v>60.5</v>
      </c>
      <c r="C873" s="22">
        <f t="shared" si="13"/>
        <v>1103</v>
      </c>
      <c r="H873" s="24"/>
    </row>
    <row r="874" spans="1:8" x14ac:dyDescent="0.25">
      <c r="A874" t="s">
        <v>36</v>
      </c>
      <c r="B874">
        <v>43.5</v>
      </c>
      <c r="C874" s="22">
        <f t="shared" si="13"/>
        <v>320.5</v>
      </c>
      <c r="H874" s="24"/>
    </row>
    <row r="875" spans="1:8" x14ac:dyDescent="0.25">
      <c r="A875" t="s">
        <v>29</v>
      </c>
      <c r="B875">
        <v>53.5</v>
      </c>
      <c r="C875" s="22">
        <f t="shared" si="13"/>
        <v>755.5</v>
      </c>
      <c r="H875" s="24"/>
    </row>
    <row r="876" spans="1:8" x14ac:dyDescent="0.25">
      <c r="A876" t="s">
        <v>36</v>
      </c>
      <c r="B876">
        <v>59.8</v>
      </c>
      <c r="C876" s="22">
        <f t="shared" si="13"/>
        <v>1084.5</v>
      </c>
      <c r="H876" s="24"/>
    </row>
    <row r="877" spans="1:8" x14ac:dyDescent="0.25">
      <c r="A877" t="s">
        <v>29</v>
      </c>
      <c r="B877">
        <v>46.7</v>
      </c>
      <c r="C877" s="22">
        <f t="shared" si="13"/>
        <v>422</v>
      </c>
      <c r="H877" s="24"/>
    </row>
    <row r="878" spans="1:8" x14ac:dyDescent="0.25">
      <c r="A878" t="s">
        <v>36</v>
      </c>
      <c r="B878">
        <v>44.1</v>
      </c>
      <c r="C878" s="22">
        <f t="shared" si="13"/>
        <v>342.5</v>
      </c>
      <c r="H878" s="24"/>
    </row>
    <row r="879" spans="1:8" x14ac:dyDescent="0.25">
      <c r="A879" t="s">
        <v>29</v>
      </c>
      <c r="B879">
        <v>35.200000000000003</v>
      </c>
      <c r="C879" s="22">
        <f t="shared" si="13"/>
        <v>140</v>
      </c>
      <c r="H879" s="24"/>
    </row>
    <row r="880" spans="1:8" x14ac:dyDescent="0.25">
      <c r="A880" t="s">
        <v>36</v>
      </c>
      <c r="B880">
        <v>63.1</v>
      </c>
      <c r="C880" s="22">
        <f t="shared" si="13"/>
        <v>1151</v>
      </c>
      <c r="H880" s="24"/>
    </row>
    <row r="881" spans="1:8" x14ac:dyDescent="0.25">
      <c r="A881" t="s">
        <v>33</v>
      </c>
      <c r="B881">
        <v>43.8</v>
      </c>
      <c r="C881" s="22">
        <f t="shared" si="13"/>
        <v>331</v>
      </c>
      <c r="H881" s="24"/>
    </row>
    <row r="882" spans="1:8" x14ac:dyDescent="0.25">
      <c r="A882" t="s">
        <v>29</v>
      </c>
      <c r="B882">
        <v>61.3</v>
      </c>
      <c r="C882" s="22">
        <f t="shared" si="13"/>
        <v>1132</v>
      </c>
      <c r="H882" s="24"/>
    </row>
    <row r="883" spans="1:8" x14ac:dyDescent="0.25">
      <c r="A883" t="s">
        <v>33</v>
      </c>
      <c r="B883">
        <v>36.200000000000003</v>
      </c>
      <c r="C883" s="22">
        <f t="shared" si="13"/>
        <v>161</v>
      </c>
      <c r="H883" s="24"/>
    </row>
    <row r="884" spans="1:8" x14ac:dyDescent="0.25">
      <c r="A884" t="s">
        <v>29</v>
      </c>
      <c r="B884">
        <v>61.8</v>
      </c>
      <c r="C884" s="22">
        <f t="shared" si="13"/>
        <v>1136</v>
      </c>
      <c r="H884" s="24"/>
    </row>
    <row r="885" spans="1:8" x14ac:dyDescent="0.25">
      <c r="A885" t="s">
        <v>36</v>
      </c>
      <c r="B885">
        <v>41.6</v>
      </c>
      <c r="C885" s="22">
        <f t="shared" si="13"/>
        <v>275</v>
      </c>
      <c r="H885" s="24"/>
    </row>
    <row r="886" spans="1:8" x14ac:dyDescent="0.25">
      <c r="A886" t="s">
        <v>36</v>
      </c>
      <c r="B886">
        <v>57.4</v>
      </c>
      <c r="C886" s="22">
        <f t="shared" si="13"/>
        <v>973.5</v>
      </c>
      <c r="H886" s="24"/>
    </row>
    <row r="887" spans="1:8" x14ac:dyDescent="0.25">
      <c r="A887" t="s">
        <v>36</v>
      </c>
      <c r="B887">
        <v>59.6</v>
      </c>
      <c r="C887" s="22">
        <f t="shared" si="13"/>
        <v>1079</v>
      </c>
      <c r="H887" s="24"/>
    </row>
    <row r="888" spans="1:8" x14ac:dyDescent="0.25">
      <c r="A888" t="s">
        <v>33</v>
      </c>
      <c r="B888">
        <v>52.9</v>
      </c>
      <c r="C888" s="22">
        <f t="shared" si="13"/>
        <v>720</v>
      </c>
      <c r="H888" s="24"/>
    </row>
    <row r="889" spans="1:8" x14ac:dyDescent="0.25">
      <c r="A889" t="s">
        <v>33</v>
      </c>
      <c r="B889">
        <v>51.9</v>
      </c>
      <c r="C889" s="22">
        <f t="shared" si="13"/>
        <v>680.5</v>
      </c>
      <c r="H889" s="24"/>
    </row>
    <row r="890" spans="1:8" x14ac:dyDescent="0.25">
      <c r="A890" t="s">
        <v>36</v>
      </c>
      <c r="B890">
        <v>57</v>
      </c>
      <c r="C890" s="22">
        <f t="shared" si="13"/>
        <v>957.5</v>
      </c>
      <c r="H890" s="24"/>
    </row>
    <row r="891" spans="1:8" x14ac:dyDescent="0.25">
      <c r="A891" t="s">
        <v>29</v>
      </c>
      <c r="B891">
        <v>51.4</v>
      </c>
      <c r="C891" s="22">
        <f t="shared" si="13"/>
        <v>661.5</v>
      </c>
      <c r="H891" s="24"/>
    </row>
    <row r="892" spans="1:8" x14ac:dyDescent="0.25">
      <c r="A892" t="s">
        <v>36</v>
      </c>
      <c r="B892">
        <v>58.7</v>
      </c>
      <c r="C892" s="22">
        <f t="shared" si="13"/>
        <v>1039.5</v>
      </c>
      <c r="H892" s="24"/>
    </row>
    <row r="893" spans="1:8" x14ac:dyDescent="0.25">
      <c r="A893" t="s">
        <v>29</v>
      </c>
      <c r="B893">
        <v>53.9</v>
      </c>
      <c r="C893" s="22">
        <f t="shared" si="13"/>
        <v>782.5</v>
      </c>
      <c r="H893" s="24"/>
    </row>
    <row r="894" spans="1:8" x14ac:dyDescent="0.25">
      <c r="A894" t="s">
        <v>29</v>
      </c>
      <c r="B894">
        <v>63.5</v>
      </c>
      <c r="C894" s="22">
        <f t="shared" si="13"/>
        <v>1154</v>
      </c>
      <c r="H894" s="24"/>
    </row>
    <row r="895" spans="1:8" x14ac:dyDescent="0.25">
      <c r="A895" t="s">
        <v>36</v>
      </c>
      <c r="B895">
        <v>56.5</v>
      </c>
      <c r="C895" s="22">
        <f t="shared" si="13"/>
        <v>926.5</v>
      </c>
      <c r="H895" s="24"/>
    </row>
    <row r="896" spans="1:8" x14ac:dyDescent="0.25">
      <c r="A896" t="s">
        <v>29</v>
      </c>
      <c r="B896">
        <v>57.1</v>
      </c>
      <c r="C896" s="22">
        <f t="shared" si="13"/>
        <v>961.5</v>
      </c>
      <c r="H896" s="24"/>
    </row>
    <row r="897" spans="1:8" x14ac:dyDescent="0.25">
      <c r="A897" t="s">
        <v>36</v>
      </c>
      <c r="B897">
        <v>60.5</v>
      </c>
      <c r="C897" s="22">
        <f t="shared" si="13"/>
        <v>1103</v>
      </c>
      <c r="H897" s="24"/>
    </row>
    <row r="898" spans="1:8" x14ac:dyDescent="0.25">
      <c r="A898" t="s">
        <v>29</v>
      </c>
      <c r="B898">
        <v>52.2</v>
      </c>
      <c r="C898" s="22">
        <f t="shared" si="13"/>
        <v>690.5</v>
      </c>
      <c r="H898" s="24"/>
    </row>
    <row r="899" spans="1:8" x14ac:dyDescent="0.25">
      <c r="A899" t="s">
        <v>36</v>
      </c>
      <c r="B899">
        <v>57.6</v>
      </c>
      <c r="C899" s="22">
        <f t="shared" ref="C899:C962" si="14">_xlfn.RANK.AVG(B899,$B$2:$B$1162,1)</f>
        <v>987.5</v>
      </c>
      <c r="H899" s="24"/>
    </row>
    <row r="900" spans="1:8" x14ac:dyDescent="0.25">
      <c r="A900" t="s">
        <v>36</v>
      </c>
      <c r="B900">
        <v>39.4</v>
      </c>
      <c r="C900" s="22">
        <f t="shared" si="14"/>
        <v>227</v>
      </c>
      <c r="H900" s="24"/>
    </row>
    <row r="901" spans="1:8" x14ac:dyDescent="0.25">
      <c r="A901" t="s">
        <v>29</v>
      </c>
      <c r="B901">
        <v>55.9</v>
      </c>
      <c r="C901" s="22">
        <f t="shared" si="14"/>
        <v>898.5</v>
      </c>
      <c r="H901" s="24"/>
    </row>
    <row r="902" spans="1:8" x14ac:dyDescent="0.25">
      <c r="A902" t="s">
        <v>36</v>
      </c>
      <c r="B902">
        <v>42.9</v>
      </c>
      <c r="C902" s="22">
        <f t="shared" si="14"/>
        <v>310.5</v>
      </c>
      <c r="H902" s="24"/>
    </row>
    <row r="903" spans="1:8" x14ac:dyDescent="0.25">
      <c r="A903" t="s">
        <v>36</v>
      </c>
      <c r="B903">
        <v>58.9</v>
      </c>
      <c r="C903" s="22">
        <f t="shared" si="14"/>
        <v>1049.5</v>
      </c>
      <c r="H903" s="24"/>
    </row>
    <row r="904" spans="1:8" x14ac:dyDescent="0.25">
      <c r="A904" t="s">
        <v>36</v>
      </c>
      <c r="B904">
        <v>57.9</v>
      </c>
      <c r="C904" s="22">
        <f t="shared" si="14"/>
        <v>1003.5</v>
      </c>
      <c r="H904" s="24"/>
    </row>
    <row r="905" spans="1:8" x14ac:dyDescent="0.25">
      <c r="A905" t="s">
        <v>29</v>
      </c>
      <c r="B905">
        <v>59</v>
      </c>
      <c r="C905" s="22">
        <f t="shared" si="14"/>
        <v>1054.5</v>
      </c>
      <c r="H905" s="24"/>
    </row>
    <row r="906" spans="1:8" x14ac:dyDescent="0.25">
      <c r="A906" t="s">
        <v>29</v>
      </c>
      <c r="B906">
        <v>58.9</v>
      </c>
      <c r="C906" s="22">
        <f t="shared" si="14"/>
        <v>1049.5</v>
      </c>
      <c r="H906" s="24"/>
    </row>
    <row r="907" spans="1:8" x14ac:dyDescent="0.25">
      <c r="A907" t="s">
        <v>29</v>
      </c>
      <c r="B907">
        <v>55.8</v>
      </c>
      <c r="C907" s="22">
        <f t="shared" si="14"/>
        <v>893.5</v>
      </c>
      <c r="H907" s="24"/>
    </row>
    <row r="908" spans="1:8" x14ac:dyDescent="0.25">
      <c r="A908" t="s">
        <v>36</v>
      </c>
      <c r="B908">
        <v>56.2</v>
      </c>
      <c r="C908" s="22">
        <f t="shared" si="14"/>
        <v>909</v>
      </c>
      <c r="H908" s="24"/>
    </row>
    <row r="909" spans="1:8" x14ac:dyDescent="0.25">
      <c r="A909" t="s">
        <v>29</v>
      </c>
      <c r="B909">
        <v>61.1</v>
      </c>
      <c r="C909" s="22">
        <f t="shared" si="14"/>
        <v>1126</v>
      </c>
      <c r="H909" s="24"/>
    </row>
    <row r="910" spans="1:8" x14ac:dyDescent="0.25">
      <c r="A910" t="s">
        <v>36</v>
      </c>
      <c r="B910">
        <v>57.9</v>
      </c>
      <c r="C910" s="22">
        <f t="shared" si="14"/>
        <v>1003.5</v>
      </c>
      <c r="H910" s="24"/>
    </row>
    <row r="911" spans="1:8" x14ac:dyDescent="0.25">
      <c r="A911" t="s">
        <v>33</v>
      </c>
      <c r="B911">
        <v>40.4</v>
      </c>
      <c r="C911" s="22">
        <f t="shared" si="14"/>
        <v>245.5</v>
      </c>
      <c r="H911" s="24"/>
    </row>
    <row r="912" spans="1:8" x14ac:dyDescent="0.25">
      <c r="A912" t="s">
        <v>29</v>
      </c>
      <c r="B912">
        <v>58.4</v>
      </c>
      <c r="C912" s="22">
        <f t="shared" si="14"/>
        <v>1028.5</v>
      </c>
      <c r="H912" s="24"/>
    </row>
    <row r="913" spans="1:8" x14ac:dyDescent="0.25">
      <c r="A913" t="s">
        <v>29</v>
      </c>
      <c r="B913">
        <v>49.6</v>
      </c>
      <c r="C913" s="22">
        <f t="shared" si="14"/>
        <v>553.5</v>
      </c>
      <c r="H913" s="24"/>
    </row>
    <row r="914" spans="1:8" x14ac:dyDescent="0.25">
      <c r="A914" t="s">
        <v>36</v>
      </c>
      <c r="B914">
        <v>42.5</v>
      </c>
      <c r="C914" s="22">
        <f t="shared" si="14"/>
        <v>299.5</v>
      </c>
      <c r="H914" s="24"/>
    </row>
    <row r="915" spans="1:8" x14ac:dyDescent="0.25">
      <c r="A915" t="s">
        <v>29</v>
      </c>
      <c r="B915">
        <v>54.6</v>
      </c>
      <c r="C915" s="22">
        <f t="shared" si="14"/>
        <v>829</v>
      </c>
      <c r="H915" s="24"/>
    </row>
    <row r="916" spans="1:8" x14ac:dyDescent="0.25">
      <c r="A916" t="s">
        <v>36</v>
      </c>
      <c r="B916">
        <v>55.1</v>
      </c>
      <c r="C916" s="22">
        <f t="shared" si="14"/>
        <v>854</v>
      </c>
      <c r="H916" s="24"/>
    </row>
    <row r="917" spans="1:8" x14ac:dyDescent="0.25">
      <c r="A917" t="s">
        <v>29</v>
      </c>
      <c r="B917">
        <v>55.3</v>
      </c>
      <c r="C917" s="22">
        <f t="shared" si="14"/>
        <v>868</v>
      </c>
      <c r="H917" s="24"/>
    </row>
    <row r="918" spans="1:8" x14ac:dyDescent="0.25">
      <c r="A918" t="s">
        <v>33</v>
      </c>
      <c r="B918">
        <v>56.1</v>
      </c>
      <c r="C918" s="22">
        <f t="shared" si="14"/>
        <v>904</v>
      </c>
      <c r="H918" s="24"/>
    </row>
    <row r="919" spans="1:8" x14ac:dyDescent="0.25">
      <c r="A919" t="s">
        <v>29</v>
      </c>
      <c r="B919">
        <v>60.8</v>
      </c>
      <c r="C919" s="22">
        <f t="shared" si="14"/>
        <v>1114.5</v>
      </c>
      <c r="H919" s="24"/>
    </row>
    <row r="920" spans="1:8" x14ac:dyDescent="0.25">
      <c r="A920" t="s">
        <v>33</v>
      </c>
      <c r="B920">
        <v>34.5</v>
      </c>
      <c r="C920" s="22">
        <f t="shared" si="14"/>
        <v>133.5</v>
      </c>
      <c r="H920" s="24"/>
    </row>
    <row r="921" spans="1:8" x14ac:dyDescent="0.25">
      <c r="A921" t="s">
        <v>29</v>
      </c>
      <c r="B921">
        <v>57</v>
      </c>
      <c r="C921" s="22">
        <f t="shared" si="14"/>
        <v>957.5</v>
      </c>
      <c r="H921" s="24"/>
    </row>
    <row r="922" spans="1:8" x14ac:dyDescent="0.25">
      <c r="A922" t="s">
        <v>29</v>
      </c>
      <c r="B922">
        <v>54.8</v>
      </c>
      <c r="C922" s="22">
        <f t="shared" si="14"/>
        <v>838</v>
      </c>
      <c r="H922" s="24"/>
    </row>
    <row r="923" spans="1:8" x14ac:dyDescent="0.25">
      <c r="A923" t="s">
        <v>29</v>
      </c>
      <c r="B923">
        <v>54.2</v>
      </c>
      <c r="C923" s="22">
        <f t="shared" si="14"/>
        <v>800.5</v>
      </c>
      <c r="H923" s="24"/>
    </row>
    <row r="924" spans="1:8" x14ac:dyDescent="0.25">
      <c r="A924" t="s">
        <v>29</v>
      </c>
      <c r="B924">
        <v>60.3</v>
      </c>
      <c r="C924" s="22">
        <f t="shared" si="14"/>
        <v>1096</v>
      </c>
      <c r="H924" s="24"/>
    </row>
    <row r="925" spans="1:8" x14ac:dyDescent="0.25">
      <c r="A925" t="s">
        <v>36</v>
      </c>
      <c r="B925">
        <v>58.2</v>
      </c>
      <c r="C925" s="22">
        <f t="shared" si="14"/>
        <v>1017.5</v>
      </c>
      <c r="H925" s="24"/>
    </row>
    <row r="926" spans="1:8" x14ac:dyDescent="0.25">
      <c r="A926" t="s">
        <v>29</v>
      </c>
      <c r="B926">
        <v>57.5</v>
      </c>
      <c r="C926" s="22">
        <f t="shared" si="14"/>
        <v>980.5</v>
      </c>
      <c r="H926" s="24"/>
    </row>
    <row r="927" spans="1:8" x14ac:dyDescent="0.25">
      <c r="A927" t="s">
        <v>29</v>
      </c>
      <c r="B927">
        <v>51.1</v>
      </c>
      <c r="C927" s="22">
        <f t="shared" si="14"/>
        <v>637.5</v>
      </c>
      <c r="H927" s="24"/>
    </row>
    <row r="928" spans="1:8" x14ac:dyDescent="0.25">
      <c r="A928" t="s">
        <v>36</v>
      </c>
      <c r="B928">
        <v>60.7</v>
      </c>
      <c r="C928" s="22">
        <f t="shared" si="14"/>
        <v>1111</v>
      </c>
      <c r="H928" s="24"/>
    </row>
    <row r="929" spans="1:8" x14ac:dyDescent="0.25">
      <c r="A929" t="s">
        <v>36</v>
      </c>
      <c r="B929">
        <v>54</v>
      </c>
      <c r="C929" s="22">
        <f t="shared" si="14"/>
        <v>789.5</v>
      </c>
      <c r="H929" s="24"/>
    </row>
    <row r="930" spans="1:8" x14ac:dyDescent="0.25">
      <c r="A930" t="s">
        <v>29</v>
      </c>
      <c r="B930">
        <v>53.8</v>
      </c>
      <c r="C930" s="22">
        <f t="shared" si="14"/>
        <v>773</v>
      </c>
      <c r="H930" s="24"/>
    </row>
    <row r="931" spans="1:8" x14ac:dyDescent="0.25">
      <c r="A931" t="s">
        <v>36</v>
      </c>
      <c r="B931">
        <v>43.5</v>
      </c>
      <c r="C931" s="22">
        <f t="shared" si="14"/>
        <v>320.5</v>
      </c>
      <c r="H931" s="24"/>
    </row>
    <row r="932" spans="1:8" x14ac:dyDescent="0.25">
      <c r="A932" t="s">
        <v>29</v>
      </c>
      <c r="B932">
        <v>44.2</v>
      </c>
      <c r="C932" s="22">
        <f t="shared" si="14"/>
        <v>346</v>
      </c>
      <c r="H932" s="24"/>
    </row>
    <row r="933" spans="1:8" x14ac:dyDescent="0.25">
      <c r="A933" t="s">
        <v>29</v>
      </c>
      <c r="B933">
        <v>53.4</v>
      </c>
      <c r="C933" s="22">
        <f t="shared" si="14"/>
        <v>748.5</v>
      </c>
      <c r="H933" s="24"/>
    </row>
    <row r="934" spans="1:8" x14ac:dyDescent="0.25">
      <c r="A934" t="s">
        <v>29</v>
      </c>
      <c r="B934">
        <v>58.3</v>
      </c>
      <c r="C934" s="22">
        <f t="shared" si="14"/>
        <v>1023.5</v>
      </c>
      <c r="H934" s="24"/>
    </row>
    <row r="935" spans="1:8" x14ac:dyDescent="0.25">
      <c r="A935" t="s">
        <v>36</v>
      </c>
      <c r="B935">
        <v>40.799999999999997</v>
      </c>
      <c r="C935" s="22">
        <f t="shared" si="14"/>
        <v>252</v>
      </c>
      <c r="H935" s="24"/>
    </row>
    <row r="936" spans="1:8" x14ac:dyDescent="0.25">
      <c r="A936" t="s">
        <v>29</v>
      </c>
      <c r="B936">
        <v>57.3</v>
      </c>
      <c r="C936" s="22">
        <f t="shared" si="14"/>
        <v>970</v>
      </c>
      <c r="H936" s="24"/>
    </row>
    <row r="937" spans="1:8" x14ac:dyDescent="0.25">
      <c r="A937" t="s">
        <v>29</v>
      </c>
      <c r="B937">
        <v>40.9</v>
      </c>
      <c r="C937" s="22">
        <f t="shared" si="14"/>
        <v>253.5</v>
      </c>
      <c r="H937" s="24"/>
    </row>
    <row r="938" spans="1:8" x14ac:dyDescent="0.25">
      <c r="A938" t="s">
        <v>29</v>
      </c>
      <c r="B938">
        <v>51.8</v>
      </c>
      <c r="C938" s="22">
        <f t="shared" si="14"/>
        <v>676.5</v>
      </c>
      <c r="H938" s="24"/>
    </row>
    <row r="939" spans="1:8" x14ac:dyDescent="0.25">
      <c r="A939" t="s">
        <v>29</v>
      </c>
      <c r="B939">
        <v>61</v>
      </c>
      <c r="C939" s="22">
        <f t="shared" si="14"/>
        <v>1121</v>
      </c>
      <c r="H939" s="24"/>
    </row>
    <row r="940" spans="1:8" x14ac:dyDescent="0.25">
      <c r="A940" t="s">
        <v>36</v>
      </c>
      <c r="B940">
        <v>60.1</v>
      </c>
      <c r="C940" s="22">
        <f t="shared" si="14"/>
        <v>1091</v>
      </c>
      <c r="H940" s="24"/>
    </row>
    <row r="941" spans="1:8" x14ac:dyDescent="0.25">
      <c r="A941" t="s">
        <v>29</v>
      </c>
      <c r="B941">
        <v>55.3</v>
      </c>
      <c r="C941" s="22">
        <f t="shared" si="14"/>
        <v>868</v>
      </c>
      <c r="H941" s="24"/>
    </row>
    <row r="942" spans="1:8" x14ac:dyDescent="0.25">
      <c r="A942" t="s">
        <v>29</v>
      </c>
      <c r="B942">
        <v>53.4</v>
      </c>
      <c r="C942" s="22">
        <f t="shared" si="14"/>
        <v>748.5</v>
      </c>
      <c r="H942" s="24"/>
    </row>
    <row r="943" spans="1:8" x14ac:dyDescent="0.25">
      <c r="A943" t="s">
        <v>29</v>
      </c>
      <c r="B943">
        <v>54.4</v>
      </c>
      <c r="C943" s="22">
        <f t="shared" si="14"/>
        <v>813.5</v>
      </c>
      <c r="H943" s="24"/>
    </row>
    <row r="944" spans="1:8" x14ac:dyDescent="0.25">
      <c r="A944" t="s">
        <v>36</v>
      </c>
      <c r="B944">
        <v>53.9</v>
      </c>
      <c r="C944" s="22">
        <f t="shared" si="14"/>
        <v>782.5</v>
      </c>
      <c r="H944" s="24"/>
    </row>
    <row r="945" spans="1:8" x14ac:dyDescent="0.25">
      <c r="A945" t="s">
        <v>29</v>
      </c>
      <c r="B945">
        <v>53.1</v>
      </c>
      <c r="C945" s="22">
        <f t="shared" si="14"/>
        <v>730.5</v>
      </c>
      <c r="H945" s="24"/>
    </row>
    <row r="946" spans="1:8" x14ac:dyDescent="0.25">
      <c r="A946" t="s">
        <v>29</v>
      </c>
      <c r="B946">
        <v>50.9</v>
      </c>
      <c r="C946" s="22">
        <f t="shared" si="14"/>
        <v>623.5</v>
      </c>
      <c r="H946" s="24"/>
    </row>
    <row r="947" spans="1:8" x14ac:dyDescent="0.25">
      <c r="A947" t="s">
        <v>29</v>
      </c>
      <c r="B947">
        <v>55.3</v>
      </c>
      <c r="C947" s="22">
        <f t="shared" si="14"/>
        <v>868</v>
      </c>
      <c r="H947" s="24"/>
    </row>
    <row r="948" spans="1:8" x14ac:dyDescent="0.25">
      <c r="A948" t="s">
        <v>36</v>
      </c>
      <c r="B948">
        <v>53</v>
      </c>
      <c r="C948" s="22">
        <f t="shared" si="14"/>
        <v>724</v>
      </c>
      <c r="H948" s="24"/>
    </row>
    <row r="949" spans="1:8" x14ac:dyDescent="0.25">
      <c r="A949" t="s">
        <v>36</v>
      </c>
      <c r="B949">
        <v>40.299999999999997</v>
      </c>
      <c r="C949" s="22">
        <f t="shared" si="14"/>
        <v>243.5</v>
      </c>
      <c r="H949" s="24"/>
    </row>
    <row r="950" spans="1:8" x14ac:dyDescent="0.25">
      <c r="A950" t="s">
        <v>36</v>
      </c>
      <c r="B950">
        <v>58.3</v>
      </c>
      <c r="C950" s="22">
        <f t="shared" si="14"/>
        <v>1023.5</v>
      </c>
      <c r="H950" s="24"/>
    </row>
    <row r="951" spans="1:8" x14ac:dyDescent="0.25">
      <c r="A951" t="s">
        <v>29</v>
      </c>
      <c r="B951">
        <v>52</v>
      </c>
      <c r="C951" s="22">
        <f t="shared" si="14"/>
        <v>683</v>
      </c>
      <c r="H951" s="24"/>
    </row>
    <row r="952" spans="1:8" x14ac:dyDescent="0.25">
      <c r="A952" t="s">
        <v>29</v>
      </c>
      <c r="B952">
        <v>33.299999999999997</v>
      </c>
      <c r="C952" s="22">
        <f t="shared" si="14"/>
        <v>117</v>
      </c>
      <c r="H952" s="24"/>
    </row>
    <row r="953" spans="1:8" x14ac:dyDescent="0.25">
      <c r="A953" t="s">
        <v>33</v>
      </c>
      <c r="B953">
        <v>58</v>
      </c>
      <c r="C953" s="22">
        <f t="shared" si="14"/>
        <v>1010</v>
      </c>
      <c r="H953" s="24"/>
    </row>
    <row r="954" spans="1:8" x14ac:dyDescent="0.25">
      <c r="A954" t="s">
        <v>29</v>
      </c>
      <c r="B954">
        <v>56.2</v>
      </c>
      <c r="C954" s="22">
        <f t="shared" si="14"/>
        <v>909</v>
      </c>
      <c r="H954" s="24"/>
    </row>
    <row r="955" spans="1:8" x14ac:dyDescent="0.25">
      <c r="A955" t="s">
        <v>29</v>
      </c>
      <c r="B955">
        <v>56.9</v>
      </c>
      <c r="C955" s="22">
        <f t="shared" si="14"/>
        <v>951.5</v>
      </c>
      <c r="H955" s="24"/>
    </row>
    <row r="956" spans="1:8" x14ac:dyDescent="0.25">
      <c r="A956" t="s">
        <v>33</v>
      </c>
      <c r="B956">
        <v>38.5</v>
      </c>
      <c r="C956" s="22">
        <f t="shared" si="14"/>
        <v>205</v>
      </c>
      <c r="H956" s="24"/>
    </row>
    <row r="957" spans="1:8" x14ac:dyDescent="0.25">
      <c r="A957" t="s">
        <v>29</v>
      </c>
      <c r="B957">
        <v>59.1</v>
      </c>
      <c r="C957" s="22">
        <f t="shared" si="14"/>
        <v>1058.5</v>
      </c>
      <c r="H957" s="24"/>
    </row>
    <row r="958" spans="1:8" x14ac:dyDescent="0.25">
      <c r="A958" t="s">
        <v>36</v>
      </c>
      <c r="B958">
        <v>59</v>
      </c>
      <c r="C958" s="22">
        <f t="shared" si="14"/>
        <v>1054.5</v>
      </c>
      <c r="H958" s="24"/>
    </row>
    <row r="959" spans="1:8" x14ac:dyDescent="0.25">
      <c r="A959" t="s">
        <v>33</v>
      </c>
      <c r="B959">
        <v>38.1</v>
      </c>
      <c r="C959" s="22">
        <f t="shared" si="14"/>
        <v>195</v>
      </c>
      <c r="H959" s="24"/>
    </row>
    <row r="960" spans="1:8" x14ac:dyDescent="0.25">
      <c r="A960" t="s">
        <v>36</v>
      </c>
      <c r="B960">
        <v>53.9</v>
      </c>
      <c r="C960" s="22">
        <f t="shared" si="14"/>
        <v>782.5</v>
      </c>
      <c r="H960" s="24"/>
    </row>
    <row r="961" spans="1:8" x14ac:dyDescent="0.25">
      <c r="A961" t="s">
        <v>29</v>
      </c>
      <c r="B961">
        <v>44.9</v>
      </c>
      <c r="C961" s="22">
        <f t="shared" si="14"/>
        <v>363.5</v>
      </c>
      <c r="H961" s="24"/>
    </row>
    <row r="962" spans="1:8" x14ac:dyDescent="0.25">
      <c r="A962" t="s">
        <v>33</v>
      </c>
      <c r="B962">
        <v>43.6</v>
      </c>
      <c r="C962" s="22">
        <f t="shared" si="14"/>
        <v>324</v>
      </c>
      <c r="H962" s="24"/>
    </row>
    <row r="963" spans="1:8" x14ac:dyDescent="0.25">
      <c r="A963" t="s">
        <v>33</v>
      </c>
      <c r="B963">
        <v>52.7</v>
      </c>
      <c r="C963" s="22">
        <f t="shared" ref="C963:C1026" si="15">_xlfn.RANK.AVG(B963,$B$2:$B$1162,1)</f>
        <v>709</v>
      </c>
      <c r="H963" s="24"/>
    </row>
    <row r="964" spans="1:8" x14ac:dyDescent="0.25">
      <c r="A964" t="s">
        <v>36</v>
      </c>
      <c r="B964">
        <v>58.6</v>
      </c>
      <c r="C964" s="22">
        <f t="shared" si="15"/>
        <v>1035</v>
      </c>
      <c r="H964" s="24"/>
    </row>
    <row r="965" spans="1:8" x14ac:dyDescent="0.25">
      <c r="A965" t="s">
        <v>36</v>
      </c>
      <c r="B965">
        <v>60.5</v>
      </c>
      <c r="C965" s="22">
        <f t="shared" si="15"/>
        <v>1103</v>
      </c>
      <c r="H965" s="24"/>
    </row>
    <row r="966" spans="1:8" x14ac:dyDescent="0.25">
      <c r="A966" t="s">
        <v>33</v>
      </c>
      <c r="B966">
        <v>44.1</v>
      </c>
      <c r="C966" s="22">
        <f t="shared" si="15"/>
        <v>342.5</v>
      </c>
      <c r="H966" s="24"/>
    </row>
    <row r="967" spans="1:8" x14ac:dyDescent="0.25">
      <c r="A967" t="s">
        <v>33</v>
      </c>
      <c r="B967">
        <v>54.7</v>
      </c>
      <c r="C967" s="22">
        <f t="shared" si="15"/>
        <v>832.5</v>
      </c>
      <c r="H967" s="24"/>
    </row>
    <row r="968" spans="1:8" x14ac:dyDescent="0.25">
      <c r="A968" t="s">
        <v>29</v>
      </c>
      <c r="B968">
        <v>41.2</v>
      </c>
      <c r="C968" s="22">
        <f t="shared" si="15"/>
        <v>262.5</v>
      </c>
      <c r="H968" s="24"/>
    </row>
    <row r="969" spans="1:8" x14ac:dyDescent="0.25">
      <c r="A969" t="s">
        <v>36</v>
      </c>
      <c r="B969">
        <v>57.7</v>
      </c>
      <c r="C969" s="22">
        <f t="shared" si="15"/>
        <v>992</v>
      </c>
      <c r="H969" s="24"/>
    </row>
    <row r="970" spans="1:8" x14ac:dyDescent="0.25">
      <c r="A970" t="s">
        <v>33</v>
      </c>
      <c r="B970">
        <v>58.3</v>
      </c>
      <c r="C970" s="22">
        <f t="shared" si="15"/>
        <v>1023.5</v>
      </c>
      <c r="H970" s="24"/>
    </row>
    <row r="971" spans="1:8" x14ac:dyDescent="0.25">
      <c r="A971" t="s">
        <v>29</v>
      </c>
      <c r="B971">
        <v>40.1</v>
      </c>
      <c r="C971" s="22">
        <f t="shared" si="15"/>
        <v>239</v>
      </c>
      <c r="H971" s="24"/>
    </row>
    <row r="972" spans="1:8" x14ac:dyDescent="0.25">
      <c r="A972" t="s">
        <v>33</v>
      </c>
      <c r="B972">
        <v>38.200000000000003</v>
      </c>
      <c r="C972" s="22">
        <f t="shared" si="15"/>
        <v>199</v>
      </c>
      <c r="H972" s="24"/>
    </row>
    <row r="973" spans="1:8" x14ac:dyDescent="0.25">
      <c r="A973" t="s">
        <v>29</v>
      </c>
      <c r="B973">
        <v>54.5</v>
      </c>
      <c r="C973" s="22">
        <f t="shared" si="15"/>
        <v>823.5</v>
      </c>
      <c r="H973" s="24"/>
    </row>
    <row r="974" spans="1:8" x14ac:dyDescent="0.25">
      <c r="A974" t="s">
        <v>33</v>
      </c>
      <c r="B974">
        <v>56</v>
      </c>
      <c r="C974" s="22">
        <f t="shared" si="15"/>
        <v>902</v>
      </c>
      <c r="H974" s="24"/>
    </row>
    <row r="975" spans="1:8" x14ac:dyDescent="0.25">
      <c r="A975" t="s">
        <v>33</v>
      </c>
      <c r="B975">
        <v>59.4</v>
      </c>
      <c r="C975" s="22">
        <f t="shared" si="15"/>
        <v>1070</v>
      </c>
      <c r="H975" s="24"/>
    </row>
    <row r="976" spans="1:8" x14ac:dyDescent="0.25">
      <c r="A976" t="s">
        <v>29</v>
      </c>
      <c r="B976">
        <v>50.9</v>
      </c>
      <c r="C976" s="22">
        <f t="shared" si="15"/>
        <v>623.5</v>
      </c>
      <c r="H976" s="24"/>
    </row>
    <row r="977" spans="1:8" x14ac:dyDescent="0.25">
      <c r="A977" t="s">
        <v>29</v>
      </c>
      <c r="B977">
        <v>47.8</v>
      </c>
      <c r="C977" s="22">
        <f t="shared" si="15"/>
        <v>471.5</v>
      </c>
      <c r="H977" s="24"/>
    </row>
    <row r="978" spans="1:8" x14ac:dyDescent="0.25">
      <c r="A978" t="s">
        <v>33</v>
      </c>
      <c r="B978">
        <v>34.1</v>
      </c>
      <c r="C978" s="22">
        <f t="shared" si="15"/>
        <v>129.5</v>
      </c>
      <c r="H978" s="24"/>
    </row>
    <row r="979" spans="1:8" x14ac:dyDescent="0.25">
      <c r="A979" t="s">
        <v>33</v>
      </c>
      <c r="B979">
        <v>46.3</v>
      </c>
      <c r="C979" s="22">
        <f t="shared" si="15"/>
        <v>411.5</v>
      </c>
      <c r="H979" s="24"/>
    </row>
    <row r="980" spans="1:8" x14ac:dyDescent="0.25">
      <c r="A980" t="s">
        <v>33</v>
      </c>
      <c r="B980">
        <v>52.2</v>
      </c>
      <c r="C980" s="22">
        <f t="shared" si="15"/>
        <v>690.5</v>
      </c>
      <c r="H980" s="24"/>
    </row>
    <row r="981" spans="1:8" x14ac:dyDescent="0.25">
      <c r="A981" t="s">
        <v>33</v>
      </c>
      <c r="B981">
        <v>55.3</v>
      </c>
      <c r="C981" s="22">
        <f t="shared" si="15"/>
        <v>868</v>
      </c>
      <c r="H981" s="24"/>
    </row>
    <row r="982" spans="1:8" x14ac:dyDescent="0.25">
      <c r="A982" t="s">
        <v>33</v>
      </c>
      <c r="B982">
        <v>50.7</v>
      </c>
      <c r="C982" s="22">
        <f t="shared" si="15"/>
        <v>615.5</v>
      </c>
      <c r="H982" s="24"/>
    </row>
    <row r="983" spans="1:8" x14ac:dyDescent="0.25">
      <c r="A983" t="s">
        <v>33</v>
      </c>
      <c r="B983">
        <v>52.5</v>
      </c>
      <c r="C983" s="22">
        <f t="shared" si="15"/>
        <v>701</v>
      </c>
      <c r="H983" s="24"/>
    </row>
    <row r="984" spans="1:8" x14ac:dyDescent="0.25">
      <c r="A984" t="s">
        <v>33</v>
      </c>
      <c r="B984">
        <v>49</v>
      </c>
      <c r="C984" s="22">
        <f t="shared" si="15"/>
        <v>521.5</v>
      </c>
      <c r="H984" s="24"/>
    </row>
    <row r="985" spans="1:8" x14ac:dyDescent="0.25">
      <c r="A985" t="s">
        <v>36</v>
      </c>
      <c r="B985">
        <v>37.200000000000003</v>
      </c>
      <c r="C985" s="22">
        <f t="shared" si="15"/>
        <v>180</v>
      </c>
      <c r="H985" s="24"/>
    </row>
    <row r="986" spans="1:8" x14ac:dyDescent="0.25">
      <c r="A986" t="s">
        <v>33</v>
      </c>
      <c r="B986">
        <v>51.3</v>
      </c>
      <c r="C986" s="22">
        <f t="shared" si="15"/>
        <v>652.5</v>
      </c>
      <c r="H986" s="24"/>
    </row>
    <row r="987" spans="1:8" x14ac:dyDescent="0.25">
      <c r="A987" t="s">
        <v>33</v>
      </c>
      <c r="B987">
        <v>46.8</v>
      </c>
      <c r="C987" s="22">
        <f t="shared" si="15"/>
        <v>426</v>
      </c>
      <c r="H987" s="24"/>
    </row>
    <row r="988" spans="1:8" x14ac:dyDescent="0.25">
      <c r="A988" t="s">
        <v>36</v>
      </c>
      <c r="B988">
        <v>51.1</v>
      </c>
      <c r="C988" s="22">
        <f t="shared" si="15"/>
        <v>637.5</v>
      </c>
      <c r="H988" s="24"/>
    </row>
    <row r="989" spans="1:8" x14ac:dyDescent="0.25">
      <c r="A989" t="s">
        <v>33</v>
      </c>
      <c r="B989">
        <v>43.3</v>
      </c>
      <c r="C989" s="22">
        <f t="shared" si="15"/>
        <v>315.5</v>
      </c>
      <c r="H989" s="24"/>
    </row>
    <row r="990" spans="1:8" x14ac:dyDescent="0.25">
      <c r="A990" t="s">
        <v>33</v>
      </c>
      <c r="B990">
        <v>36.299999999999997</v>
      </c>
      <c r="C990" s="22">
        <f t="shared" si="15"/>
        <v>163.5</v>
      </c>
      <c r="H990" s="24"/>
    </row>
    <row r="991" spans="1:8" x14ac:dyDescent="0.25">
      <c r="A991" t="s">
        <v>36</v>
      </c>
      <c r="B991">
        <v>37.299999999999997</v>
      </c>
      <c r="C991" s="22">
        <f t="shared" si="15"/>
        <v>182.5</v>
      </c>
      <c r="H991" s="24"/>
    </row>
    <row r="992" spans="1:8" x14ac:dyDescent="0.25">
      <c r="A992" t="s">
        <v>33</v>
      </c>
      <c r="B992">
        <v>38.799999999999997</v>
      </c>
      <c r="C992" s="22">
        <f t="shared" si="15"/>
        <v>217.5</v>
      </c>
      <c r="H992" s="24"/>
    </row>
    <row r="993" spans="1:8" x14ac:dyDescent="0.25">
      <c r="A993" t="s">
        <v>33</v>
      </c>
      <c r="B993">
        <v>46.2</v>
      </c>
      <c r="C993" s="22">
        <f t="shared" si="15"/>
        <v>407</v>
      </c>
      <c r="H993" s="24"/>
    </row>
    <row r="994" spans="1:8" x14ac:dyDescent="0.25">
      <c r="A994" t="s">
        <v>33</v>
      </c>
      <c r="B994">
        <v>36.299999999999997</v>
      </c>
      <c r="C994" s="22">
        <f t="shared" si="15"/>
        <v>163.5</v>
      </c>
      <c r="H994" s="24"/>
    </row>
    <row r="995" spans="1:8" x14ac:dyDescent="0.25">
      <c r="A995" t="s">
        <v>29</v>
      </c>
      <c r="B995">
        <v>47</v>
      </c>
      <c r="C995" s="22">
        <f t="shared" si="15"/>
        <v>433.5</v>
      </c>
      <c r="H995" s="24"/>
    </row>
    <row r="996" spans="1:8" x14ac:dyDescent="0.25">
      <c r="A996" t="s">
        <v>36</v>
      </c>
      <c r="B996">
        <v>41.1</v>
      </c>
      <c r="C996" s="22">
        <f t="shared" si="15"/>
        <v>258</v>
      </c>
      <c r="H996" s="24"/>
    </row>
    <row r="997" spans="1:8" x14ac:dyDescent="0.25">
      <c r="A997" t="s">
        <v>33</v>
      </c>
      <c r="B997">
        <v>46.9</v>
      </c>
      <c r="C997" s="22">
        <f t="shared" si="15"/>
        <v>429.5</v>
      </c>
      <c r="H997" s="24"/>
    </row>
    <row r="998" spans="1:8" x14ac:dyDescent="0.25">
      <c r="A998" t="s">
        <v>33</v>
      </c>
      <c r="B998">
        <v>47.5</v>
      </c>
      <c r="C998" s="22">
        <f t="shared" si="15"/>
        <v>457</v>
      </c>
      <c r="H998" s="24"/>
    </row>
    <row r="999" spans="1:8" x14ac:dyDescent="0.25">
      <c r="A999" t="s">
        <v>33</v>
      </c>
      <c r="B999">
        <v>25.5</v>
      </c>
      <c r="C999" s="22">
        <f t="shared" si="15"/>
        <v>37.5</v>
      </c>
      <c r="H999" s="24"/>
    </row>
    <row r="1000" spans="1:8" x14ac:dyDescent="0.25">
      <c r="A1000" t="s">
        <v>36</v>
      </c>
      <c r="B1000">
        <v>48.1</v>
      </c>
      <c r="C1000" s="22">
        <f t="shared" si="15"/>
        <v>480.5</v>
      </c>
      <c r="H1000" s="24"/>
    </row>
    <row r="1001" spans="1:8" x14ac:dyDescent="0.25">
      <c r="A1001" t="s">
        <v>29</v>
      </c>
      <c r="B1001">
        <v>49.6</v>
      </c>
      <c r="C1001" s="22">
        <f t="shared" si="15"/>
        <v>553.5</v>
      </c>
      <c r="H1001" s="24"/>
    </row>
    <row r="1002" spans="1:8" x14ac:dyDescent="0.25">
      <c r="A1002" t="s">
        <v>29</v>
      </c>
      <c r="B1002">
        <v>47</v>
      </c>
      <c r="C1002" s="22">
        <f t="shared" si="15"/>
        <v>433.5</v>
      </c>
      <c r="H1002" s="24"/>
    </row>
    <row r="1003" spans="1:8" x14ac:dyDescent="0.25">
      <c r="A1003" t="s">
        <v>29</v>
      </c>
      <c r="B1003">
        <v>54.3</v>
      </c>
      <c r="C1003" s="22">
        <f t="shared" si="15"/>
        <v>805</v>
      </c>
      <c r="H1003" s="24"/>
    </row>
    <row r="1004" spans="1:8" x14ac:dyDescent="0.25">
      <c r="A1004" t="s">
        <v>29</v>
      </c>
      <c r="B1004">
        <v>44.8</v>
      </c>
      <c r="C1004" s="22">
        <f t="shared" si="15"/>
        <v>360.5</v>
      </c>
      <c r="H1004" s="24"/>
    </row>
    <row r="1005" spans="1:8" x14ac:dyDescent="0.25">
      <c r="A1005" t="s">
        <v>33</v>
      </c>
      <c r="B1005">
        <v>23.7</v>
      </c>
      <c r="C1005" s="22">
        <f t="shared" si="15"/>
        <v>25</v>
      </c>
      <c r="H1005" s="24"/>
    </row>
    <row r="1006" spans="1:8" x14ac:dyDescent="0.25">
      <c r="A1006" t="s">
        <v>29</v>
      </c>
      <c r="B1006">
        <v>46.7</v>
      </c>
      <c r="C1006" s="22">
        <f t="shared" si="15"/>
        <v>422</v>
      </c>
      <c r="H1006" s="24"/>
    </row>
    <row r="1007" spans="1:8" x14ac:dyDescent="0.25">
      <c r="A1007" t="s">
        <v>33</v>
      </c>
      <c r="B1007">
        <v>49.7</v>
      </c>
      <c r="C1007" s="22">
        <f t="shared" si="15"/>
        <v>561</v>
      </c>
      <c r="H1007" s="24"/>
    </row>
    <row r="1008" spans="1:8" x14ac:dyDescent="0.25">
      <c r="A1008" t="s">
        <v>29</v>
      </c>
      <c r="B1008">
        <v>48.9</v>
      </c>
      <c r="C1008" s="22">
        <f t="shared" si="15"/>
        <v>518.5</v>
      </c>
      <c r="H1008" s="24"/>
    </row>
    <row r="1009" spans="1:8" x14ac:dyDescent="0.25">
      <c r="A1009" t="s">
        <v>36</v>
      </c>
      <c r="B1009">
        <v>49.6</v>
      </c>
      <c r="C1009" s="22">
        <f t="shared" si="15"/>
        <v>553.5</v>
      </c>
      <c r="H1009" s="24"/>
    </row>
    <row r="1010" spans="1:8" x14ac:dyDescent="0.25">
      <c r="A1010" t="s">
        <v>33</v>
      </c>
      <c r="B1010">
        <v>42.3</v>
      </c>
      <c r="C1010" s="22">
        <f t="shared" si="15"/>
        <v>293</v>
      </c>
      <c r="H1010" s="24"/>
    </row>
    <row r="1011" spans="1:8" x14ac:dyDescent="0.25">
      <c r="A1011" t="s">
        <v>33</v>
      </c>
      <c r="B1011">
        <v>25.7</v>
      </c>
      <c r="C1011" s="22">
        <f t="shared" si="15"/>
        <v>40</v>
      </c>
      <c r="H1011" s="24"/>
    </row>
    <row r="1012" spans="1:8" x14ac:dyDescent="0.25">
      <c r="A1012" t="s">
        <v>33</v>
      </c>
      <c r="B1012">
        <v>46.2</v>
      </c>
      <c r="C1012" s="22">
        <f t="shared" si="15"/>
        <v>407</v>
      </c>
      <c r="H1012" s="24"/>
    </row>
    <row r="1013" spans="1:8" x14ac:dyDescent="0.25">
      <c r="A1013" t="s">
        <v>36</v>
      </c>
      <c r="B1013">
        <v>39.5</v>
      </c>
      <c r="C1013" s="22">
        <f t="shared" si="15"/>
        <v>229</v>
      </c>
      <c r="H1013" s="24"/>
    </row>
    <row r="1014" spans="1:8" x14ac:dyDescent="0.25">
      <c r="A1014" t="s">
        <v>29</v>
      </c>
      <c r="B1014">
        <v>49.6</v>
      </c>
      <c r="C1014" s="22">
        <f t="shared" si="15"/>
        <v>553.5</v>
      </c>
      <c r="H1014" s="24"/>
    </row>
    <row r="1015" spans="1:8" x14ac:dyDescent="0.25">
      <c r="A1015" t="s">
        <v>29</v>
      </c>
      <c r="B1015">
        <v>52.7</v>
      </c>
      <c r="C1015" s="22">
        <f t="shared" si="15"/>
        <v>709</v>
      </c>
      <c r="H1015" s="24"/>
    </row>
    <row r="1016" spans="1:8" x14ac:dyDescent="0.25">
      <c r="A1016" t="s">
        <v>29</v>
      </c>
      <c r="B1016">
        <v>50.7</v>
      </c>
      <c r="C1016" s="22">
        <f t="shared" si="15"/>
        <v>615.5</v>
      </c>
      <c r="H1016" s="24"/>
    </row>
    <row r="1017" spans="1:8" x14ac:dyDescent="0.25">
      <c r="A1017" t="s">
        <v>33</v>
      </c>
      <c r="B1017">
        <v>46.1</v>
      </c>
      <c r="C1017" s="22">
        <f t="shared" si="15"/>
        <v>402</v>
      </c>
      <c r="H1017" s="24"/>
    </row>
    <row r="1018" spans="1:8" x14ac:dyDescent="0.25">
      <c r="A1018" t="s">
        <v>33</v>
      </c>
      <c r="B1018">
        <v>48.7</v>
      </c>
      <c r="C1018" s="22">
        <f t="shared" si="15"/>
        <v>505.5</v>
      </c>
      <c r="H1018" s="24"/>
    </row>
    <row r="1019" spans="1:8" x14ac:dyDescent="0.25">
      <c r="A1019" t="s">
        <v>29</v>
      </c>
      <c r="B1019">
        <v>50.2</v>
      </c>
      <c r="C1019" s="22">
        <f t="shared" si="15"/>
        <v>592</v>
      </c>
      <c r="H1019" s="24"/>
    </row>
    <row r="1020" spans="1:8" x14ac:dyDescent="0.25">
      <c r="A1020" t="s">
        <v>33</v>
      </c>
      <c r="B1020">
        <v>41.3</v>
      </c>
      <c r="C1020" s="22">
        <f t="shared" si="15"/>
        <v>266</v>
      </c>
      <c r="H1020" s="24"/>
    </row>
    <row r="1021" spans="1:8" x14ac:dyDescent="0.25">
      <c r="A1021" t="s">
        <v>33</v>
      </c>
      <c r="B1021">
        <v>50.3</v>
      </c>
      <c r="C1021" s="22">
        <f t="shared" si="15"/>
        <v>600.5</v>
      </c>
      <c r="H1021" s="24"/>
    </row>
    <row r="1022" spans="1:8" x14ac:dyDescent="0.25">
      <c r="A1022" t="s">
        <v>36</v>
      </c>
      <c r="B1022">
        <v>48.5</v>
      </c>
      <c r="C1022" s="22">
        <f t="shared" si="15"/>
        <v>495.5</v>
      </c>
      <c r="H1022" s="24"/>
    </row>
    <row r="1023" spans="1:8" x14ac:dyDescent="0.25">
      <c r="A1023" t="s">
        <v>36</v>
      </c>
      <c r="B1023">
        <v>45.7</v>
      </c>
      <c r="C1023" s="22">
        <f t="shared" si="15"/>
        <v>388.5</v>
      </c>
      <c r="H1023" s="24"/>
    </row>
    <row r="1024" spans="1:8" x14ac:dyDescent="0.25">
      <c r="A1024" t="s">
        <v>29</v>
      </c>
      <c r="B1024">
        <v>52.3</v>
      </c>
      <c r="C1024" s="22">
        <f t="shared" si="15"/>
        <v>693.5</v>
      </c>
      <c r="H1024" s="24"/>
    </row>
    <row r="1025" spans="1:8" x14ac:dyDescent="0.25">
      <c r="A1025" t="s">
        <v>33</v>
      </c>
      <c r="B1025">
        <v>38.799999999999997</v>
      </c>
      <c r="C1025" s="22">
        <f t="shared" si="15"/>
        <v>217.5</v>
      </c>
      <c r="H1025" s="24"/>
    </row>
    <row r="1026" spans="1:8" x14ac:dyDescent="0.25">
      <c r="A1026" t="s">
        <v>36</v>
      </c>
      <c r="B1026">
        <v>49.7</v>
      </c>
      <c r="C1026" s="22">
        <f t="shared" si="15"/>
        <v>561</v>
      </c>
      <c r="H1026" s="24"/>
    </row>
    <row r="1027" spans="1:8" x14ac:dyDescent="0.25">
      <c r="A1027" t="s">
        <v>33</v>
      </c>
      <c r="B1027">
        <v>49.5</v>
      </c>
      <c r="C1027" s="22">
        <f t="shared" ref="C1027:C1090" si="16">_xlfn.RANK.AVG(B1027,$B$2:$B$1162,1)</f>
        <v>544.5</v>
      </c>
      <c r="H1027" s="24"/>
    </row>
    <row r="1028" spans="1:8" x14ac:dyDescent="0.25">
      <c r="A1028" t="s">
        <v>36</v>
      </c>
      <c r="B1028">
        <v>42.1</v>
      </c>
      <c r="C1028" s="22">
        <f t="shared" si="16"/>
        <v>284.5</v>
      </c>
      <c r="H1028" s="24"/>
    </row>
    <row r="1029" spans="1:8" x14ac:dyDescent="0.25">
      <c r="A1029" t="s">
        <v>29</v>
      </c>
      <c r="B1029">
        <v>43.5</v>
      </c>
      <c r="C1029" s="22">
        <f t="shared" si="16"/>
        <v>320.5</v>
      </c>
      <c r="H1029" s="24"/>
    </row>
    <row r="1030" spans="1:8" x14ac:dyDescent="0.25">
      <c r="A1030" t="s">
        <v>36</v>
      </c>
      <c r="B1030">
        <v>44.6</v>
      </c>
      <c r="C1030" s="22">
        <f t="shared" si="16"/>
        <v>355.5</v>
      </c>
      <c r="H1030" s="24"/>
    </row>
    <row r="1031" spans="1:8" x14ac:dyDescent="0.25">
      <c r="A1031" t="s">
        <v>36</v>
      </c>
      <c r="B1031">
        <v>46.2</v>
      </c>
      <c r="C1031" s="22">
        <f t="shared" si="16"/>
        <v>407</v>
      </c>
      <c r="H1031" s="24"/>
    </row>
    <row r="1032" spans="1:8" x14ac:dyDescent="0.25">
      <c r="A1032" t="s">
        <v>36</v>
      </c>
      <c r="B1032">
        <v>49.1</v>
      </c>
      <c r="C1032" s="22">
        <f t="shared" si="16"/>
        <v>526</v>
      </c>
      <c r="H1032" s="24"/>
    </row>
    <row r="1033" spans="1:8" x14ac:dyDescent="0.25">
      <c r="A1033" t="s">
        <v>33</v>
      </c>
      <c r="B1033">
        <v>43.6</v>
      </c>
      <c r="C1033" s="22">
        <f t="shared" si="16"/>
        <v>324</v>
      </c>
      <c r="H1033" s="24"/>
    </row>
    <row r="1034" spans="1:8" x14ac:dyDescent="0.25">
      <c r="A1034" t="s">
        <v>36</v>
      </c>
      <c r="B1034">
        <v>45.8</v>
      </c>
      <c r="C1034" s="22">
        <f t="shared" si="16"/>
        <v>392</v>
      </c>
      <c r="H1034" s="24"/>
    </row>
    <row r="1035" spans="1:8" x14ac:dyDescent="0.25">
      <c r="A1035" t="s">
        <v>33</v>
      </c>
      <c r="B1035">
        <v>19.3</v>
      </c>
      <c r="C1035" s="22">
        <f t="shared" si="16"/>
        <v>1</v>
      </c>
      <c r="H1035" s="24"/>
    </row>
    <row r="1036" spans="1:8" x14ac:dyDescent="0.25">
      <c r="A1036" t="s">
        <v>36</v>
      </c>
      <c r="B1036">
        <v>47</v>
      </c>
      <c r="C1036" s="22">
        <f t="shared" si="16"/>
        <v>433.5</v>
      </c>
      <c r="H1036" s="24"/>
    </row>
    <row r="1037" spans="1:8" x14ac:dyDescent="0.25">
      <c r="A1037" t="s">
        <v>36</v>
      </c>
      <c r="B1037">
        <v>46.9</v>
      </c>
      <c r="C1037" s="22">
        <f t="shared" si="16"/>
        <v>429.5</v>
      </c>
      <c r="H1037" s="24"/>
    </row>
    <row r="1038" spans="1:8" x14ac:dyDescent="0.25">
      <c r="A1038" t="s">
        <v>33</v>
      </c>
      <c r="B1038">
        <v>36.299999999999997</v>
      </c>
      <c r="C1038" s="22">
        <f t="shared" si="16"/>
        <v>163.5</v>
      </c>
      <c r="H1038" s="24"/>
    </row>
    <row r="1039" spans="1:8" x14ac:dyDescent="0.25">
      <c r="A1039" t="s">
        <v>33</v>
      </c>
      <c r="B1039">
        <v>30.7</v>
      </c>
      <c r="C1039" s="22">
        <f t="shared" si="16"/>
        <v>98</v>
      </c>
      <c r="H1039" s="24"/>
    </row>
    <row r="1040" spans="1:8" x14ac:dyDescent="0.25">
      <c r="A1040" t="s">
        <v>33</v>
      </c>
      <c r="B1040">
        <v>41.7</v>
      </c>
      <c r="C1040" s="22">
        <f t="shared" si="16"/>
        <v>278</v>
      </c>
      <c r="H1040" s="24"/>
    </row>
    <row r="1041" spans="1:8" x14ac:dyDescent="0.25">
      <c r="A1041" t="s">
        <v>36</v>
      </c>
      <c r="B1041">
        <v>50</v>
      </c>
      <c r="C1041" s="22">
        <f t="shared" si="16"/>
        <v>580.5</v>
      </c>
      <c r="H1041" s="24"/>
    </row>
    <row r="1042" spans="1:8" x14ac:dyDescent="0.25">
      <c r="A1042" t="s">
        <v>29</v>
      </c>
      <c r="B1042">
        <v>48.5</v>
      </c>
      <c r="C1042" s="22">
        <f t="shared" si="16"/>
        <v>495.5</v>
      </c>
      <c r="H1042" s="24"/>
    </row>
    <row r="1043" spans="1:8" x14ac:dyDescent="0.25">
      <c r="A1043" t="s">
        <v>36</v>
      </c>
      <c r="B1043">
        <v>35.9</v>
      </c>
      <c r="C1043" s="22">
        <f t="shared" si="16"/>
        <v>159.5</v>
      </c>
      <c r="H1043" s="24"/>
    </row>
    <row r="1044" spans="1:8" x14ac:dyDescent="0.25">
      <c r="A1044" t="s">
        <v>36</v>
      </c>
      <c r="B1044">
        <v>40</v>
      </c>
      <c r="C1044" s="22">
        <f t="shared" si="16"/>
        <v>237</v>
      </c>
      <c r="H1044" s="24"/>
    </row>
    <row r="1045" spans="1:8" x14ac:dyDescent="0.25">
      <c r="A1045" t="s">
        <v>36</v>
      </c>
      <c r="B1045">
        <v>45.3</v>
      </c>
      <c r="C1045" s="22">
        <f t="shared" si="16"/>
        <v>371.5</v>
      </c>
      <c r="H1045" s="24"/>
    </row>
    <row r="1046" spans="1:8" x14ac:dyDescent="0.25">
      <c r="A1046" t="s">
        <v>36</v>
      </c>
      <c r="B1046">
        <v>45.4</v>
      </c>
      <c r="C1046" s="22">
        <f t="shared" si="16"/>
        <v>375</v>
      </c>
      <c r="H1046" s="24"/>
    </row>
    <row r="1047" spans="1:8" x14ac:dyDescent="0.25">
      <c r="A1047" t="s">
        <v>36</v>
      </c>
      <c r="B1047">
        <v>47.2</v>
      </c>
      <c r="C1047" s="22">
        <f t="shared" si="16"/>
        <v>441.5</v>
      </c>
      <c r="H1047" s="24"/>
    </row>
    <row r="1048" spans="1:8" x14ac:dyDescent="0.25">
      <c r="A1048" t="s">
        <v>36</v>
      </c>
      <c r="B1048">
        <v>49.8</v>
      </c>
      <c r="C1048" s="22">
        <f t="shared" si="16"/>
        <v>566.5</v>
      </c>
      <c r="H1048" s="24"/>
    </row>
    <row r="1049" spans="1:8" x14ac:dyDescent="0.25">
      <c r="A1049" t="s">
        <v>33</v>
      </c>
      <c r="B1049">
        <v>33.5</v>
      </c>
      <c r="C1049" s="22">
        <f t="shared" si="16"/>
        <v>120</v>
      </c>
      <c r="H1049" s="24"/>
    </row>
    <row r="1050" spans="1:8" x14ac:dyDescent="0.25">
      <c r="A1050" t="s">
        <v>36</v>
      </c>
      <c r="B1050">
        <v>48.1</v>
      </c>
      <c r="C1050" s="22">
        <f t="shared" si="16"/>
        <v>480.5</v>
      </c>
      <c r="H1050" s="24"/>
    </row>
    <row r="1051" spans="1:8" x14ac:dyDescent="0.25">
      <c r="A1051" t="s">
        <v>33</v>
      </c>
      <c r="B1051">
        <v>46.5</v>
      </c>
      <c r="C1051" s="22">
        <f t="shared" si="16"/>
        <v>415.5</v>
      </c>
      <c r="H1051" s="24"/>
    </row>
    <row r="1052" spans="1:8" x14ac:dyDescent="0.25">
      <c r="A1052" t="s">
        <v>33</v>
      </c>
      <c r="B1052">
        <v>43.9</v>
      </c>
      <c r="C1052" s="22">
        <f t="shared" si="16"/>
        <v>335.5</v>
      </c>
      <c r="H1052" s="24"/>
    </row>
    <row r="1053" spans="1:8" x14ac:dyDescent="0.25">
      <c r="A1053" t="s">
        <v>33</v>
      </c>
      <c r="B1053">
        <v>50</v>
      </c>
      <c r="C1053" s="22">
        <f t="shared" si="16"/>
        <v>580.5</v>
      </c>
      <c r="H1053" s="24"/>
    </row>
    <row r="1054" spans="1:8" x14ac:dyDescent="0.25">
      <c r="A1054" t="s">
        <v>36</v>
      </c>
      <c r="B1054">
        <v>47.8</v>
      </c>
      <c r="C1054" s="22">
        <f t="shared" si="16"/>
        <v>471.5</v>
      </c>
      <c r="H1054" s="24"/>
    </row>
    <row r="1055" spans="1:8" x14ac:dyDescent="0.25">
      <c r="A1055" t="s">
        <v>33</v>
      </c>
      <c r="B1055">
        <v>35.4</v>
      </c>
      <c r="C1055" s="22">
        <f t="shared" si="16"/>
        <v>143.5</v>
      </c>
      <c r="H1055" s="24"/>
    </row>
    <row r="1056" spans="1:8" x14ac:dyDescent="0.25">
      <c r="A1056" t="s">
        <v>36</v>
      </c>
      <c r="B1056">
        <v>47.1</v>
      </c>
      <c r="C1056" s="22">
        <f t="shared" si="16"/>
        <v>438</v>
      </c>
      <c r="H1056" s="24"/>
    </row>
    <row r="1057" spans="1:8" x14ac:dyDescent="0.25">
      <c r="A1057" t="s">
        <v>36</v>
      </c>
      <c r="B1057">
        <v>51.2</v>
      </c>
      <c r="C1057" s="22">
        <f t="shared" si="16"/>
        <v>644</v>
      </c>
      <c r="H1057" s="24"/>
    </row>
    <row r="1058" spans="1:8" x14ac:dyDescent="0.25">
      <c r="A1058" t="s">
        <v>33</v>
      </c>
      <c r="B1058">
        <v>20.2</v>
      </c>
      <c r="C1058" s="22">
        <f t="shared" si="16"/>
        <v>4.5</v>
      </c>
      <c r="H1058" s="24"/>
    </row>
    <row r="1059" spans="1:8" x14ac:dyDescent="0.25">
      <c r="A1059" t="s">
        <v>33</v>
      </c>
      <c r="B1059">
        <v>48.7</v>
      </c>
      <c r="C1059" s="22">
        <f t="shared" si="16"/>
        <v>505.5</v>
      </c>
      <c r="H1059" s="24"/>
    </row>
    <row r="1060" spans="1:8" x14ac:dyDescent="0.25">
      <c r="A1060" t="s">
        <v>36</v>
      </c>
      <c r="B1060">
        <v>48.3</v>
      </c>
      <c r="C1060" s="22">
        <f t="shared" si="16"/>
        <v>489</v>
      </c>
      <c r="H1060" s="24"/>
    </row>
    <row r="1061" spans="1:8" x14ac:dyDescent="0.25">
      <c r="A1061" t="s">
        <v>33</v>
      </c>
      <c r="B1061">
        <v>22.4</v>
      </c>
      <c r="C1061" s="22">
        <f t="shared" si="16"/>
        <v>17</v>
      </c>
      <c r="H1061" s="24"/>
    </row>
    <row r="1062" spans="1:8" x14ac:dyDescent="0.25">
      <c r="A1062" t="s">
        <v>33</v>
      </c>
      <c r="B1062">
        <v>49.5</v>
      </c>
      <c r="C1062" s="22">
        <f t="shared" si="16"/>
        <v>544.5</v>
      </c>
      <c r="H1062" s="24"/>
    </row>
    <row r="1063" spans="1:8" x14ac:dyDescent="0.25">
      <c r="A1063" t="s">
        <v>33</v>
      </c>
      <c r="B1063">
        <v>35.4</v>
      </c>
      <c r="C1063" s="22">
        <f t="shared" si="16"/>
        <v>143.5</v>
      </c>
      <c r="H1063" s="24"/>
    </row>
    <row r="1064" spans="1:8" x14ac:dyDescent="0.25">
      <c r="A1064" t="s">
        <v>36</v>
      </c>
      <c r="B1064">
        <v>48.8</v>
      </c>
      <c r="C1064" s="22">
        <f t="shared" si="16"/>
        <v>513.5</v>
      </c>
      <c r="H1064" s="24"/>
    </row>
    <row r="1065" spans="1:8" x14ac:dyDescent="0.25">
      <c r="A1065" t="s">
        <v>33</v>
      </c>
      <c r="B1065">
        <v>31.8</v>
      </c>
      <c r="C1065" s="22">
        <f t="shared" si="16"/>
        <v>104.5</v>
      </c>
      <c r="H1065" s="24"/>
    </row>
    <row r="1066" spans="1:8" x14ac:dyDescent="0.25">
      <c r="A1066" t="s">
        <v>33</v>
      </c>
      <c r="B1066">
        <v>35.5</v>
      </c>
      <c r="C1066" s="22">
        <f t="shared" si="16"/>
        <v>148</v>
      </c>
      <c r="H1066" s="24"/>
    </row>
    <row r="1067" spans="1:8" x14ac:dyDescent="0.25">
      <c r="A1067" t="s">
        <v>36</v>
      </c>
      <c r="B1067">
        <v>49.2</v>
      </c>
      <c r="C1067" s="22">
        <f t="shared" si="16"/>
        <v>533</v>
      </c>
      <c r="H1067" s="24"/>
    </row>
    <row r="1068" spans="1:8" x14ac:dyDescent="0.25">
      <c r="A1068" t="s">
        <v>29</v>
      </c>
      <c r="B1068">
        <v>48.7</v>
      </c>
      <c r="C1068" s="22">
        <f t="shared" si="16"/>
        <v>505.5</v>
      </c>
      <c r="H1068" s="24"/>
    </row>
    <row r="1069" spans="1:8" x14ac:dyDescent="0.25">
      <c r="A1069" t="s">
        <v>36</v>
      </c>
      <c r="B1069">
        <v>50.8</v>
      </c>
      <c r="C1069" s="22">
        <f t="shared" si="16"/>
        <v>618.5</v>
      </c>
      <c r="H1069" s="24"/>
    </row>
    <row r="1070" spans="1:8" x14ac:dyDescent="0.25">
      <c r="A1070" t="s">
        <v>36</v>
      </c>
      <c r="B1070">
        <v>52.1</v>
      </c>
      <c r="C1070" s="22">
        <f t="shared" si="16"/>
        <v>686.5</v>
      </c>
      <c r="H1070" s="24"/>
    </row>
    <row r="1071" spans="1:8" x14ac:dyDescent="0.25">
      <c r="A1071" t="s">
        <v>33</v>
      </c>
      <c r="B1071">
        <v>50</v>
      </c>
      <c r="C1071" s="22">
        <f t="shared" si="16"/>
        <v>580.5</v>
      </c>
      <c r="H1071" s="24"/>
    </row>
    <row r="1072" spans="1:8" x14ac:dyDescent="0.25">
      <c r="A1072" t="s">
        <v>33</v>
      </c>
      <c r="B1072">
        <v>45.4</v>
      </c>
      <c r="C1072" s="22">
        <f t="shared" si="16"/>
        <v>375</v>
      </c>
      <c r="H1072" s="24"/>
    </row>
    <row r="1073" spans="1:8" x14ac:dyDescent="0.25">
      <c r="A1073" t="s">
        <v>33</v>
      </c>
      <c r="B1073">
        <v>27.3</v>
      </c>
      <c r="C1073" s="22">
        <f t="shared" si="16"/>
        <v>68</v>
      </c>
      <c r="H1073" s="24"/>
    </row>
    <row r="1074" spans="1:8" x14ac:dyDescent="0.25">
      <c r="A1074" t="s">
        <v>33</v>
      </c>
      <c r="B1074">
        <v>50.2</v>
      </c>
      <c r="C1074" s="22">
        <f t="shared" si="16"/>
        <v>592</v>
      </c>
      <c r="H1074" s="24"/>
    </row>
    <row r="1075" spans="1:8" x14ac:dyDescent="0.25">
      <c r="A1075" t="s">
        <v>36</v>
      </c>
      <c r="B1075">
        <v>45.2</v>
      </c>
      <c r="C1075" s="22">
        <f t="shared" si="16"/>
        <v>369.5</v>
      </c>
      <c r="H1075" s="24"/>
    </row>
    <row r="1076" spans="1:8" x14ac:dyDescent="0.25">
      <c r="A1076" t="s">
        <v>33</v>
      </c>
      <c r="B1076">
        <v>39.1</v>
      </c>
      <c r="C1076" s="22">
        <f t="shared" si="16"/>
        <v>224</v>
      </c>
      <c r="H1076" s="24"/>
    </row>
    <row r="1077" spans="1:8" x14ac:dyDescent="0.25">
      <c r="A1077" t="s">
        <v>36</v>
      </c>
      <c r="B1077">
        <v>51.4</v>
      </c>
      <c r="C1077" s="22">
        <f t="shared" si="16"/>
        <v>661.5</v>
      </c>
      <c r="H1077" s="24"/>
    </row>
    <row r="1078" spans="1:8" x14ac:dyDescent="0.25">
      <c r="A1078" t="s">
        <v>36</v>
      </c>
      <c r="B1078">
        <v>38.5</v>
      </c>
      <c r="C1078" s="22">
        <f t="shared" si="16"/>
        <v>205</v>
      </c>
      <c r="H1078" s="24"/>
    </row>
    <row r="1079" spans="1:8" x14ac:dyDescent="0.25">
      <c r="A1079" t="s">
        <v>36</v>
      </c>
      <c r="B1079">
        <v>49.2</v>
      </c>
      <c r="C1079" s="22">
        <f t="shared" si="16"/>
        <v>533</v>
      </c>
      <c r="H1079" s="24"/>
    </row>
    <row r="1080" spans="1:8" x14ac:dyDescent="0.25">
      <c r="A1080" t="s">
        <v>33</v>
      </c>
      <c r="B1080">
        <v>49</v>
      </c>
      <c r="C1080" s="22">
        <f t="shared" si="16"/>
        <v>521.5</v>
      </c>
      <c r="H1080" s="24"/>
    </row>
    <row r="1081" spans="1:8" x14ac:dyDescent="0.25">
      <c r="A1081" t="s">
        <v>36</v>
      </c>
      <c r="B1081">
        <v>47.6</v>
      </c>
      <c r="C1081" s="22">
        <f t="shared" si="16"/>
        <v>463</v>
      </c>
      <c r="H1081" s="24"/>
    </row>
    <row r="1082" spans="1:8" x14ac:dyDescent="0.25">
      <c r="A1082" t="s">
        <v>36</v>
      </c>
      <c r="B1082">
        <v>50.2</v>
      </c>
      <c r="C1082" s="22">
        <f t="shared" si="16"/>
        <v>592</v>
      </c>
      <c r="H1082" s="24"/>
    </row>
    <row r="1083" spans="1:8" x14ac:dyDescent="0.25">
      <c r="A1083" t="s">
        <v>36</v>
      </c>
      <c r="B1083">
        <v>43.2</v>
      </c>
      <c r="C1083" s="22">
        <f t="shared" si="16"/>
        <v>314</v>
      </c>
      <c r="H1083" s="24"/>
    </row>
    <row r="1084" spans="1:8" x14ac:dyDescent="0.25">
      <c r="A1084" t="s">
        <v>36</v>
      </c>
      <c r="B1084">
        <v>51.4</v>
      </c>
      <c r="C1084" s="22">
        <f t="shared" si="16"/>
        <v>661.5</v>
      </c>
      <c r="H1084" s="24"/>
    </row>
    <row r="1085" spans="1:8" x14ac:dyDescent="0.25">
      <c r="A1085" t="s">
        <v>33</v>
      </c>
      <c r="B1085">
        <v>44.1</v>
      </c>
      <c r="C1085" s="22">
        <f t="shared" si="16"/>
        <v>342.5</v>
      </c>
      <c r="H1085" s="24"/>
    </row>
    <row r="1086" spans="1:8" x14ac:dyDescent="0.25">
      <c r="A1086" t="s">
        <v>36</v>
      </c>
      <c r="B1086">
        <v>54.4</v>
      </c>
      <c r="C1086" s="22">
        <f t="shared" si="16"/>
        <v>813.5</v>
      </c>
      <c r="H1086" s="24"/>
    </row>
    <row r="1087" spans="1:8" x14ac:dyDescent="0.25">
      <c r="A1087" t="s">
        <v>33</v>
      </c>
      <c r="B1087">
        <v>34.5</v>
      </c>
      <c r="C1087" s="22">
        <f t="shared" si="16"/>
        <v>133.5</v>
      </c>
      <c r="H1087" s="24"/>
    </row>
    <row r="1088" spans="1:8" x14ac:dyDescent="0.25">
      <c r="A1088" t="s">
        <v>36</v>
      </c>
      <c r="B1088">
        <v>55.8</v>
      </c>
      <c r="C1088" s="22">
        <f t="shared" si="16"/>
        <v>893.5</v>
      </c>
      <c r="H1088" s="24"/>
    </row>
    <row r="1089" spans="1:8" x14ac:dyDescent="0.25">
      <c r="A1089" t="s">
        <v>33</v>
      </c>
      <c r="B1089">
        <v>48.5</v>
      </c>
      <c r="C1089" s="22">
        <f t="shared" si="16"/>
        <v>495.5</v>
      </c>
      <c r="H1089" s="24"/>
    </row>
    <row r="1090" spans="1:8" x14ac:dyDescent="0.25">
      <c r="A1090" t="s">
        <v>33</v>
      </c>
      <c r="B1090">
        <v>54.3</v>
      </c>
      <c r="C1090" s="22">
        <f t="shared" si="16"/>
        <v>805</v>
      </c>
      <c r="H1090" s="24"/>
    </row>
    <row r="1091" spans="1:8" x14ac:dyDescent="0.25">
      <c r="A1091" t="s">
        <v>33</v>
      </c>
      <c r="B1091">
        <v>37.700000000000003</v>
      </c>
      <c r="C1091" s="22">
        <f t="shared" ref="C1091:C1154" si="17">_xlfn.RANK.AVG(B1091,$B$2:$B$1162,1)</f>
        <v>188</v>
      </c>
      <c r="H1091" s="24"/>
    </row>
    <row r="1092" spans="1:8" x14ac:dyDescent="0.25">
      <c r="A1092" t="s">
        <v>36</v>
      </c>
      <c r="B1092">
        <v>54.4</v>
      </c>
      <c r="C1092" s="22">
        <f t="shared" si="17"/>
        <v>813.5</v>
      </c>
      <c r="H1092" s="24"/>
    </row>
    <row r="1093" spans="1:8" x14ac:dyDescent="0.25">
      <c r="A1093" t="s">
        <v>36</v>
      </c>
      <c r="B1093">
        <v>53.6</v>
      </c>
      <c r="C1093" s="22">
        <f t="shared" si="17"/>
        <v>761</v>
      </c>
      <c r="H1093" s="24"/>
    </row>
    <row r="1094" spans="1:8" x14ac:dyDescent="0.25">
      <c r="A1094" t="s">
        <v>33</v>
      </c>
      <c r="B1094">
        <v>48.7</v>
      </c>
      <c r="C1094" s="22">
        <f t="shared" si="17"/>
        <v>505.5</v>
      </c>
      <c r="H1094" s="24"/>
    </row>
    <row r="1095" spans="1:8" x14ac:dyDescent="0.25">
      <c r="A1095" t="s">
        <v>29</v>
      </c>
      <c r="B1095">
        <v>48.7</v>
      </c>
      <c r="C1095" s="22">
        <f t="shared" si="17"/>
        <v>505.5</v>
      </c>
      <c r="H1095" s="24"/>
    </row>
    <row r="1096" spans="1:8" x14ac:dyDescent="0.25">
      <c r="A1096" t="s">
        <v>33</v>
      </c>
      <c r="B1096">
        <v>46</v>
      </c>
      <c r="C1096" s="22">
        <f t="shared" si="17"/>
        <v>397</v>
      </c>
      <c r="H1096" s="24"/>
    </row>
    <row r="1097" spans="1:8" x14ac:dyDescent="0.25">
      <c r="A1097" t="s">
        <v>36</v>
      </c>
      <c r="B1097">
        <v>58.7</v>
      </c>
      <c r="C1097" s="22">
        <f t="shared" si="17"/>
        <v>1039.5</v>
      </c>
      <c r="H1097" s="24"/>
    </row>
    <row r="1098" spans="1:8" x14ac:dyDescent="0.25">
      <c r="A1098" t="s">
        <v>33</v>
      </c>
      <c r="B1098">
        <v>53.6</v>
      </c>
      <c r="C1098" s="22">
        <f t="shared" si="17"/>
        <v>761</v>
      </c>
      <c r="H1098" s="24"/>
    </row>
    <row r="1099" spans="1:8" x14ac:dyDescent="0.25">
      <c r="A1099" t="s">
        <v>36</v>
      </c>
      <c r="B1099">
        <v>54.9</v>
      </c>
      <c r="C1099" s="22">
        <f t="shared" si="17"/>
        <v>844</v>
      </c>
      <c r="H1099" s="24"/>
    </row>
    <row r="1100" spans="1:8" x14ac:dyDescent="0.25">
      <c r="A1100" t="s">
        <v>33</v>
      </c>
      <c r="B1100">
        <v>51.5</v>
      </c>
      <c r="C1100" s="22">
        <f t="shared" si="17"/>
        <v>665</v>
      </c>
      <c r="H1100" s="24"/>
    </row>
    <row r="1101" spans="1:8" x14ac:dyDescent="0.25">
      <c r="A1101" t="s">
        <v>33</v>
      </c>
      <c r="B1101">
        <v>41.5</v>
      </c>
      <c r="C1101" s="22">
        <f t="shared" si="17"/>
        <v>272</v>
      </c>
      <c r="H1101" s="24"/>
    </row>
    <row r="1102" spans="1:8" x14ac:dyDescent="0.25">
      <c r="A1102" t="s">
        <v>33</v>
      </c>
      <c r="B1102">
        <v>48.3</v>
      </c>
      <c r="C1102" s="22">
        <f t="shared" si="17"/>
        <v>489</v>
      </c>
      <c r="H1102" s="24"/>
    </row>
    <row r="1103" spans="1:8" x14ac:dyDescent="0.25">
      <c r="A1103" t="s">
        <v>33</v>
      </c>
      <c r="B1103">
        <v>53.9</v>
      </c>
      <c r="C1103" s="22">
        <f t="shared" si="17"/>
        <v>782.5</v>
      </c>
      <c r="H1103" s="24"/>
    </row>
    <row r="1104" spans="1:8" x14ac:dyDescent="0.25">
      <c r="A1104" t="s">
        <v>29</v>
      </c>
      <c r="B1104">
        <v>53.4</v>
      </c>
      <c r="C1104" s="22">
        <f t="shared" si="17"/>
        <v>748.5</v>
      </c>
      <c r="H1104" s="24"/>
    </row>
    <row r="1105" spans="1:8" x14ac:dyDescent="0.25">
      <c r="A1105" t="s">
        <v>33</v>
      </c>
      <c r="B1105">
        <v>50.6</v>
      </c>
      <c r="C1105" s="22">
        <f t="shared" si="17"/>
        <v>612</v>
      </c>
      <c r="H1105" s="24"/>
    </row>
    <row r="1106" spans="1:8" x14ac:dyDescent="0.25">
      <c r="A1106" t="s">
        <v>36</v>
      </c>
      <c r="B1106">
        <v>53.8</v>
      </c>
      <c r="C1106" s="22">
        <f t="shared" si="17"/>
        <v>773</v>
      </c>
      <c r="H1106" s="24"/>
    </row>
    <row r="1107" spans="1:8" x14ac:dyDescent="0.25">
      <c r="A1107" t="s">
        <v>33</v>
      </c>
      <c r="B1107">
        <v>51.1</v>
      </c>
      <c r="C1107" s="22">
        <f t="shared" si="17"/>
        <v>637.5</v>
      </c>
      <c r="H1107" s="24"/>
    </row>
    <row r="1108" spans="1:8" x14ac:dyDescent="0.25">
      <c r="A1108" t="s">
        <v>29</v>
      </c>
      <c r="B1108">
        <v>49.9</v>
      </c>
      <c r="C1108" s="22">
        <f t="shared" si="17"/>
        <v>573</v>
      </c>
      <c r="H1108" s="24"/>
    </row>
    <row r="1109" spans="1:8" x14ac:dyDescent="0.25">
      <c r="A1109" t="s">
        <v>33</v>
      </c>
      <c r="B1109">
        <v>47.5</v>
      </c>
      <c r="C1109" s="22">
        <f t="shared" si="17"/>
        <v>457</v>
      </c>
      <c r="H1109" s="24"/>
    </row>
    <row r="1110" spans="1:8" x14ac:dyDescent="0.25">
      <c r="A1110" t="s">
        <v>36</v>
      </c>
      <c r="B1110">
        <v>50.3</v>
      </c>
      <c r="C1110" s="22">
        <f t="shared" si="17"/>
        <v>600.5</v>
      </c>
      <c r="H1110" s="24"/>
    </row>
    <row r="1111" spans="1:8" x14ac:dyDescent="0.25">
      <c r="A1111" t="s">
        <v>33</v>
      </c>
      <c r="B1111">
        <v>58.9</v>
      </c>
      <c r="C1111" s="22">
        <f t="shared" si="17"/>
        <v>1049.5</v>
      </c>
      <c r="H1111" s="24"/>
    </row>
    <row r="1112" spans="1:8" x14ac:dyDescent="0.25">
      <c r="A1112" t="s">
        <v>33</v>
      </c>
      <c r="B1112">
        <v>46.2</v>
      </c>
      <c r="C1112" s="22">
        <f t="shared" si="17"/>
        <v>407</v>
      </c>
      <c r="H1112" s="24"/>
    </row>
    <row r="1113" spans="1:8" x14ac:dyDescent="0.25">
      <c r="A1113" t="s">
        <v>33</v>
      </c>
      <c r="B1113">
        <v>33.6</v>
      </c>
      <c r="C1113" s="22">
        <f t="shared" si="17"/>
        <v>121</v>
      </c>
      <c r="H1113" s="24"/>
    </row>
    <row r="1114" spans="1:8" x14ac:dyDescent="0.25">
      <c r="A1114" t="s">
        <v>33</v>
      </c>
      <c r="B1114">
        <v>52.5</v>
      </c>
      <c r="C1114" s="22">
        <f t="shared" si="17"/>
        <v>701</v>
      </c>
      <c r="H1114" s="24"/>
    </row>
    <row r="1115" spans="1:8" x14ac:dyDescent="0.25">
      <c r="A1115" t="s">
        <v>29</v>
      </c>
      <c r="B1115">
        <v>52.6</v>
      </c>
      <c r="C1115" s="22">
        <f t="shared" si="17"/>
        <v>705</v>
      </c>
      <c r="H1115" s="24"/>
    </row>
    <row r="1116" spans="1:8" x14ac:dyDescent="0.25">
      <c r="A1116" t="s">
        <v>36</v>
      </c>
      <c r="B1116">
        <v>55.3</v>
      </c>
      <c r="C1116" s="22">
        <f t="shared" si="17"/>
        <v>868</v>
      </c>
      <c r="H1116" s="24"/>
    </row>
    <row r="1117" spans="1:8" x14ac:dyDescent="0.25">
      <c r="A1117" t="s">
        <v>33</v>
      </c>
      <c r="B1117">
        <v>56</v>
      </c>
      <c r="C1117" s="22">
        <f t="shared" si="17"/>
        <v>902</v>
      </c>
      <c r="H1117" s="24"/>
    </row>
    <row r="1118" spans="1:8" x14ac:dyDescent="0.25">
      <c r="A1118" t="s">
        <v>33</v>
      </c>
      <c r="B1118">
        <v>51.8</v>
      </c>
      <c r="C1118" s="22">
        <f t="shared" si="17"/>
        <v>676.5</v>
      </c>
      <c r="H1118" s="24"/>
    </row>
    <row r="1119" spans="1:8" x14ac:dyDescent="0.25">
      <c r="A1119" t="s">
        <v>36</v>
      </c>
      <c r="B1119">
        <v>57.1</v>
      </c>
      <c r="C1119" s="22">
        <f t="shared" si="17"/>
        <v>961.5</v>
      </c>
      <c r="H1119" s="24"/>
    </row>
    <row r="1120" spans="1:8" x14ac:dyDescent="0.25">
      <c r="A1120" t="s">
        <v>33</v>
      </c>
      <c r="B1120">
        <v>44.3</v>
      </c>
      <c r="C1120" s="22">
        <f t="shared" si="17"/>
        <v>349.5</v>
      </c>
      <c r="H1120" s="24"/>
    </row>
    <row r="1121" spans="1:8" x14ac:dyDescent="0.25">
      <c r="A1121" t="s">
        <v>33</v>
      </c>
      <c r="B1121">
        <v>53</v>
      </c>
      <c r="C1121" s="22">
        <f t="shared" si="17"/>
        <v>724</v>
      </c>
      <c r="H1121" s="24"/>
    </row>
    <row r="1122" spans="1:8" x14ac:dyDescent="0.25">
      <c r="A1122" t="s">
        <v>36</v>
      </c>
      <c r="B1122">
        <v>55.4</v>
      </c>
      <c r="C1122" s="22">
        <f t="shared" si="17"/>
        <v>876</v>
      </c>
      <c r="H1122" s="24"/>
    </row>
    <row r="1123" spans="1:8" x14ac:dyDescent="0.25">
      <c r="A1123" t="s">
        <v>33</v>
      </c>
      <c r="B1123">
        <v>46.2</v>
      </c>
      <c r="C1123" s="22">
        <f t="shared" si="17"/>
        <v>407</v>
      </c>
      <c r="H1123" s="24"/>
    </row>
    <row r="1124" spans="1:8" x14ac:dyDescent="0.25">
      <c r="A1124" t="s">
        <v>29</v>
      </c>
      <c r="B1124">
        <v>56.7</v>
      </c>
      <c r="C1124" s="22">
        <f t="shared" si="17"/>
        <v>937.5</v>
      </c>
      <c r="H1124" s="24"/>
    </row>
    <row r="1125" spans="1:8" x14ac:dyDescent="0.25">
      <c r="A1125" t="s">
        <v>33</v>
      </c>
      <c r="B1125">
        <v>58.7</v>
      </c>
      <c r="C1125" s="22">
        <f t="shared" si="17"/>
        <v>1039.5</v>
      </c>
      <c r="H1125" s="24"/>
    </row>
    <row r="1126" spans="1:8" x14ac:dyDescent="0.25">
      <c r="A1126" t="s">
        <v>33</v>
      </c>
      <c r="B1126">
        <v>47.3</v>
      </c>
      <c r="C1126" s="22">
        <f t="shared" si="17"/>
        <v>447</v>
      </c>
      <c r="H1126" s="24"/>
    </row>
    <row r="1127" spans="1:8" x14ac:dyDescent="0.25">
      <c r="A1127" t="s">
        <v>36</v>
      </c>
      <c r="B1127">
        <v>55.8</v>
      </c>
      <c r="C1127" s="22">
        <f t="shared" si="17"/>
        <v>893.5</v>
      </c>
      <c r="H1127" s="24"/>
    </row>
    <row r="1128" spans="1:8" x14ac:dyDescent="0.25">
      <c r="A1128" t="s">
        <v>36</v>
      </c>
      <c r="B1128">
        <v>52</v>
      </c>
      <c r="C1128" s="22">
        <f t="shared" si="17"/>
        <v>683</v>
      </c>
      <c r="H1128" s="24"/>
    </row>
    <row r="1129" spans="1:8" x14ac:dyDescent="0.25">
      <c r="A1129" t="s">
        <v>36</v>
      </c>
      <c r="B1129">
        <v>53.8</v>
      </c>
      <c r="C1129" s="22">
        <f t="shared" si="17"/>
        <v>773</v>
      </c>
      <c r="H1129" s="24"/>
    </row>
    <row r="1130" spans="1:8" x14ac:dyDescent="0.25">
      <c r="A1130" t="s">
        <v>33</v>
      </c>
      <c r="B1130">
        <v>25.8</v>
      </c>
      <c r="C1130" s="22">
        <f t="shared" si="17"/>
        <v>41.5</v>
      </c>
      <c r="H1130" s="24"/>
    </row>
    <row r="1131" spans="1:8" x14ac:dyDescent="0.25">
      <c r="A1131" t="s">
        <v>36</v>
      </c>
      <c r="B1131">
        <v>41.4</v>
      </c>
      <c r="C1131" s="22">
        <f t="shared" si="17"/>
        <v>269</v>
      </c>
      <c r="H1131" s="24"/>
    </row>
    <row r="1132" spans="1:8" x14ac:dyDescent="0.25">
      <c r="A1132" t="s">
        <v>29</v>
      </c>
      <c r="B1132">
        <v>44.3</v>
      </c>
      <c r="C1132" s="22">
        <f t="shared" si="17"/>
        <v>349.5</v>
      </c>
      <c r="H1132" s="24"/>
    </row>
    <row r="1133" spans="1:8" x14ac:dyDescent="0.25">
      <c r="A1133" t="s">
        <v>33</v>
      </c>
      <c r="B1133">
        <v>35.4</v>
      </c>
      <c r="C1133" s="22">
        <f t="shared" si="17"/>
        <v>143.5</v>
      </c>
      <c r="H1133" s="24"/>
    </row>
    <row r="1134" spans="1:8" x14ac:dyDescent="0.25">
      <c r="A1134" t="s">
        <v>29</v>
      </c>
      <c r="B1134">
        <v>42.2</v>
      </c>
      <c r="C1134" s="22">
        <f t="shared" si="17"/>
        <v>288.5</v>
      </c>
      <c r="H1134" s="24"/>
    </row>
    <row r="1135" spans="1:8" x14ac:dyDescent="0.25">
      <c r="A1135" t="s">
        <v>29</v>
      </c>
      <c r="B1135">
        <v>43.8</v>
      </c>
      <c r="C1135" s="22">
        <f t="shared" si="17"/>
        <v>331</v>
      </c>
      <c r="H1135" s="24"/>
    </row>
    <row r="1136" spans="1:8" x14ac:dyDescent="0.25">
      <c r="A1136" t="s">
        <v>33</v>
      </c>
      <c r="B1136">
        <v>33.4</v>
      </c>
      <c r="C1136" s="22">
        <f t="shared" si="17"/>
        <v>119</v>
      </c>
      <c r="H1136" s="24"/>
    </row>
    <row r="1137" spans="1:8" x14ac:dyDescent="0.25">
      <c r="A1137" t="s">
        <v>33</v>
      </c>
      <c r="B1137">
        <v>33.799999999999997</v>
      </c>
      <c r="C1137" s="22">
        <f t="shared" si="17"/>
        <v>124.5</v>
      </c>
      <c r="H1137" s="24"/>
    </row>
    <row r="1138" spans="1:8" x14ac:dyDescent="0.25">
      <c r="A1138" t="s">
        <v>36</v>
      </c>
      <c r="B1138">
        <v>42.7</v>
      </c>
      <c r="C1138" s="22">
        <f t="shared" si="17"/>
        <v>305.5</v>
      </c>
      <c r="H1138" s="24"/>
    </row>
    <row r="1139" spans="1:8" x14ac:dyDescent="0.25">
      <c r="A1139" t="s">
        <v>33</v>
      </c>
      <c r="B1139">
        <v>37.1</v>
      </c>
      <c r="C1139" s="22">
        <f t="shared" si="17"/>
        <v>178.5</v>
      </c>
      <c r="H1139" s="24"/>
    </row>
    <row r="1140" spans="1:8" x14ac:dyDescent="0.25">
      <c r="A1140" t="s">
        <v>36</v>
      </c>
      <c r="B1140">
        <v>40.700000000000003</v>
      </c>
      <c r="C1140" s="22">
        <f t="shared" si="17"/>
        <v>249</v>
      </c>
      <c r="H1140" s="24"/>
    </row>
    <row r="1141" spans="1:8" x14ac:dyDescent="0.25">
      <c r="A1141" t="s">
        <v>29</v>
      </c>
      <c r="B1141">
        <v>40.4</v>
      </c>
      <c r="C1141" s="22">
        <f t="shared" si="17"/>
        <v>245.5</v>
      </c>
      <c r="H1141" s="24"/>
    </row>
    <row r="1142" spans="1:8" x14ac:dyDescent="0.25">
      <c r="A1142" t="s">
        <v>36</v>
      </c>
      <c r="B1142">
        <v>43.8</v>
      </c>
      <c r="C1142" s="22">
        <f t="shared" si="17"/>
        <v>331</v>
      </c>
      <c r="H1142" s="24"/>
    </row>
    <row r="1143" spans="1:8" x14ac:dyDescent="0.25">
      <c r="A1143" t="s">
        <v>29</v>
      </c>
      <c r="B1143">
        <v>36.700000000000003</v>
      </c>
      <c r="C1143" s="22">
        <f t="shared" si="17"/>
        <v>171.5</v>
      </c>
      <c r="H1143" s="24"/>
    </row>
    <row r="1144" spans="1:8" x14ac:dyDescent="0.25">
      <c r="A1144" t="s">
        <v>36</v>
      </c>
      <c r="B1144">
        <v>45.1</v>
      </c>
      <c r="C1144" s="22">
        <f t="shared" si="17"/>
        <v>367.5</v>
      </c>
      <c r="H1144" s="24"/>
    </row>
    <row r="1145" spans="1:8" x14ac:dyDescent="0.25">
      <c r="A1145" t="s">
        <v>33</v>
      </c>
      <c r="B1145">
        <v>42.3</v>
      </c>
      <c r="C1145" s="22">
        <f t="shared" si="17"/>
        <v>293</v>
      </c>
      <c r="H1145" s="24"/>
    </row>
    <row r="1146" spans="1:8" x14ac:dyDescent="0.25">
      <c r="A1146" t="s">
        <v>33</v>
      </c>
      <c r="B1146">
        <v>34.799999999999997</v>
      </c>
      <c r="C1146" s="22">
        <f t="shared" si="17"/>
        <v>135</v>
      </c>
      <c r="H1146" s="24"/>
    </row>
    <row r="1147" spans="1:8" x14ac:dyDescent="0.25">
      <c r="A1147" t="s">
        <v>29</v>
      </c>
      <c r="B1147">
        <v>45.6</v>
      </c>
      <c r="C1147" s="22">
        <f t="shared" si="17"/>
        <v>383.5</v>
      </c>
      <c r="H1147" s="24"/>
    </row>
    <row r="1148" spans="1:8" x14ac:dyDescent="0.25">
      <c r="A1148" t="s">
        <v>29</v>
      </c>
      <c r="B1148">
        <v>42</v>
      </c>
      <c r="C1148" s="22">
        <f t="shared" si="17"/>
        <v>283</v>
      </c>
      <c r="H1148" s="24"/>
    </row>
    <row r="1149" spans="1:8" x14ac:dyDescent="0.25">
      <c r="A1149" t="s">
        <v>33</v>
      </c>
      <c r="B1149">
        <v>40.200000000000003</v>
      </c>
      <c r="C1149" s="22">
        <f t="shared" si="17"/>
        <v>241.5</v>
      </c>
      <c r="H1149" s="24"/>
    </row>
    <row r="1150" spans="1:8" x14ac:dyDescent="0.25">
      <c r="A1150" t="s">
        <v>36</v>
      </c>
      <c r="B1150">
        <v>46</v>
      </c>
      <c r="C1150" s="22">
        <f t="shared" si="17"/>
        <v>397</v>
      </c>
      <c r="H1150" s="24"/>
    </row>
    <row r="1151" spans="1:8" x14ac:dyDescent="0.25">
      <c r="A1151" t="s">
        <v>33</v>
      </c>
      <c r="B1151">
        <v>48.1</v>
      </c>
      <c r="C1151" s="22">
        <f t="shared" si="17"/>
        <v>480.5</v>
      </c>
      <c r="H1151" s="24"/>
    </row>
    <row r="1152" spans="1:8" x14ac:dyDescent="0.25">
      <c r="A1152" t="s">
        <v>36</v>
      </c>
      <c r="B1152">
        <v>29.5</v>
      </c>
      <c r="C1152" s="22">
        <f t="shared" si="17"/>
        <v>84.5</v>
      </c>
      <c r="H1152" s="24"/>
    </row>
    <row r="1153" spans="1:8" x14ac:dyDescent="0.25">
      <c r="A1153" t="s">
        <v>33</v>
      </c>
      <c r="B1153">
        <v>39.1</v>
      </c>
      <c r="C1153" s="22">
        <f t="shared" si="17"/>
        <v>224</v>
      </c>
      <c r="H1153" s="24"/>
    </row>
    <row r="1154" spans="1:8" x14ac:dyDescent="0.25">
      <c r="A1154" t="s">
        <v>36</v>
      </c>
      <c r="B1154">
        <v>45.6</v>
      </c>
      <c r="C1154" s="22">
        <f t="shared" si="17"/>
        <v>383.5</v>
      </c>
      <c r="H1154" s="24"/>
    </row>
    <row r="1155" spans="1:8" x14ac:dyDescent="0.25">
      <c r="A1155" t="s">
        <v>33</v>
      </c>
      <c r="B1155">
        <v>41.9</v>
      </c>
      <c r="C1155" s="22">
        <f t="shared" ref="C1155:C1162" si="18">_xlfn.RANK.AVG(B1155,$B$2:$B$1162,1)</f>
        <v>281</v>
      </c>
      <c r="H1155" s="24"/>
    </row>
    <row r="1156" spans="1:8" x14ac:dyDescent="0.25">
      <c r="A1156" t="s">
        <v>29</v>
      </c>
      <c r="B1156">
        <v>28.1</v>
      </c>
      <c r="C1156" s="22">
        <f t="shared" si="18"/>
        <v>73</v>
      </c>
      <c r="H1156" s="24"/>
    </row>
    <row r="1157" spans="1:8" x14ac:dyDescent="0.25">
      <c r="A1157" t="s">
        <v>33</v>
      </c>
      <c r="B1157">
        <v>39.6</v>
      </c>
      <c r="C1157" s="22">
        <f t="shared" si="18"/>
        <v>231</v>
      </c>
      <c r="H1157" s="24"/>
    </row>
    <row r="1158" spans="1:8" x14ac:dyDescent="0.25">
      <c r="A1158" t="s">
        <v>33</v>
      </c>
      <c r="B1158">
        <v>35.700000000000003</v>
      </c>
      <c r="C1158" s="22">
        <f t="shared" si="18"/>
        <v>153</v>
      </c>
      <c r="H1158" s="24"/>
    </row>
    <row r="1159" spans="1:8" x14ac:dyDescent="0.25">
      <c r="A1159" t="s">
        <v>29</v>
      </c>
      <c r="B1159">
        <v>48.3</v>
      </c>
      <c r="C1159" s="22">
        <f t="shared" si="18"/>
        <v>489</v>
      </c>
      <c r="H1159" s="24"/>
    </row>
    <row r="1160" spans="1:8" x14ac:dyDescent="0.25">
      <c r="A1160" t="s">
        <v>36</v>
      </c>
      <c r="B1160">
        <v>45.7</v>
      </c>
      <c r="C1160" s="22">
        <f t="shared" si="18"/>
        <v>388.5</v>
      </c>
      <c r="H1160" s="24"/>
    </row>
    <row r="1161" spans="1:8" x14ac:dyDescent="0.25">
      <c r="A1161" t="s">
        <v>36</v>
      </c>
      <c r="B1161">
        <v>43.8</v>
      </c>
      <c r="C1161" s="22">
        <f t="shared" si="18"/>
        <v>331</v>
      </c>
      <c r="H1161" s="24"/>
    </row>
    <row r="1162" spans="1:8" x14ac:dyDescent="0.25">
      <c r="A1162" t="s">
        <v>29</v>
      </c>
      <c r="B1162">
        <v>43.5</v>
      </c>
      <c r="C1162" s="22">
        <f t="shared" si="18"/>
        <v>320.5</v>
      </c>
      <c r="H1162" s="24"/>
    </row>
  </sheetData>
  <sortState ref="G2:G14">
    <sortCondition ref="G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8" sqref="F8"/>
    </sheetView>
  </sheetViews>
  <sheetFormatPr defaultRowHeight="15" x14ac:dyDescent="0.25"/>
  <cols>
    <col min="3" max="3" width="10.7109375" customWidth="1"/>
    <col min="5" max="5" width="12.42578125" bestFit="1" customWidth="1"/>
    <col min="6" max="7" width="12" bestFit="1" customWidth="1"/>
    <col min="8" max="8" width="12.5703125" bestFit="1" customWidth="1"/>
  </cols>
  <sheetData>
    <row r="1" spans="1:8" ht="60" x14ac:dyDescent="0.25">
      <c r="A1" s="15" t="s">
        <v>157</v>
      </c>
      <c r="B1" s="15" t="s">
        <v>158</v>
      </c>
      <c r="C1" s="15" t="s">
        <v>163</v>
      </c>
      <c r="E1" s="15" t="s">
        <v>162</v>
      </c>
      <c r="F1" s="15" t="s">
        <v>164</v>
      </c>
      <c r="G1" s="15" t="s">
        <v>169</v>
      </c>
      <c r="H1" s="15"/>
    </row>
    <row r="2" spans="1:8" x14ac:dyDescent="0.25">
      <c r="A2">
        <v>2</v>
      </c>
      <c r="B2">
        <f t="array" ref="B2">SUM(IF('Fig 2.26'!$F$2:$F$375=A2,1,0))</f>
        <v>63</v>
      </c>
      <c r="C2">
        <f t="shared" ref="C2:C13" si="0">B2*(A2^3-A2)</f>
        <v>378</v>
      </c>
      <c r="E2" t="s">
        <v>36</v>
      </c>
      <c r="F2">
        <f t="array" ref="F2">SUM(IF('Fig 2.26'!$A$2:$A$1162=E2,'Fig 2.26'!$C$2:$C$1162,0))^2</f>
        <v>105807728961</v>
      </c>
      <c r="G2">
        <f>F2/467</f>
        <v>226569012.76445395</v>
      </c>
      <c r="H2" s="25"/>
    </row>
    <row r="3" spans="1:8" x14ac:dyDescent="0.25">
      <c r="A3">
        <v>3</v>
      </c>
      <c r="B3">
        <f t="array" ref="B3">SUM(IF('Fig 2.26'!$F$2:$F$375=A3,1,0))</f>
        <v>57</v>
      </c>
      <c r="C3">
        <f t="shared" si="0"/>
        <v>1368</v>
      </c>
      <c r="E3" t="s">
        <v>29</v>
      </c>
      <c r="F3">
        <f t="array" ref="F3">SUM(IF('Fig 2.26'!$A$2:$A$1162=E3,'Fig 2.26'!$C$2:$C$1162,0))^2</f>
        <v>36020813472.25</v>
      </c>
      <c r="G3">
        <f>F3/335</f>
        <v>107524816.33507463</v>
      </c>
    </row>
    <row r="4" spans="1:8" x14ac:dyDescent="0.25">
      <c r="A4">
        <v>4</v>
      </c>
      <c r="B4">
        <f t="array" ref="B4">SUM(IF('Fig 2.26'!$F$2:$F$375=A4,1,0))</f>
        <v>42</v>
      </c>
      <c r="C4">
        <f t="shared" si="0"/>
        <v>2520</v>
      </c>
      <c r="E4" t="s">
        <v>33</v>
      </c>
      <c r="F4">
        <f t="array" ref="F4">SUM(IF('Fig 2.26'!$A$2:$A$1162=E4,'Fig 2.26'!$C$2:$C$1162,0))^2</f>
        <v>25430202492.25</v>
      </c>
      <c r="G4">
        <f>F4/359</f>
        <v>70836218.641364902</v>
      </c>
    </row>
    <row r="5" spans="1:8" x14ac:dyDescent="0.25">
      <c r="A5">
        <v>5</v>
      </c>
      <c r="B5">
        <f t="array" ref="B5">SUM(IF('Fig 2.26'!$F$2:$F$375=A5,1,0))</f>
        <v>28</v>
      </c>
      <c r="C5">
        <f t="shared" si="0"/>
        <v>3360</v>
      </c>
    </row>
    <row r="6" spans="1:8" x14ac:dyDescent="0.25">
      <c r="A6">
        <v>6</v>
      </c>
      <c r="B6">
        <f t="array" ref="B6">SUM(IF('Fig 2.26'!$F$2:$F$375=A6,1,0))</f>
        <v>20</v>
      </c>
      <c r="C6">
        <f t="shared" si="0"/>
        <v>4200</v>
      </c>
    </row>
    <row r="7" spans="1:8" x14ac:dyDescent="0.25">
      <c r="A7">
        <v>7</v>
      </c>
      <c r="B7">
        <f t="array" ref="B7">SUM(IF('Fig 2.26'!$F$2:$F$375=A7,1,0))</f>
        <v>12</v>
      </c>
      <c r="C7">
        <f t="shared" si="0"/>
        <v>4032</v>
      </c>
    </row>
    <row r="8" spans="1:8" x14ac:dyDescent="0.25">
      <c r="A8">
        <v>8</v>
      </c>
      <c r="B8">
        <f t="array" ref="B8">SUM(IF('Fig 2.26'!$F$2:$F$375=A8,1,0))</f>
        <v>10</v>
      </c>
      <c r="C8">
        <f t="shared" si="0"/>
        <v>5040</v>
      </c>
      <c r="E8" t="s">
        <v>165</v>
      </c>
      <c r="F8">
        <f>(12/(1161*(1161+1))*SUM(G2:G4))-(3*(1161+1))</f>
        <v>115.82744480374186</v>
      </c>
    </row>
    <row r="9" spans="1:8" x14ac:dyDescent="0.25">
      <c r="A9">
        <v>9</v>
      </c>
      <c r="B9">
        <f t="array" ref="B9">SUM(IF('Fig 2.26'!$F$2:$F$375=A9,1,0))</f>
        <v>5</v>
      </c>
      <c r="C9">
        <f t="shared" si="0"/>
        <v>3600</v>
      </c>
      <c r="E9" t="s">
        <v>166</v>
      </c>
      <c r="F9">
        <f>1-SUM(C2:C13)/(1162^3-1162)</f>
        <v>0.99997646245056648</v>
      </c>
    </row>
    <row r="10" spans="1:8" x14ac:dyDescent="0.25">
      <c r="A10">
        <v>10</v>
      </c>
      <c r="B10">
        <f t="array" ref="B10">SUM(IF('Fig 2.26'!$F$2:$F$375=A10,1,0))</f>
        <v>5</v>
      </c>
      <c r="C10">
        <f t="shared" si="0"/>
        <v>4950</v>
      </c>
      <c r="E10" t="s">
        <v>154</v>
      </c>
      <c r="F10">
        <f>F8/F9</f>
        <v>115.83017116212147</v>
      </c>
    </row>
    <row r="11" spans="1:8" x14ac:dyDescent="0.25">
      <c r="A11">
        <v>11</v>
      </c>
      <c r="B11">
        <f t="array" ref="B11">SUM(IF('Fig 2.26'!$F$2:$F$375=A11,1,0))</f>
        <v>1</v>
      </c>
      <c r="C11">
        <f t="shared" si="0"/>
        <v>1320</v>
      </c>
    </row>
    <row r="12" spans="1:8" ht="21.75" x14ac:dyDescent="0.35">
      <c r="A12">
        <v>12</v>
      </c>
      <c r="B12">
        <f t="array" ref="B12">SUM(IF('Fig 2.26'!$F$2:$F$375=A12,1,0))</f>
        <v>2</v>
      </c>
      <c r="C12">
        <f t="shared" si="0"/>
        <v>3432</v>
      </c>
      <c r="E12" s="26" t="s">
        <v>168</v>
      </c>
      <c r="F12">
        <f>_xlfn.CHISQ.INV(0.95,2)</f>
        <v>5.9914645471079799</v>
      </c>
    </row>
    <row r="13" spans="1:8" x14ac:dyDescent="0.25">
      <c r="A13">
        <v>14</v>
      </c>
      <c r="B13">
        <f t="array" ref="B13">SUM(IF('Fig 2.26'!$F$2:$F$375=A13,1,0))</f>
        <v>1</v>
      </c>
      <c r="C13">
        <f t="shared" si="0"/>
        <v>2730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N25" sqref="N25"/>
    </sheetView>
  </sheetViews>
  <sheetFormatPr defaultRowHeight="15" x14ac:dyDescent="0.25"/>
  <cols>
    <col min="1" max="1" width="12.42578125" bestFit="1" customWidth="1"/>
  </cols>
  <sheetData>
    <row r="1" spans="1:10" x14ac:dyDescent="0.25">
      <c r="C1" t="s">
        <v>24</v>
      </c>
    </row>
    <row r="2" spans="1:10" x14ac:dyDescent="0.25">
      <c r="C2" t="s">
        <v>34</v>
      </c>
      <c r="D2" t="s">
        <v>43</v>
      </c>
      <c r="E2" t="s">
        <v>37</v>
      </c>
      <c r="F2" t="s">
        <v>40</v>
      </c>
      <c r="G2" t="s">
        <v>41</v>
      </c>
      <c r="H2" t="s">
        <v>39</v>
      </c>
      <c r="I2" t="s">
        <v>31</v>
      </c>
      <c r="J2" t="s">
        <v>11</v>
      </c>
    </row>
    <row r="3" spans="1:10" x14ac:dyDescent="0.25">
      <c r="A3" t="s">
        <v>20</v>
      </c>
    </row>
    <row r="5" spans="1:10" x14ac:dyDescent="0.25">
      <c r="A5" t="s">
        <v>36</v>
      </c>
      <c r="B5" t="s">
        <v>125</v>
      </c>
      <c r="C5">
        <v>72</v>
      </c>
      <c r="D5">
        <v>29</v>
      </c>
      <c r="E5">
        <v>177</v>
      </c>
      <c r="F5">
        <v>19</v>
      </c>
      <c r="G5">
        <v>128</v>
      </c>
      <c r="H5">
        <v>6</v>
      </c>
      <c r="I5">
        <v>42</v>
      </c>
      <c r="J5">
        <v>473</v>
      </c>
    </row>
    <row r="6" spans="1:10" x14ac:dyDescent="0.25">
      <c r="B6" t="s">
        <v>126</v>
      </c>
      <c r="C6" s="18">
        <v>0.06</v>
      </c>
      <c r="D6" s="18">
        <v>2.4E-2</v>
      </c>
      <c r="E6" s="18">
        <v>0.14799999999999999</v>
      </c>
      <c r="F6" s="18">
        <v>1.6E-2</v>
      </c>
      <c r="G6" s="18">
        <v>0.107</v>
      </c>
      <c r="H6" s="18">
        <v>5.0000000000000001E-3</v>
      </c>
      <c r="I6" s="18">
        <v>3.5000000000000003E-2</v>
      </c>
      <c r="J6" s="18">
        <v>0.39600000000000002</v>
      </c>
    </row>
    <row r="7" spans="1:10" x14ac:dyDescent="0.25">
      <c r="B7" t="s">
        <v>214</v>
      </c>
      <c r="C7" s="18">
        <v>0.152</v>
      </c>
      <c r="D7" s="18">
        <v>6.0999999999999999E-2</v>
      </c>
      <c r="E7" s="18">
        <v>0.374</v>
      </c>
      <c r="F7" s="18">
        <v>0.04</v>
      </c>
      <c r="G7" s="18">
        <v>0.27100000000000002</v>
      </c>
      <c r="H7" s="18">
        <v>1.2999999999999999E-2</v>
      </c>
      <c r="I7" s="18">
        <v>8.8999999999999996E-2</v>
      </c>
      <c r="J7" t="s">
        <v>215</v>
      </c>
    </row>
    <row r="8" spans="1:10" x14ac:dyDescent="0.25">
      <c r="B8" t="s">
        <v>216</v>
      </c>
      <c r="C8" s="18">
        <v>0.75800000000000001</v>
      </c>
      <c r="D8" s="18">
        <v>0.108</v>
      </c>
      <c r="E8" s="18">
        <v>0.77300000000000002</v>
      </c>
      <c r="F8" s="18">
        <v>0.16200000000000001</v>
      </c>
      <c r="G8" s="18">
        <v>0.82099999999999995</v>
      </c>
      <c r="H8" s="18">
        <v>4.8000000000000001E-2</v>
      </c>
      <c r="I8" s="18">
        <v>0.20599999999999999</v>
      </c>
      <c r="J8" t="s">
        <v>215</v>
      </c>
    </row>
    <row r="10" spans="1:10" x14ac:dyDescent="0.25">
      <c r="A10" t="s">
        <v>29</v>
      </c>
      <c r="B10" t="s">
        <v>125</v>
      </c>
      <c r="C10">
        <v>1</v>
      </c>
      <c r="D10">
        <v>19</v>
      </c>
      <c r="E10">
        <v>47</v>
      </c>
      <c r="F10">
        <v>87</v>
      </c>
      <c r="G10">
        <v>4</v>
      </c>
      <c r="H10">
        <v>41</v>
      </c>
      <c r="I10">
        <v>142</v>
      </c>
      <c r="J10">
        <v>341</v>
      </c>
    </row>
    <row r="11" spans="1:10" x14ac:dyDescent="0.25">
      <c r="B11" t="s">
        <v>126</v>
      </c>
      <c r="C11" s="18">
        <v>1E-3</v>
      </c>
      <c r="D11" s="18">
        <v>1.6E-2</v>
      </c>
      <c r="E11" s="18">
        <v>3.9E-2</v>
      </c>
      <c r="F11" s="18">
        <v>7.2999999999999995E-2</v>
      </c>
      <c r="G11" s="18">
        <v>3.0000000000000001E-3</v>
      </c>
      <c r="H11" s="18">
        <v>3.4000000000000002E-2</v>
      </c>
      <c r="I11" s="18">
        <v>0.11899999999999999</v>
      </c>
      <c r="J11" s="18">
        <v>0.28599999999999998</v>
      </c>
    </row>
    <row r="12" spans="1:10" x14ac:dyDescent="0.25">
      <c r="B12" t="s">
        <v>214</v>
      </c>
      <c r="C12" s="18">
        <v>3.0000000000000001E-3</v>
      </c>
      <c r="D12" s="18">
        <v>5.6000000000000001E-2</v>
      </c>
      <c r="E12" s="18">
        <v>0.13800000000000001</v>
      </c>
      <c r="F12" s="18">
        <v>0.255</v>
      </c>
      <c r="G12" s="18">
        <v>1.2E-2</v>
      </c>
      <c r="H12" s="18">
        <v>0.12</v>
      </c>
      <c r="I12" s="18">
        <v>0.41599999999999998</v>
      </c>
      <c r="J12" t="s">
        <v>215</v>
      </c>
    </row>
    <row r="13" spans="1:10" x14ac:dyDescent="0.25">
      <c r="B13" t="s">
        <v>216</v>
      </c>
      <c r="C13" s="18">
        <v>1.0999999999999999E-2</v>
      </c>
      <c r="D13" s="18">
        <v>7.0999999999999994E-2</v>
      </c>
      <c r="E13" s="18">
        <v>0.20499999999999999</v>
      </c>
      <c r="F13" s="18">
        <v>0.74399999999999999</v>
      </c>
      <c r="G13" s="18">
        <v>2.5999999999999999E-2</v>
      </c>
      <c r="H13" s="18">
        <v>0.33100000000000002</v>
      </c>
      <c r="I13" s="18">
        <v>0.69599999999999995</v>
      </c>
      <c r="J13" t="s">
        <v>215</v>
      </c>
    </row>
    <row r="15" spans="1:10" x14ac:dyDescent="0.25">
      <c r="A15" t="s">
        <v>33</v>
      </c>
      <c r="B15" t="s">
        <v>125</v>
      </c>
      <c r="C15">
        <v>22</v>
      </c>
      <c r="D15">
        <v>221</v>
      </c>
      <c r="E15">
        <v>5</v>
      </c>
      <c r="F15">
        <v>11</v>
      </c>
      <c r="G15">
        <v>24</v>
      </c>
      <c r="H15">
        <v>77</v>
      </c>
      <c r="I15">
        <v>20</v>
      </c>
      <c r="J15">
        <v>380</v>
      </c>
    </row>
    <row r="16" spans="1:10" x14ac:dyDescent="0.25">
      <c r="B16" t="s">
        <v>126</v>
      </c>
      <c r="C16" s="18">
        <v>1.7999999999999999E-2</v>
      </c>
      <c r="D16" s="18">
        <v>0.185</v>
      </c>
      <c r="E16" s="18">
        <v>4.0000000000000001E-3</v>
      </c>
      <c r="F16" s="18">
        <v>8.9999999999999993E-3</v>
      </c>
      <c r="G16" s="18">
        <v>0.02</v>
      </c>
      <c r="H16" s="18">
        <v>6.4000000000000001E-2</v>
      </c>
      <c r="I16" s="18">
        <v>1.7000000000000001E-2</v>
      </c>
      <c r="J16" s="18">
        <v>0.318</v>
      </c>
    </row>
    <row r="17" spans="1:10" x14ac:dyDescent="0.25">
      <c r="B17" t="s">
        <v>214</v>
      </c>
      <c r="C17" s="18">
        <v>5.8000000000000003E-2</v>
      </c>
      <c r="D17" s="18">
        <v>0.58199999999999996</v>
      </c>
      <c r="E17" s="18">
        <v>1.2999999999999999E-2</v>
      </c>
      <c r="F17" s="18">
        <v>2.9000000000000001E-2</v>
      </c>
      <c r="G17" s="18">
        <v>6.3E-2</v>
      </c>
      <c r="H17" s="18">
        <v>0.20300000000000001</v>
      </c>
      <c r="I17" s="18">
        <v>5.2999999999999999E-2</v>
      </c>
      <c r="J17" t="s">
        <v>215</v>
      </c>
    </row>
    <row r="18" spans="1:10" x14ac:dyDescent="0.25">
      <c r="B18" t="s">
        <v>216</v>
      </c>
      <c r="C18" s="18">
        <v>0.23200000000000001</v>
      </c>
      <c r="D18" s="18">
        <v>0.82199999999999995</v>
      </c>
      <c r="E18" s="18">
        <v>2.1999999999999999E-2</v>
      </c>
      <c r="F18" s="18">
        <v>9.4E-2</v>
      </c>
      <c r="G18" s="18">
        <v>0.154</v>
      </c>
      <c r="H18" s="18">
        <v>0.621</v>
      </c>
      <c r="I18" s="18">
        <v>9.8000000000000004E-2</v>
      </c>
      <c r="J18" t="s">
        <v>215</v>
      </c>
    </row>
    <row r="20" spans="1:10" x14ac:dyDescent="0.25">
      <c r="A20" t="s">
        <v>11</v>
      </c>
      <c r="B20" t="s">
        <v>125</v>
      </c>
      <c r="C20">
        <v>95</v>
      </c>
      <c r="D20">
        <v>269</v>
      </c>
      <c r="E20">
        <v>229</v>
      </c>
      <c r="F20">
        <v>117</v>
      </c>
      <c r="G20">
        <v>156</v>
      </c>
      <c r="H20">
        <v>124</v>
      </c>
      <c r="I20">
        <v>204</v>
      </c>
      <c r="J20" s="17">
        <v>1194</v>
      </c>
    </row>
    <row r="21" spans="1:10" x14ac:dyDescent="0.25">
      <c r="B21" t="s">
        <v>126</v>
      </c>
      <c r="C21" s="18">
        <v>0.08</v>
      </c>
      <c r="D21" s="18">
        <v>0.22500000000000001</v>
      </c>
      <c r="E21" s="18">
        <v>0.192</v>
      </c>
      <c r="F21" s="18">
        <v>9.8000000000000004E-2</v>
      </c>
      <c r="G21" s="18">
        <v>0.13100000000000001</v>
      </c>
      <c r="H21" s="18">
        <v>0.104</v>
      </c>
      <c r="I21" s="18">
        <v>0.17100000000000001</v>
      </c>
      <c r="J21" s="18">
        <v>1</v>
      </c>
    </row>
    <row r="22" spans="1:10" x14ac:dyDescent="0.25">
      <c r="B22" t="s">
        <v>214</v>
      </c>
      <c r="C22" t="s">
        <v>215</v>
      </c>
      <c r="D22" t="s">
        <v>215</v>
      </c>
      <c r="E22" t="s">
        <v>215</v>
      </c>
      <c r="F22" t="s">
        <v>215</v>
      </c>
      <c r="G22" t="s">
        <v>215</v>
      </c>
      <c r="H22" t="s">
        <v>215</v>
      </c>
      <c r="I22" t="s">
        <v>215</v>
      </c>
      <c r="J22" t="s">
        <v>215</v>
      </c>
    </row>
    <row r="23" spans="1:10" x14ac:dyDescent="0.25">
      <c r="B23" t="s">
        <v>216</v>
      </c>
      <c r="C23" t="s">
        <v>215</v>
      </c>
      <c r="D23" t="s">
        <v>215</v>
      </c>
      <c r="E23" t="s">
        <v>215</v>
      </c>
      <c r="F23" t="s">
        <v>215</v>
      </c>
      <c r="G23" t="s">
        <v>215</v>
      </c>
      <c r="H23" t="s">
        <v>215</v>
      </c>
      <c r="I23" t="s">
        <v>215</v>
      </c>
      <c r="J23" t="s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L1" sqref="L1"/>
    </sheetView>
  </sheetViews>
  <sheetFormatPr defaultRowHeight="15" x14ac:dyDescent="0.25"/>
  <cols>
    <col min="1" max="1" width="22.42578125" customWidth="1"/>
    <col min="2" max="2" width="16.28515625" bestFit="1" customWidth="1"/>
    <col min="3" max="3" width="9.85546875" customWidth="1"/>
    <col min="4" max="4" width="7.140625" customWidth="1"/>
    <col min="5" max="5" width="7.28515625" customWidth="1"/>
    <col min="6" max="8" width="7.140625" customWidth="1"/>
    <col min="9" max="10" width="11.28515625" customWidth="1"/>
    <col min="11" max="15" width="15.42578125" bestFit="1" customWidth="1"/>
    <col min="16" max="16" width="19.42578125" bestFit="1" customWidth="1"/>
    <col min="17" max="17" width="20.42578125" bestFit="1" customWidth="1"/>
  </cols>
  <sheetData>
    <row r="1" spans="1:9" x14ac:dyDescent="0.25">
      <c r="B1" s="19" t="s">
        <v>193</v>
      </c>
    </row>
    <row r="2" spans="1:9" x14ac:dyDescent="0.25">
      <c r="A2" s="19" t="s">
        <v>192</v>
      </c>
      <c r="B2" t="s">
        <v>34</v>
      </c>
      <c r="C2" t="s">
        <v>43</v>
      </c>
      <c r="D2" t="s">
        <v>37</v>
      </c>
      <c r="E2" t="s">
        <v>40</v>
      </c>
      <c r="F2" t="s">
        <v>41</v>
      </c>
      <c r="G2" t="s">
        <v>39</v>
      </c>
      <c r="H2" t="s">
        <v>31</v>
      </c>
      <c r="I2" t="s">
        <v>147</v>
      </c>
    </row>
    <row r="3" spans="1:9" x14ac:dyDescent="0.25">
      <c r="A3" s="42" t="s">
        <v>36</v>
      </c>
      <c r="B3" s="20"/>
      <c r="C3" s="20"/>
      <c r="D3" s="20"/>
      <c r="E3" s="20"/>
      <c r="F3" s="20"/>
      <c r="G3" s="20"/>
      <c r="H3" s="20"/>
      <c r="I3" s="20"/>
    </row>
    <row r="4" spans="1:9" x14ac:dyDescent="0.25">
      <c r="A4" s="44" t="s">
        <v>196</v>
      </c>
      <c r="B4" s="20">
        <v>72</v>
      </c>
      <c r="C4" s="20">
        <v>29</v>
      </c>
      <c r="D4" s="20">
        <v>177</v>
      </c>
      <c r="E4" s="20">
        <v>19</v>
      </c>
      <c r="F4" s="20">
        <v>128</v>
      </c>
      <c r="G4" s="20">
        <v>6</v>
      </c>
      <c r="H4" s="20">
        <v>42</v>
      </c>
      <c r="I4" s="20">
        <v>473</v>
      </c>
    </row>
    <row r="5" spans="1:9" x14ac:dyDescent="0.25">
      <c r="A5" s="44" t="s">
        <v>194</v>
      </c>
      <c r="B5" s="43">
        <v>6.030150753768844E-2</v>
      </c>
      <c r="C5" s="43">
        <v>2.4288107202680067E-2</v>
      </c>
      <c r="D5" s="43">
        <v>0.14824120603015076</v>
      </c>
      <c r="E5" s="43">
        <v>1.5912897822445562E-2</v>
      </c>
      <c r="F5" s="43">
        <v>0.10720268006700168</v>
      </c>
      <c r="G5" s="43">
        <v>5.0251256281407036E-3</v>
      </c>
      <c r="H5" s="43">
        <v>3.5175879396984924E-2</v>
      </c>
      <c r="I5" s="43">
        <v>0.3961474036850921</v>
      </c>
    </row>
    <row r="6" spans="1:9" x14ac:dyDescent="0.25">
      <c r="A6" s="44" t="s">
        <v>198</v>
      </c>
      <c r="B6" s="43">
        <v>0.15221987315010571</v>
      </c>
      <c r="C6" s="43">
        <v>6.13107822410148E-2</v>
      </c>
      <c r="D6" s="43">
        <v>0.37420718816067655</v>
      </c>
      <c r="E6" s="43">
        <v>4.0169133192389003E-2</v>
      </c>
      <c r="F6" s="43">
        <v>0.27061310782241016</v>
      </c>
      <c r="G6" s="43">
        <v>1.2684989429175475E-2</v>
      </c>
      <c r="H6" s="43">
        <v>8.8794926004228336E-2</v>
      </c>
      <c r="I6" s="43">
        <v>1</v>
      </c>
    </row>
    <row r="7" spans="1:9" x14ac:dyDescent="0.25">
      <c r="A7" s="44" t="s">
        <v>200</v>
      </c>
      <c r="B7" s="43">
        <v>0.75789473684210529</v>
      </c>
      <c r="C7" s="43">
        <v>0.10780669144981413</v>
      </c>
      <c r="D7" s="43">
        <v>0.77292576419213976</v>
      </c>
      <c r="E7" s="43">
        <v>0.1623931623931624</v>
      </c>
      <c r="F7" s="43">
        <v>0.82051282051282048</v>
      </c>
      <c r="G7" s="43">
        <v>4.8387096774193547E-2</v>
      </c>
      <c r="H7" s="43">
        <v>0.20588235294117646</v>
      </c>
      <c r="I7" s="43">
        <v>0.3961474036850921</v>
      </c>
    </row>
    <row r="8" spans="1:9" x14ac:dyDescent="0.25">
      <c r="A8" s="42" t="s">
        <v>29</v>
      </c>
      <c r="B8" s="20"/>
      <c r="C8" s="20"/>
      <c r="D8" s="20"/>
      <c r="E8" s="20"/>
      <c r="F8" s="20"/>
      <c r="G8" s="20"/>
      <c r="H8" s="20"/>
      <c r="I8" s="20"/>
    </row>
    <row r="9" spans="1:9" x14ac:dyDescent="0.25">
      <c r="A9" s="44" t="s">
        <v>196</v>
      </c>
      <c r="B9" s="20">
        <v>1</v>
      </c>
      <c r="C9" s="20">
        <v>19</v>
      </c>
      <c r="D9" s="20">
        <v>47</v>
      </c>
      <c r="E9" s="20">
        <v>87</v>
      </c>
      <c r="F9" s="20">
        <v>4</v>
      </c>
      <c r="G9" s="20">
        <v>41</v>
      </c>
      <c r="H9" s="20">
        <v>142</v>
      </c>
      <c r="I9" s="20">
        <v>341</v>
      </c>
    </row>
    <row r="10" spans="1:9" x14ac:dyDescent="0.25">
      <c r="A10" s="44" t="s">
        <v>194</v>
      </c>
      <c r="B10" s="43">
        <v>8.375209380234506E-4</v>
      </c>
      <c r="C10" s="43">
        <v>1.5912897822445562E-2</v>
      </c>
      <c r="D10" s="43">
        <v>3.9363484087102177E-2</v>
      </c>
      <c r="E10" s="43">
        <v>7.2864321608040197E-2</v>
      </c>
      <c r="F10" s="43">
        <v>3.3500837520938024E-3</v>
      </c>
      <c r="G10" s="43">
        <v>3.4338358458961472E-2</v>
      </c>
      <c r="H10" s="43">
        <v>0.11892797319932999</v>
      </c>
      <c r="I10" s="43">
        <v>0.28559463986599665</v>
      </c>
    </row>
    <row r="11" spans="1:9" x14ac:dyDescent="0.25">
      <c r="A11" s="44" t="s">
        <v>198</v>
      </c>
      <c r="B11" s="43">
        <v>2.9325513196480938E-3</v>
      </c>
      <c r="C11" s="43">
        <v>5.5718475073313782E-2</v>
      </c>
      <c r="D11" s="43">
        <v>0.1378299120234604</v>
      </c>
      <c r="E11" s="43">
        <v>0.25513196480938416</v>
      </c>
      <c r="F11" s="43">
        <v>1.1730205278592375E-2</v>
      </c>
      <c r="G11" s="43">
        <v>0.12023460410557185</v>
      </c>
      <c r="H11" s="43">
        <v>0.41642228739002934</v>
      </c>
      <c r="I11" s="43">
        <v>1</v>
      </c>
    </row>
    <row r="12" spans="1:9" x14ac:dyDescent="0.25">
      <c r="A12" s="44" t="s">
        <v>200</v>
      </c>
      <c r="B12" s="43">
        <v>1.0526315789473684E-2</v>
      </c>
      <c r="C12" s="43">
        <v>7.0631970260223054E-2</v>
      </c>
      <c r="D12" s="43">
        <v>0.20524017467248909</v>
      </c>
      <c r="E12" s="43">
        <v>0.74358974358974361</v>
      </c>
      <c r="F12" s="43">
        <v>2.564102564102564E-2</v>
      </c>
      <c r="G12" s="43">
        <v>0.33064516129032256</v>
      </c>
      <c r="H12" s="43">
        <v>0.69607843137254899</v>
      </c>
      <c r="I12" s="43">
        <v>0.28559463986599665</v>
      </c>
    </row>
    <row r="13" spans="1:9" x14ac:dyDescent="0.25">
      <c r="A13" s="42" t="s">
        <v>33</v>
      </c>
      <c r="B13" s="20"/>
      <c r="C13" s="20"/>
      <c r="D13" s="20"/>
      <c r="E13" s="20"/>
      <c r="F13" s="20"/>
      <c r="G13" s="20"/>
      <c r="H13" s="20"/>
      <c r="I13" s="20"/>
    </row>
    <row r="14" spans="1:9" x14ac:dyDescent="0.25">
      <c r="A14" s="44" t="s">
        <v>196</v>
      </c>
      <c r="B14" s="20">
        <v>22</v>
      </c>
      <c r="C14" s="20">
        <v>221</v>
      </c>
      <c r="D14" s="20">
        <v>5</v>
      </c>
      <c r="E14" s="20">
        <v>11</v>
      </c>
      <c r="F14" s="20">
        <v>24</v>
      </c>
      <c r="G14" s="20">
        <v>77</v>
      </c>
      <c r="H14" s="20">
        <v>20</v>
      </c>
      <c r="I14" s="20">
        <v>380</v>
      </c>
    </row>
    <row r="15" spans="1:9" x14ac:dyDescent="0.25">
      <c r="A15" s="44" t="s">
        <v>194</v>
      </c>
      <c r="B15" s="43">
        <v>1.8425460636515914E-2</v>
      </c>
      <c r="C15" s="43">
        <v>0.18509212730318259</v>
      </c>
      <c r="D15" s="43">
        <v>4.1876046901172526E-3</v>
      </c>
      <c r="E15" s="43">
        <v>9.212730318257957E-3</v>
      </c>
      <c r="F15" s="43">
        <v>2.0100502512562814E-2</v>
      </c>
      <c r="G15" s="43">
        <v>6.4489112227805692E-2</v>
      </c>
      <c r="H15" s="43">
        <v>1.675041876046901E-2</v>
      </c>
      <c r="I15" s="43">
        <v>0.31825795644891125</v>
      </c>
    </row>
    <row r="16" spans="1:9" x14ac:dyDescent="0.25">
      <c r="A16" s="44" t="s">
        <v>198</v>
      </c>
      <c r="B16" s="43">
        <v>5.7894736842105263E-2</v>
      </c>
      <c r="C16" s="43">
        <v>0.58157894736842108</v>
      </c>
      <c r="D16" s="43">
        <v>1.3157894736842105E-2</v>
      </c>
      <c r="E16" s="43">
        <v>2.8947368421052631E-2</v>
      </c>
      <c r="F16" s="43">
        <v>6.3157894736842107E-2</v>
      </c>
      <c r="G16" s="43">
        <v>0.20263157894736841</v>
      </c>
      <c r="H16" s="43">
        <v>5.2631578947368418E-2</v>
      </c>
      <c r="I16" s="43">
        <v>1</v>
      </c>
    </row>
    <row r="17" spans="1:9" x14ac:dyDescent="0.25">
      <c r="A17" s="44" t="s">
        <v>200</v>
      </c>
      <c r="B17" s="43">
        <v>0.23157894736842105</v>
      </c>
      <c r="C17" s="43">
        <v>0.82156133828996281</v>
      </c>
      <c r="D17" s="43">
        <v>2.1834061135371178E-2</v>
      </c>
      <c r="E17" s="43">
        <v>9.4017094017094016E-2</v>
      </c>
      <c r="F17" s="43">
        <v>0.15384615384615385</v>
      </c>
      <c r="G17" s="43">
        <v>0.62096774193548387</v>
      </c>
      <c r="H17" s="43">
        <v>9.8039215686274508E-2</v>
      </c>
      <c r="I17" s="43">
        <v>0.31825795644891125</v>
      </c>
    </row>
    <row r="18" spans="1:9" x14ac:dyDescent="0.25">
      <c r="A18" s="42" t="s">
        <v>197</v>
      </c>
      <c r="B18" s="20">
        <v>95</v>
      </c>
      <c r="C18" s="20">
        <v>269</v>
      </c>
      <c r="D18" s="20">
        <v>229</v>
      </c>
      <c r="E18" s="20">
        <v>117</v>
      </c>
      <c r="F18" s="20">
        <v>156</v>
      </c>
      <c r="G18" s="20">
        <v>124</v>
      </c>
      <c r="H18" s="20">
        <v>204</v>
      </c>
      <c r="I18" s="20">
        <v>1194</v>
      </c>
    </row>
    <row r="19" spans="1:9" x14ac:dyDescent="0.25">
      <c r="A19" s="42" t="s">
        <v>195</v>
      </c>
      <c r="B19" s="43">
        <v>7.9564489112227813E-2</v>
      </c>
      <c r="C19" s="43">
        <v>0.22529313232830822</v>
      </c>
      <c r="D19" s="43">
        <v>0.19179229480737017</v>
      </c>
      <c r="E19" s="43">
        <v>9.7989949748743713E-2</v>
      </c>
      <c r="F19" s="43">
        <v>0.1306532663316583</v>
      </c>
      <c r="G19" s="43">
        <v>0.10385259631490787</v>
      </c>
      <c r="H19" s="43">
        <v>0.17085427135678391</v>
      </c>
      <c r="I19" s="43">
        <v>1</v>
      </c>
    </row>
    <row r="20" spans="1:9" x14ac:dyDescent="0.25">
      <c r="A20" s="42" t="s">
        <v>199</v>
      </c>
      <c r="B20" s="43">
        <v>7.9564489112227813E-2</v>
      </c>
      <c r="C20" s="43">
        <v>0.22529313232830822</v>
      </c>
      <c r="D20" s="43">
        <v>0.19179229480737017</v>
      </c>
      <c r="E20" s="43">
        <v>9.7989949748743713E-2</v>
      </c>
      <c r="F20" s="43">
        <v>0.1306532663316583</v>
      </c>
      <c r="G20" s="43">
        <v>0.10385259631490787</v>
      </c>
      <c r="H20" s="43">
        <v>0.17085427135678391</v>
      </c>
      <c r="I20" s="43">
        <v>1</v>
      </c>
    </row>
    <row r="21" spans="1:9" x14ac:dyDescent="0.25">
      <c r="A21" s="42" t="s">
        <v>201</v>
      </c>
      <c r="B21" s="43">
        <v>1</v>
      </c>
      <c r="C21" s="43">
        <v>1</v>
      </c>
      <c r="D21" s="43">
        <v>1</v>
      </c>
      <c r="E21" s="43">
        <v>1</v>
      </c>
      <c r="F21" s="43">
        <v>1</v>
      </c>
      <c r="G21" s="43">
        <v>1</v>
      </c>
      <c r="H21" s="43">
        <v>1</v>
      </c>
      <c r="I21" s="4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I24" sqref="I24"/>
    </sheetView>
  </sheetViews>
  <sheetFormatPr defaultRowHeight="15" x14ac:dyDescent="0.25"/>
  <cols>
    <col min="1" max="16384" width="9.140625" style="14"/>
  </cols>
  <sheetData>
    <row r="1" spans="1:8" x14ac:dyDescent="0.25">
      <c r="A1" s="14" t="s">
        <v>202</v>
      </c>
    </row>
    <row r="2" spans="1:8" x14ac:dyDescent="0.25">
      <c r="A2" s="14" t="s">
        <v>56</v>
      </c>
    </row>
    <row r="3" spans="1:8" x14ac:dyDescent="0.25">
      <c r="A3" s="14" t="s">
        <v>203</v>
      </c>
    </row>
    <row r="6" spans="1:8" x14ac:dyDescent="0.25">
      <c r="A6" s="14" t="s">
        <v>132</v>
      </c>
    </row>
    <row r="7" spans="1:8" x14ac:dyDescent="0.25">
      <c r="A7" s="14" t="s">
        <v>204</v>
      </c>
    </row>
    <row r="9" spans="1:8" x14ac:dyDescent="0.25">
      <c r="A9" s="14" t="s">
        <v>205</v>
      </c>
    </row>
    <row r="10" spans="1:8" x14ac:dyDescent="0.25">
      <c r="A10" s="14" t="s">
        <v>206</v>
      </c>
    </row>
    <row r="11" spans="1:8" x14ac:dyDescent="0.25">
      <c r="A11" s="14" t="s">
        <v>207</v>
      </c>
    </row>
    <row r="12" spans="1:8" x14ac:dyDescent="0.25">
      <c r="A12" s="14" t="s">
        <v>208</v>
      </c>
    </row>
    <row r="13" spans="1:8" x14ac:dyDescent="0.25">
      <c r="A13" s="14" t="s">
        <v>209</v>
      </c>
    </row>
    <row r="14" spans="1:8" x14ac:dyDescent="0.25">
      <c r="A14" s="14" t="s">
        <v>210</v>
      </c>
    </row>
    <row r="16" spans="1:8" x14ac:dyDescent="0.25">
      <c r="A16" s="14" t="s">
        <v>211</v>
      </c>
      <c r="H16"/>
    </row>
    <row r="17" spans="1:8" x14ac:dyDescent="0.25">
      <c r="A17" s="14" t="s">
        <v>212</v>
      </c>
      <c r="H17"/>
    </row>
    <row r="18" spans="1:8" x14ac:dyDescent="0.25">
      <c r="A18" s="14" t="s">
        <v>213</v>
      </c>
      <c r="H1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C14" sqref="C14"/>
    </sheetView>
  </sheetViews>
  <sheetFormatPr defaultRowHeight="15" x14ac:dyDescent="0.25"/>
  <cols>
    <col min="1" max="1" width="18.28515625" bestFit="1" customWidth="1"/>
    <col min="2" max="2" width="16.28515625" bestFit="1" customWidth="1"/>
    <col min="3" max="3" width="11" bestFit="1" customWidth="1"/>
    <col min="9" max="9" width="11.28515625" bestFit="1" customWidth="1"/>
    <col min="11" max="11" width="13.140625" customWidth="1"/>
    <col min="12" max="12" width="16.28515625" bestFit="1" customWidth="1"/>
    <col min="13" max="13" width="9.85546875" bestFit="1" customWidth="1"/>
    <col min="14" max="14" width="6.42578125" customWidth="1"/>
    <col min="15" max="15" width="7.28515625" customWidth="1"/>
    <col min="16" max="16" width="7.140625" customWidth="1"/>
    <col min="17" max="18" width="6.42578125" customWidth="1"/>
    <col min="19" max="19" width="11.28515625" bestFit="1" customWidth="1"/>
  </cols>
  <sheetData>
    <row r="1" spans="1:19" x14ac:dyDescent="0.25">
      <c r="B1" s="49" t="s">
        <v>225</v>
      </c>
      <c r="C1" s="49"/>
      <c r="D1" s="49"/>
      <c r="E1" s="49"/>
      <c r="F1" s="49"/>
      <c r="G1" s="49"/>
      <c r="H1" s="49"/>
    </row>
    <row r="2" spans="1:19" x14ac:dyDescent="0.25">
      <c r="A2" s="19" t="s">
        <v>196</v>
      </c>
      <c r="B2" s="19" t="s">
        <v>193</v>
      </c>
    </row>
    <row r="3" spans="1:19" x14ac:dyDescent="0.25">
      <c r="A3" s="19" t="s">
        <v>192</v>
      </c>
      <c r="B3" t="s">
        <v>34</v>
      </c>
      <c r="C3" t="s">
        <v>43</v>
      </c>
      <c r="D3" t="s">
        <v>37</v>
      </c>
      <c r="E3" t="s">
        <v>40</v>
      </c>
      <c r="F3" t="s">
        <v>41</v>
      </c>
      <c r="G3" t="s">
        <v>39</v>
      </c>
      <c r="H3" t="s">
        <v>31</v>
      </c>
      <c r="I3" t="s">
        <v>147</v>
      </c>
    </row>
    <row r="4" spans="1:19" x14ac:dyDescent="0.25">
      <c r="A4" s="42" t="s">
        <v>36</v>
      </c>
      <c r="B4" s="20">
        <v>72</v>
      </c>
      <c r="C4" s="20">
        <v>29</v>
      </c>
      <c r="D4" s="20">
        <v>177</v>
      </c>
      <c r="E4" s="20">
        <v>19</v>
      </c>
      <c r="F4" s="20">
        <v>128</v>
      </c>
      <c r="G4" s="20">
        <v>6</v>
      </c>
      <c r="H4" s="20">
        <v>42</v>
      </c>
      <c r="I4" s="20">
        <v>473</v>
      </c>
    </row>
    <row r="5" spans="1:19" x14ac:dyDescent="0.25">
      <c r="A5" s="42" t="s">
        <v>29</v>
      </c>
      <c r="B5" s="20">
        <v>1</v>
      </c>
      <c r="C5" s="20">
        <v>19</v>
      </c>
      <c r="D5" s="20">
        <v>47</v>
      </c>
      <c r="E5" s="20">
        <v>87</v>
      </c>
      <c r="F5" s="20">
        <v>4</v>
      </c>
      <c r="G5" s="20">
        <v>41</v>
      </c>
      <c r="H5" s="20">
        <v>142</v>
      </c>
      <c r="I5" s="20">
        <v>341</v>
      </c>
    </row>
    <row r="6" spans="1:19" x14ac:dyDescent="0.25">
      <c r="A6" s="42" t="s">
        <v>33</v>
      </c>
      <c r="B6" s="20">
        <v>22</v>
      </c>
      <c r="C6" s="20">
        <v>221</v>
      </c>
      <c r="D6" s="20">
        <v>5</v>
      </c>
      <c r="E6" s="20">
        <v>11</v>
      </c>
      <c r="F6" s="20">
        <v>24</v>
      </c>
      <c r="G6" s="20">
        <v>77</v>
      </c>
      <c r="H6" s="20">
        <v>20</v>
      </c>
      <c r="I6" s="20">
        <v>380</v>
      </c>
    </row>
    <row r="7" spans="1:19" x14ac:dyDescent="0.25">
      <c r="A7" s="42" t="s">
        <v>147</v>
      </c>
      <c r="B7" s="20">
        <v>95</v>
      </c>
      <c r="C7" s="20">
        <v>269</v>
      </c>
      <c r="D7" s="20">
        <v>229</v>
      </c>
      <c r="E7" s="20">
        <v>117</v>
      </c>
      <c r="F7" s="20">
        <v>156</v>
      </c>
      <c r="G7" s="20">
        <v>124</v>
      </c>
      <c r="H7" s="20">
        <v>204</v>
      </c>
      <c r="I7" s="20">
        <v>1194</v>
      </c>
    </row>
    <row r="8" spans="1:19" x14ac:dyDescent="0.25">
      <c r="I8" s="126"/>
      <c r="K8" s="42"/>
      <c r="L8" s="20"/>
      <c r="M8" s="20"/>
      <c r="N8" s="20"/>
      <c r="O8" s="20"/>
      <c r="P8" s="20"/>
      <c r="Q8" s="20"/>
      <c r="R8" s="20"/>
      <c r="S8" s="20"/>
    </row>
    <row r="9" spans="1:19" ht="15.75" thickBot="1" x14ac:dyDescent="0.3">
      <c r="B9" s="49" t="s">
        <v>243</v>
      </c>
      <c r="C9" s="48"/>
      <c r="D9" s="48"/>
      <c r="E9" s="48"/>
      <c r="F9" s="48"/>
      <c r="G9" s="48"/>
      <c r="H9" s="48"/>
    </row>
    <row r="10" spans="1:19" x14ac:dyDescent="0.25">
      <c r="B10" s="51">
        <f t="shared" ref="B10:H12" si="0">B4^2/(B$7*$I4)</f>
        <v>0.11536664070323802</v>
      </c>
      <c r="C10" s="52">
        <f t="shared" si="0"/>
        <v>6.6097125836038261E-3</v>
      </c>
      <c r="D10" s="52">
        <f t="shared" si="0"/>
        <v>0.28923437687528275</v>
      </c>
      <c r="E10" s="52">
        <f t="shared" si="0"/>
        <v>6.5231925697041976E-3</v>
      </c>
      <c r="F10" s="52">
        <f t="shared" si="0"/>
        <v>0.22204152436710575</v>
      </c>
      <c r="G10" s="52">
        <f t="shared" si="0"/>
        <v>6.1378981108913596E-4</v>
      </c>
      <c r="H10" s="39">
        <f t="shared" si="0"/>
        <v>1.8281308294988186E-2</v>
      </c>
    </row>
    <row r="11" spans="1:19" x14ac:dyDescent="0.25">
      <c r="B11" s="53">
        <f t="shared" si="0"/>
        <v>3.0868961259453617E-5</v>
      </c>
      <c r="C11" s="54">
        <f t="shared" si="0"/>
        <v>3.9355056743232784E-3</v>
      </c>
      <c r="D11" s="54">
        <f t="shared" si="0"/>
        <v>2.8288235218788819E-2</v>
      </c>
      <c r="E11" s="54">
        <f t="shared" si="0"/>
        <v>0.18971351229415745</v>
      </c>
      <c r="F11" s="54">
        <f t="shared" si="0"/>
        <v>3.0077449432288142E-4</v>
      </c>
      <c r="G11" s="54">
        <f t="shared" si="0"/>
        <v>3.9754990067164882E-2</v>
      </c>
      <c r="H11" s="55">
        <f t="shared" si="0"/>
        <v>0.28986257259502041</v>
      </c>
    </row>
    <row r="12" spans="1:19" ht="15.75" thickBot="1" x14ac:dyDescent="0.3">
      <c r="B12" s="56">
        <f t="shared" si="0"/>
        <v>1.3407202216066482E-2</v>
      </c>
      <c r="C12" s="57">
        <f t="shared" si="0"/>
        <v>0.47780277832126783</v>
      </c>
      <c r="D12" s="57">
        <f t="shared" si="0"/>
        <v>2.8729027809698917E-4</v>
      </c>
      <c r="E12" s="57">
        <f t="shared" si="0"/>
        <v>2.7215474583895637E-3</v>
      </c>
      <c r="F12" s="57">
        <f t="shared" si="0"/>
        <v>9.7165991902834013E-3</v>
      </c>
      <c r="G12" s="57">
        <f t="shared" si="0"/>
        <v>0.1258276740237691</v>
      </c>
      <c r="H12" s="58">
        <f t="shared" si="0"/>
        <v>5.1599587203302374E-3</v>
      </c>
    </row>
    <row r="13" spans="1:19" ht="15.75" thickBot="1" x14ac:dyDescent="0.3"/>
    <row r="14" spans="1:19" x14ac:dyDescent="0.25">
      <c r="A14" s="12" t="s">
        <v>228</v>
      </c>
      <c r="B14" s="3" t="s">
        <v>155</v>
      </c>
      <c r="C14" s="4">
        <f>I7*(SUM(B10:H12)-1)</f>
        <v>1009.5031853335936</v>
      </c>
      <c r="D14" s="12"/>
      <c r="E14" s="12"/>
    </row>
    <row r="15" spans="1:19" x14ac:dyDescent="0.25">
      <c r="B15" s="5" t="s">
        <v>217</v>
      </c>
      <c r="C15" s="6">
        <f>6*2</f>
        <v>12</v>
      </c>
      <c r="D15" s="12"/>
      <c r="E15" s="12"/>
    </row>
    <row r="16" spans="1:19" ht="15.75" thickBot="1" x14ac:dyDescent="0.3">
      <c r="B16" s="7" t="s">
        <v>218</v>
      </c>
      <c r="C16" s="8">
        <f>_xlfn.CHISQ.DIST.RT(C14,C15)</f>
        <v>1.6970344878781622E-208</v>
      </c>
      <c r="D16" s="12"/>
      <c r="E16" s="1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10" sqref="B10"/>
    </sheetView>
  </sheetViews>
  <sheetFormatPr defaultRowHeight="15" x14ac:dyDescent="0.25"/>
  <cols>
    <col min="1" max="1" width="18.28515625" bestFit="1" customWidth="1"/>
    <col min="3" max="3" width="11" bestFit="1" customWidth="1"/>
    <col min="9" max="9" width="10.28515625" bestFit="1" customWidth="1"/>
  </cols>
  <sheetData>
    <row r="1" spans="1:9" x14ac:dyDescent="0.25">
      <c r="B1" s="49" t="s">
        <v>225</v>
      </c>
      <c r="C1" s="49"/>
      <c r="D1" s="49"/>
      <c r="E1" s="49"/>
      <c r="F1" s="49"/>
      <c r="G1" s="49"/>
      <c r="H1" s="49"/>
    </row>
    <row r="2" spans="1:9" x14ac:dyDescent="0.25">
      <c r="A2" s="19" t="s">
        <v>196</v>
      </c>
      <c r="B2" s="19" t="s">
        <v>193</v>
      </c>
    </row>
    <row r="3" spans="1:9" x14ac:dyDescent="0.25">
      <c r="A3" s="19" t="s">
        <v>192</v>
      </c>
      <c r="B3" t="s">
        <v>34</v>
      </c>
      <c r="C3" t="s">
        <v>43</v>
      </c>
      <c r="D3" t="s">
        <v>37</v>
      </c>
      <c r="E3" t="s">
        <v>40</v>
      </c>
      <c r="F3" t="s">
        <v>41</v>
      </c>
      <c r="G3" t="s">
        <v>39</v>
      </c>
      <c r="H3" t="s">
        <v>31</v>
      </c>
      <c r="I3" t="s">
        <v>147</v>
      </c>
    </row>
    <row r="4" spans="1:9" x14ac:dyDescent="0.25">
      <c r="A4" s="42" t="s">
        <v>36</v>
      </c>
      <c r="B4" s="20">
        <v>72</v>
      </c>
      <c r="C4" s="20">
        <v>29</v>
      </c>
      <c r="D4" s="20">
        <v>177</v>
      </c>
      <c r="E4" s="20">
        <v>19</v>
      </c>
      <c r="F4" s="20">
        <v>128</v>
      </c>
      <c r="G4" s="20">
        <v>6</v>
      </c>
      <c r="H4" s="20">
        <v>42</v>
      </c>
      <c r="I4" s="20">
        <v>473</v>
      </c>
    </row>
    <row r="5" spans="1:9" x14ac:dyDescent="0.25">
      <c r="A5" s="42" t="s">
        <v>29</v>
      </c>
      <c r="B5" s="20">
        <v>1</v>
      </c>
      <c r="C5" s="20">
        <v>19</v>
      </c>
      <c r="D5" s="20">
        <v>47</v>
      </c>
      <c r="E5" s="20">
        <v>87</v>
      </c>
      <c r="F5" s="20">
        <v>4</v>
      </c>
      <c r="G5" s="20">
        <v>41</v>
      </c>
      <c r="H5" s="20">
        <v>142</v>
      </c>
      <c r="I5" s="20">
        <v>341</v>
      </c>
    </row>
    <row r="6" spans="1:9" x14ac:dyDescent="0.25">
      <c r="A6" s="42" t="s">
        <v>33</v>
      </c>
      <c r="B6" s="20">
        <v>22</v>
      </c>
      <c r="C6" s="20">
        <v>221</v>
      </c>
      <c r="D6" s="20">
        <v>5</v>
      </c>
      <c r="E6" s="20">
        <v>11</v>
      </c>
      <c r="F6" s="20">
        <v>24</v>
      </c>
      <c r="G6" s="20">
        <v>77</v>
      </c>
      <c r="H6" s="20">
        <v>20</v>
      </c>
      <c r="I6" s="20">
        <v>380</v>
      </c>
    </row>
    <row r="7" spans="1:9" x14ac:dyDescent="0.25">
      <c r="A7" s="42" t="s">
        <v>147</v>
      </c>
      <c r="B7" s="20">
        <v>95</v>
      </c>
      <c r="C7" s="20">
        <v>269</v>
      </c>
      <c r="D7" s="20">
        <v>229</v>
      </c>
      <c r="E7" s="20">
        <v>117</v>
      </c>
      <c r="F7" s="20">
        <v>156</v>
      </c>
      <c r="G7" s="20">
        <v>124</v>
      </c>
      <c r="H7" s="20">
        <v>204</v>
      </c>
      <c r="I7" s="20">
        <v>1194</v>
      </c>
    </row>
    <row r="9" spans="1:9" ht="15.75" thickBot="1" x14ac:dyDescent="0.3">
      <c r="B9" s="49" t="s">
        <v>233</v>
      </c>
      <c r="C9" s="48"/>
      <c r="D9" s="48"/>
      <c r="E9" s="48"/>
      <c r="F9" s="48"/>
      <c r="G9" s="48"/>
      <c r="H9" s="48"/>
    </row>
    <row r="10" spans="1:9" x14ac:dyDescent="0.25">
      <c r="B10" s="3">
        <f t="shared" ref="B10:H12" si="0">$I4*B$7/$I$7</f>
        <v>37.634003350083752</v>
      </c>
      <c r="C10" s="45">
        <f t="shared" si="0"/>
        <v>106.56365159128978</v>
      </c>
      <c r="D10" s="45">
        <f t="shared" si="0"/>
        <v>90.717755443886091</v>
      </c>
      <c r="E10" s="45">
        <f t="shared" si="0"/>
        <v>46.349246231155782</v>
      </c>
      <c r="F10" s="45">
        <f t="shared" si="0"/>
        <v>61.798994974874368</v>
      </c>
      <c r="G10" s="45">
        <f t="shared" si="0"/>
        <v>49.122278056951423</v>
      </c>
      <c r="H10" s="4">
        <f t="shared" si="0"/>
        <v>80.814070351758801</v>
      </c>
      <c r="I10">
        <f>SUM(B10:H10)</f>
        <v>473</v>
      </c>
    </row>
    <row r="11" spans="1:9" x14ac:dyDescent="0.25">
      <c r="B11" s="5">
        <f t="shared" si="0"/>
        <v>27.13149078726968</v>
      </c>
      <c r="C11" s="12">
        <f t="shared" si="0"/>
        <v>76.824958123953095</v>
      </c>
      <c r="D11" s="12">
        <f t="shared" si="0"/>
        <v>65.401172529313229</v>
      </c>
      <c r="E11" s="12">
        <f t="shared" si="0"/>
        <v>33.414572864321606</v>
      </c>
      <c r="F11" s="12">
        <f t="shared" si="0"/>
        <v>44.552763819095475</v>
      </c>
      <c r="G11" s="12">
        <f t="shared" si="0"/>
        <v>35.413735343383586</v>
      </c>
      <c r="H11" s="6">
        <f t="shared" si="0"/>
        <v>58.261306532663319</v>
      </c>
      <c r="I11">
        <f t="shared" ref="I11:I12" si="1">SUM(B11:H11)</f>
        <v>340.99999999999994</v>
      </c>
    </row>
    <row r="12" spans="1:9" ht="15.75" thickBot="1" x14ac:dyDescent="0.3">
      <c r="B12" s="7">
        <f t="shared" si="0"/>
        <v>30.234505862646568</v>
      </c>
      <c r="C12" s="46">
        <f t="shared" si="0"/>
        <v>85.611390284757121</v>
      </c>
      <c r="D12" s="46">
        <f t="shared" si="0"/>
        <v>72.881072026800666</v>
      </c>
      <c r="E12" s="46">
        <f t="shared" si="0"/>
        <v>37.236180904522612</v>
      </c>
      <c r="F12" s="46">
        <f t="shared" si="0"/>
        <v>49.64824120603015</v>
      </c>
      <c r="G12" s="46">
        <f t="shared" si="0"/>
        <v>39.463986599664992</v>
      </c>
      <c r="H12" s="8">
        <f t="shared" si="0"/>
        <v>64.924623115577887</v>
      </c>
      <c r="I12">
        <f t="shared" si="1"/>
        <v>380</v>
      </c>
    </row>
    <row r="13" spans="1:9" x14ac:dyDescent="0.25">
      <c r="B13">
        <f>SUM(B10:B12)</f>
        <v>95</v>
      </c>
      <c r="C13">
        <f t="shared" ref="C13:H13" si="2">SUM(C10:C12)</f>
        <v>269</v>
      </c>
      <c r="D13">
        <f t="shared" si="2"/>
        <v>229</v>
      </c>
      <c r="E13">
        <f t="shared" si="2"/>
        <v>117</v>
      </c>
      <c r="F13">
        <f t="shared" si="2"/>
        <v>156</v>
      </c>
      <c r="G13">
        <f t="shared" si="2"/>
        <v>124</v>
      </c>
      <c r="H13">
        <f t="shared" si="2"/>
        <v>204</v>
      </c>
      <c r="I13" s="50">
        <f>SUM(I10:I12)</f>
        <v>1194</v>
      </c>
    </row>
    <row r="14" spans="1:9" x14ac:dyDescent="0.25">
      <c r="I14" s="126"/>
    </row>
    <row r="15" spans="1:9" ht="15.75" thickBot="1" x14ac:dyDescent="0.3">
      <c r="B15" s="49" t="s">
        <v>234</v>
      </c>
      <c r="C15" s="48"/>
      <c r="D15" s="48"/>
      <c r="E15" s="48"/>
      <c r="F15" s="48"/>
      <c r="G15" s="48"/>
      <c r="H15" s="48"/>
    </row>
    <row r="16" spans="1:9" x14ac:dyDescent="0.25">
      <c r="B16" s="3">
        <f t="shared" ref="B16:H18" si="3">(B4-B10)^2/B10</f>
        <v>31.381772349749937</v>
      </c>
      <c r="C16" s="45">
        <f t="shared" si="3"/>
        <v>56.455648416112751</v>
      </c>
      <c r="D16" s="45">
        <f t="shared" si="3"/>
        <v>82.063601432973698</v>
      </c>
      <c r="E16" s="45">
        <f t="shared" si="3"/>
        <v>16.137938159382593</v>
      </c>
      <c r="F16" s="45">
        <f t="shared" si="3"/>
        <v>70.916575069198657</v>
      </c>
      <c r="G16" s="45">
        <f t="shared" si="3"/>
        <v>37.855143091391852</v>
      </c>
      <c r="H16" s="4">
        <f t="shared" si="3"/>
        <v>18.641952455974693</v>
      </c>
    </row>
    <row r="17" spans="1:8" x14ac:dyDescent="0.25">
      <c r="B17" s="5">
        <f t="shared" si="3"/>
        <v>25.168348327013469</v>
      </c>
      <c r="C17" s="12">
        <f t="shared" si="3"/>
        <v>43.523951899095088</v>
      </c>
      <c r="D17" s="12">
        <f t="shared" si="3"/>
        <v>5.1773253805470789</v>
      </c>
      <c r="E17" s="12">
        <f t="shared" si="3"/>
        <v>85.932506543545628</v>
      </c>
      <c r="F17" s="12">
        <f t="shared" si="3"/>
        <v>36.911888565316993</v>
      </c>
      <c r="G17" s="12">
        <f t="shared" si="3"/>
        <v>0.88119348357845706</v>
      </c>
      <c r="H17" s="6">
        <f t="shared" si="3"/>
        <v>120.35721821111765</v>
      </c>
    </row>
    <row r="18" spans="1:8" ht="15.75" thickBot="1" x14ac:dyDescent="0.3">
      <c r="B18" s="7">
        <f t="shared" si="3"/>
        <v>2.2427053086299464</v>
      </c>
      <c r="C18" s="46">
        <f t="shared" si="3"/>
        <v>214.10790760035087</v>
      </c>
      <c r="D18" s="46">
        <f t="shared" si="3"/>
        <v>63.224096618848463</v>
      </c>
      <c r="E18" s="46">
        <f t="shared" si="3"/>
        <v>18.485708569839751</v>
      </c>
      <c r="F18" s="46">
        <f t="shared" si="3"/>
        <v>13.249860639228531</v>
      </c>
      <c r="G18" s="46">
        <f t="shared" si="3"/>
        <v>35.702229384045296</v>
      </c>
      <c r="H18" s="8">
        <f t="shared" si="3"/>
        <v>31.085613827652192</v>
      </c>
    </row>
    <row r="20" spans="1:8" ht="15.75" thickBot="1" x14ac:dyDescent="0.3">
      <c r="D20" s="12"/>
      <c r="E20" s="12"/>
    </row>
    <row r="21" spans="1:8" x14ac:dyDescent="0.25">
      <c r="A21" s="12" t="s">
        <v>228</v>
      </c>
      <c r="B21" s="3" t="s">
        <v>155</v>
      </c>
      <c r="C21" s="4">
        <f>SUM(B16:H18)</f>
        <v>1009.5031853335936</v>
      </c>
      <c r="D21" s="12"/>
      <c r="E21" s="12"/>
    </row>
    <row r="22" spans="1:8" x14ac:dyDescent="0.25">
      <c r="B22" s="5" t="s">
        <v>217</v>
      </c>
      <c r="C22" s="6">
        <f>6*2</f>
        <v>12</v>
      </c>
      <c r="D22" s="12"/>
      <c r="E22" s="12"/>
    </row>
    <row r="23" spans="1:8" ht="15.75" thickBot="1" x14ac:dyDescent="0.3">
      <c r="B23" s="7" t="s">
        <v>218</v>
      </c>
      <c r="C23" s="8">
        <f>_xlfn.CHISQ.DIST.RT(C21,C22)</f>
        <v>1.6970344878781622E-208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0" sqref="B10"/>
    </sheetView>
  </sheetViews>
  <sheetFormatPr defaultRowHeight="15" x14ac:dyDescent="0.25"/>
  <cols>
    <col min="1" max="1" width="13.42578125" bestFit="1" customWidth="1"/>
    <col min="3" max="3" width="11" bestFit="1" customWidth="1"/>
    <col min="9" max="9" width="10.28515625" bestFit="1" customWidth="1"/>
  </cols>
  <sheetData>
    <row r="1" spans="1:9" x14ac:dyDescent="0.25">
      <c r="B1" s="49" t="s">
        <v>225</v>
      </c>
      <c r="C1" s="49"/>
      <c r="D1" s="49"/>
      <c r="E1" s="49"/>
      <c r="F1" s="49"/>
      <c r="G1" s="49"/>
      <c r="H1" s="49"/>
    </row>
    <row r="2" spans="1:9" x14ac:dyDescent="0.25">
      <c r="A2" s="19" t="s">
        <v>196</v>
      </c>
      <c r="B2" s="19" t="s">
        <v>193</v>
      </c>
    </row>
    <row r="3" spans="1:9" x14ac:dyDescent="0.25">
      <c r="A3" s="19" t="s">
        <v>192</v>
      </c>
      <c r="B3" t="s">
        <v>34</v>
      </c>
      <c r="C3" t="s">
        <v>43</v>
      </c>
      <c r="D3" t="s">
        <v>37</v>
      </c>
      <c r="E3" t="s">
        <v>40</v>
      </c>
      <c r="F3" t="s">
        <v>41</v>
      </c>
      <c r="G3" t="s">
        <v>39</v>
      </c>
      <c r="H3" t="s">
        <v>31</v>
      </c>
      <c r="I3" t="s">
        <v>147</v>
      </c>
    </row>
    <row r="4" spans="1:9" x14ac:dyDescent="0.25">
      <c r="A4" s="42" t="s">
        <v>36</v>
      </c>
      <c r="B4" s="20">
        <v>72</v>
      </c>
      <c r="C4" s="20">
        <v>29</v>
      </c>
      <c r="D4" s="20">
        <v>177</v>
      </c>
      <c r="E4" s="20">
        <v>19</v>
      </c>
      <c r="F4" s="20">
        <v>128</v>
      </c>
      <c r="G4" s="20">
        <v>6</v>
      </c>
      <c r="H4" s="20">
        <v>42</v>
      </c>
      <c r="I4" s="20">
        <v>473</v>
      </c>
    </row>
    <row r="5" spans="1:9" x14ac:dyDescent="0.25">
      <c r="A5" s="42" t="s">
        <v>29</v>
      </c>
      <c r="B5" s="20">
        <v>1</v>
      </c>
      <c r="C5" s="20">
        <v>19</v>
      </c>
      <c r="D5" s="20">
        <v>47</v>
      </c>
      <c r="E5" s="20">
        <v>87</v>
      </c>
      <c r="F5" s="20">
        <v>4</v>
      </c>
      <c r="G5" s="20">
        <v>41</v>
      </c>
      <c r="H5" s="20">
        <v>142</v>
      </c>
      <c r="I5" s="20">
        <v>341</v>
      </c>
    </row>
    <row r="6" spans="1:9" x14ac:dyDescent="0.25">
      <c r="A6" s="42" t="s">
        <v>33</v>
      </c>
      <c r="B6" s="20">
        <v>22</v>
      </c>
      <c r="C6" s="20">
        <v>221</v>
      </c>
      <c r="D6" s="20">
        <v>5</v>
      </c>
      <c r="E6" s="20">
        <v>11</v>
      </c>
      <c r="F6" s="20">
        <v>24</v>
      </c>
      <c r="G6" s="20">
        <v>77</v>
      </c>
      <c r="H6" s="20">
        <v>20</v>
      </c>
      <c r="I6" s="20">
        <v>380</v>
      </c>
    </row>
    <row r="7" spans="1:9" x14ac:dyDescent="0.25">
      <c r="A7" s="42" t="s">
        <v>147</v>
      </c>
      <c r="B7" s="20">
        <v>95</v>
      </c>
      <c r="C7" s="20">
        <v>269</v>
      </c>
      <c r="D7" s="20">
        <v>229</v>
      </c>
      <c r="E7" s="20">
        <v>117</v>
      </c>
      <c r="F7" s="20">
        <v>156</v>
      </c>
      <c r="G7" s="20">
        <v>124</v>
      </c>
      <c r="H7" s="20">
        <v>204</v>
      </c>
      <c r="I7" s="20">
        <v>1194</v>
      </c>
    </row>
    <row r="9" spans="1:9" ht="15.75" thickBot="1" x14ac:dyDescent="0.3">
      <c r="B9" s="49" t="s">
        <v>233</v>
      </c>
      <c r="C9" s="48"/>
      <c r="D9" s="48"/>
      <c r="E9" s="48"/>
      <c r="F9" s="48"/>
      <c r="G9" s="48"/>
      <c r="H9" s="48"/>
    </row>
    <row r="10" spans="1:9" x14ac:dyDescent="0.25">
      <c r="B10" s="59">
        <f t="shared" ref="B10:H12" si="0">(B$7*$I4)/$I$7</f>
        <v>37.634003350083752</v>
      </c>
      <c r="C10" s="60">
        <f t="shared" si="0"/>
        <v>106.56365159128978</v>
      </c>
      <c r="D10" s="60">
        <f t="shared" si="0"/>
        <v>90.717755443886091</v>
      </c>
      <c r="E10" s="60">
        <f t="shared" si="0"/>
        <v>46.349246231155782</v>
      </c>
      <c r="F10" s="60">
        <f t="shared" si="0"/>
        <v>61.798994974874368</v>
      </c>
      <c r="G10" s="60">
        <f t="shared" si="0"/>
        <v>49.122278056951423</v>
      </c>
      <c r="H10" s="61">
        <f t="shared" si="0"/>
        <v>80.814070351758801</v>
      </c>
      <c r="I10">
        <f>SUM(B10:H10)</f>
        <v>473</v>
      </c>
    </row>
    <row r="11" spans="1:9" x14ac:dyDescent="0.25">
      <c r="B11" s="62">
        <f t="shared" si="0"/>
        <v>27.13149078726968</v>
      </c>
      <c r="C11" s="63">
        <f t="shared" si="0"/>
        <v>76.824958123953095</v>
      </c>
      <c r="D11" s="63">
        <f t="shared" si="0"/>
        <v>65.401172529313229</v>
      </c>
      <c r="E11" s="63">
        <f t="shared" si="0"/>
        <v>33.414572864321606</v>
      </c>
      <c r="F11" s="63">
        <f t="shared" si="0"/>
        <v>44.552763819095475</v>
      </c>
      <c r="G11" s="63">
        <f t="shared" si="0"/>
        <v>35.413735343383586</v>
      </c>
      <c r="H11" s="64">
        <f t="shared" si="0"/>
        <v>58.261306532663319</v>
      </c>
      <c r="I11">
        <f t="shared" ref="I11:I12" si="1">SUM(B11:H11)</f>
        <v>340.99999999999994</v>
      </c>
    </row>
    <row r="12" spans="1:9" ht="15.75" thickBot="1" x14ac:dyDescent="0.3">
      <c r="B12" s="65">
        <f t="shared" si="0"/>
        <v>30.234505862646568</v>
      </c>
      <c r="C12" s="66">
        <f t="shared" si="0"/>
        <v>85.611390284757121</v>
      </c>
      <c r="D12" s="66">
        <f t="shared" si="0"/>
        <v>72.881072026800666</v>
      </c>
      <c r="E12" s="66">
        <f t="shared" si="0"/>
        <v>37.236180904522612</v>
      </c>
      <c r="F12" s="66">
        <f t="shared" si="0"/>
        <v>49.64824120603015</v>
      </c>
      <c r="G12" s="66">
        <f t="shared" si="0"/>
        <v>39.463986599664992</v>
      </c>
      <c r="H12" s="67">
        <f t="shared" si="0"/>
        <v>64.924623115577887</v>
      </c>
      <c r="I12">
        <f t="shared" si="1"/>
        <v>380</v>
      </c>
    </row>
    <row r="13" spans="1:9" x14ac:dyDescent="0.25">
      <c r="B13">
        <f>SUM(B10:B12)</f>
        <v>95</v>
      </c>
      <c r="C13">
        <f t="shared" ref="C13:H13" si="2">SUM(C10:C12)</f>
        <v>269</v>
      </c>
      <c r="D13">
        <f t="shared" si="2"/>
        <v>229</v>
      </c>
      <c r="E13">
        <f t="shared" si="2"/>
        <v>117</v>
      </c>
      <c r="F13">
        <f t="shared" si="2"/>
        <v>156</v>
      </c>
      <c r="G13">
        <f t="shared" si="2"/>
        <v>124</v>
      </c>
      <c r="H13">
        <f t="shared" si="2"/>
        <v>204</v>
      </c>
      <c r="I13" s="50">
        <f>SUM(I10:I12)</f>
        <v>1194</v>
      </c>
    </row>
    <row r="14" spans="1:9" x14ac:dyDescent="0.25">
      <c r="I14" s="126"/>
    </row>
    <row r="15" spans="1:9" ht="15.75" thickBot="1" x14ac:dyDescent="0.3">
      <c r="B15" s="49" t="s">
        <v>235</v>
      </c>
      <c r="C15" s="49"/>
      <c r="D15" s="49"/>
      <c r="E15" s="49"/>
      <c r="F15" s="49"/>
      <c r="G15" s="49"/>
      <c r="H15" s="49"/>
    </row>
    <row r="16" spans="1:9" x14ac:dyDescent="0.25">
      <c r="B16" s="59">
        <f t="shared" ref="B16:H18" si="3">B4*LN(B4/B10)</f>
        <v>46.710585567081274</v>
      </c>
      <c r="C16" s="60">
        <f t="shared" si="3"/>
        <v>-37.741952680487763</v>
      </c>
      <c r="D16" s="60">
        <f t="shared" si="3"/>
        <v>118.30620430299609</v>
      </c>
      <c r="E16" s="60">
        <f t="shared" si="3"/>
        <v>-16.943554953243325</v>
      </c>
      <c r="F16" s="60">
        <f t="shared" si="3"/>
        <v>93.202324752728913</v>
      </c>
      <c r="G16" s="60">
        <f t="shared" si="3"/>
        <v>-12.615319145498205</v>
      </c>
      <c r="H16" s="61">
        <f t="shared" si="3"/>
        <v>-27.48822174420982</v>
      </c>
    </row>
    <row r="17" spans="2:8" x14ac:dyDescent="0.25">
      <c r="B17" s="62">
        <f t="shared" si="3"/>
        <v>-3.30069507493151</v>
      </c>
      <c r="C17" s="63">
        <f t="shared" si="3"/>
        <v>-26.544721091560991</v>
      </c>
      <c r="D17" s="63">
        <f t="shared" si="3"/>
        <v>-15.528451503232066</v>
      </c>
      <c r="E17" s="63">
        <f t="shared" si="3"/>
        <v>83.251692045749664</v>
      </c>
      <c r="F17" s="63">
        <f t="shared" si="3"/>
        <v>-9.6415193178424623</v>
      </c>
      <c r="G17" s="63">
        <f t="shared" si="3"/>
        <v>6.0053650285003624</v>
      </c>
      <c r="H17" s="64">
        <f t="shared" si="3"/>
        <v>126.50622102050262</v>
      </c>
    </row>
    <row r="18" spans="2:8" ht="15.75" thickBot="1" x14ac:dyDescent="0.3">
      <c r="B18" s="65">
        <f t="shared" si="3"/>
        <v>-6.9947107342224015</v>
      </c>
      <c r="C18" s="66">
        <f t="shared" si="3"/>
        <v>209.58410425571458</v>
      </c>
      <c r="D18" s="66">
        <f t="shared" si="3"/>
        <v>-13.396955249440117</v>
      </c>
      <c r="E18" s="66">
        <f t="shared" si="3"/>
        <v>-13.413241828439967</v>
      </c>
      <c r="F18" s="66">
        <f t="shared" si="3"/>
        <v>-17.445819256067409</v>
      </c>
      <c r="G18" s="66">
        <f t="shared" si="3"/>
        <v>51.468101106018743</v>
      </c>
      <c r="H18" s="67">
        <f t="shared" si="3"/>
        <v>-23.549893581162188</v>
      </c>
    </row>
    <row r="20" spans="2:8" ht="15.75" thickBot="1" x14ac:dyDescent="0.3"/>
    <row r="21" spans="2:8" ht="15.75" thickBot="1" x14ac:dyDescent="0.3">
      <c r="B21" s="30">
        <f>2*SUM(B16:H18)</f>
        <v>1020.8590838379079</v>
      </c>
      <c r="C21" s="47" t="s">
        <v>220</v>
      </c>
      <c r="D21" s="3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5"/>
  <sheetViews>
    <sheetView workbookViewId="0">
      <selection activeCell="K5" sqref="K5"/>
    </sheetView>
  </sheetViews>
  <sheetFormatPr defaultRowHeight="15" x14ac:dyDescent="0.25"/>
  <cols>
    <col min="1" max="1" width="7.140625" customWidth="1"/>
    <col min="3" max="3" width="2.5703125" customWidth="1"/>
    <col min="4" max="4" width="12.42578125" bestFit="1" customWidth="1"/>
    <col min="5" max="5" width="5.5703125" bestFit="1" customWidth="1"/>
    <col min="6" max="6" width="2.42578125" customWidth="1"/>
    <col min="7" max="7" width="11" bestFit="1" customWidth="1"/>
    <col min="8" max="8" width="12.42578125" bestFit="1" customWidth="1"/>
    <col min="9" max="9" width="2.7109375" customWidth="1"/>
    <col min="10" max="10" width="18.85546875" bestFit="1" customWidth="1"/>
    <col min="15" max="15" width="12.42578125" bestFit="1" customWidth="1"/>
  </cols>
  <sheetData>
    <row r="1" spans="1:11" ht="15.75" thickBot="1" x14ac:dyDescent="0.3">
      <c r="A1" s="71" t="s">
        <v>20</v>
      </c>
      <c r="B1" s="71" t="s">
        <v>24</v>
      </c>
      <c r="D1" s="127" t="s">
        <v>162</v>
      </c>
      <c r="E1" s="127" t="s">
        <v>236</v>
      </c>
      <c r="G1" s="128" t="s">
        <v>237</v>
      </c>
      <c r="H1" s="128" t="s">
        <v>238</v>
      </c>
    </row>
    <row r="2" spans="1:11" ht="18" thickBot="1" x14ac:dyDescent="0.3">
      <c r="A2" t="s">
        <v>36</v>
      </c>
      <c r="B2" t="s">
        <v>34</v>
      </c>
      <c r="D2" t="s">
        <v>36</v>
      </c>
      <c r="E2">
        <v>1</v>
      </c>
      <c r="G2">
        <f t="shared" ref="G2:G65" si="0">VLOOKUP(A2,$D$2:$E$4,2)</f>
        <v>1</v>
      </c>
      <c r="H2">
        <f t="shared" ref="H2:H65" si="1">VLOOKUP(B2,$D$8:$E$14,2)</f>
        <v>1</v>
      </c>
      <c r="J2" s="129" t="s">
        <v>239</v>
      </c>
      <c r="K2" s="31">
        <f>RSQ(G2:G1195,H2:H1195)</f>
        <v>2.191410096921015E-3</v>
      </c>
    </row>
    <row r="3" spans="1:11" ht="15.75" thickBot="1" x14ac:dyDescent="0.3">
      <c r="A3" t="s">
        <v>36</v>
      </c>
      <c r="B3" t="s">
        <v>34</v>
      </c>
      <c r="D3" t="s">
        <v>29</v>
      </c>
      <c r="E3">
        <v>2</v>
      </c>
      <c r="G3">
        <f t="shared" si="0"/>
        <v>1</v>
      </c>
      <c r="H3">
        <f t="shared" si="1"/>
        <v>1</v>
      </c>
    </row>
    <row r="4" spans="1:11" x14ac:dyDescent="0.25">
      <c r="A4" t="s">
        <v>36</v>
      </c>
      <c r="B4" t="s">
        <v>34</v>
      </c>
      <c r="D4" t="s">
        <v>33</v>
      </c>
      <c r="E4">
        <v>3</v>
      </c>
      <c r="G4">
        <f t="shared" si="0"/>
        <v>1</v>
      </c>
      <c r="H4">
        <f t="shared" si="1"/>
        <v>1</v>
      </c>
      <c r="J4" s="130" t="s">
        <v>240</v>
      </c>
      <c r="K4" s="4"/>
    </row>
    <row r="5" spans="1:11" x14ac:dyDescent="0.25">
      <c r="A5" t="s">
        <v>36</v>
      </c>
      <c r="B5" t="s">
        <v>34</v>
      </c>
      <c r="G5">
        <f t="shared" si="0"/>
        <v>1</v>
      </c>
      <c r="H5">
        <f t="shared" si="1"/>
        <v>1</v>
      </c>
      <c r="J5" s="131" t="s">
        <v>241</v>
      </c>
      <c r="K5" s="6">
        <f>1193*K2</f>
        <v>2.6143522456267707</v>
      </c>
    </row>
    <row r="6" spans="1:11" x14ac:dyDescent="0.25">
      <c r="A6" t="s">
        <v>36</v>
      </c>
      <c r="B6" t="s">
        <v>34</v>
      </c>
      <c r="G6">
        <f t="shared" si="0"/>
        <v>1</v>
      </c>
      <c r="H6">
        <f t="shared" si="1"/>
        <v>1</v>
      </c>
      <c r="J6" s="131"/>
      <c r="K6" s="6"/>
    </row>
    <row r="7" spans="1:11" x14ac:dyDescent="0.25">
      <c r="A7" t="s">
        <v>36</v>
      </c>
      <c r="B7" t="s">
        <v>34</v>
      </c>
      <c r="D7" s="127" t="s">
        <v>242</v>
      </c>
      <c r="E7" s="127" t="s">
        <v>236</v>
      </c>
      <c r="G7">
        <f t="shared" si="0"/>
        <v>1</v>
      </c>
      <c r="H7">
        <f t="shared" si="1"/>
        <v>1</v>
      </c>
      <c r="J7" s="131" t="s">
        <v>217</v>
      </c>
      <c r="K7" s="6">
        <v>1</v>
      </c>
    </row>
    <row r="8" spans="1:11" x14ac:dyDescent="0.25">
      <c r="A8" t="s">
        <v>36</v>
      </c>
      <c r="B8" t="s">
        <v>34</v>
      </c>
      <c r="D8" t="s">
        <v>34</v>
      </c>
      <c r="E8">
        <v>1</v>
      </c>
      <c r="G8">
        <f t="shared" si="0"/>
        <v>1</v>
      </c>
      <c r="H8">
        <f t="shared" si="1"/>
        <v>1</v>
      </c>
      <c r="J8" s="131"/>
      <c r="K8" s="6"/>
    </row>
    <row r="9" spans="1:11" ht="15.75" thickBot="1" x14ac:dyDescent="0.3">
      <c r="A9" t="s">
        <v>36</v>
      </c>
      <c r="B9" t="s">
        <v>34</v>
      </c>
      <c r="D9" t="s">
        <v>43</v>
      </c>
      <c r="E9">
        <v>2</v>
      </c>
      <c r="G9">
        <f t="shared" si="0"/>
        <v>1</v>
      </c>
      <c r="H9">
        <f t="shared" si="1"/>
        <v>1</v>
      </c>
      <c r="J9" s="34" t="s">
        <v>218</v>
      </c>
      <c r="K9" s="8">
        <f>_xlfn.CHISQ.DIST.RT(K5,1)</f>
        <v>0.10590076065223469</v>
      </c>
    </row>
    <row r="10" spans="1:11" x14ac:dyDescent="0.25">
      <c r="A10" t="s">
        <v>36</v>
      </c>
      <c r="B10" t="s">
        <v>34</v>
      </c>
      <c r="D10" t="s">
        <v>37</v>
      </c>
      <c r="E10">
        <v>3</v>
      </c>
      <c r="G10">
        <f t="shared" si="0"/>
        <v>1</v>
      </c>
      <c r="H10">
        <f t="shared" si="1"/>
        <v>1</v>
      </c>
    </row>
    <row r="11" spans="1:11" x14ac:dyDescent="0.25">
      <c r="A11" t="s">
        <v>36</v>
      </c>
      <c r="B11" t="s">
        <v>34</v>
      </c>
      <c r="D11" t="s">
        <v>40</v>
      </c>
      <c r="E11">
        <v>4</v>
      </c>
      <c r="G11">
        <f t="shared" si="0"/>
        <v>1</v>
      </c>
      <c r="H11">
        <f t="shared" si="1"/>
        <v>1</v>
      </c>
    </row>
    <row r="12" spans="1:11" x14ac:dyDescent="0.25">
      <c r="A12" t="s">
        <v>36</v>
      </c>
      <c r="B12" t="s">
        <v>34</v>
      </c>
      <c r="D12" t="s">
        <v>41</v>
      </c>
      <c r="E12">
        <v>5</v>
      </c>
      <c r="G12">
        <f t="shared" si="0"/>
        <v>1</v>
      </c>
      <c r="H12">
        <f t="shared" si="1"/>
        <v>1</v>
      </c>
    </row>
    <row r="13" spans="1:11" x14ac:dyDescent="0.25">
      <c r="A13" t="s">
        <v>36</v>
      </c>
      <c r="B13" t="s">
        <v>34</v>
      </c>
      <c r="D13" t="s">
        <v>39</v>
      </c>
      <c r="E13">
        <v>6</v>
      </c>
      <c r="G13">
        <f t="shared" si="0"/>
        <v>1</v>
      </c>
      <c r="H13">
        <f t="shared" si="1"/>
        <v>1</v>
      </c>
    </row>
    <row r="14" spans="1:11" x14ac:dyDescent="0.25">
      <c r="A14" t="s">
        <v>36</v>
      </c>
      <c r="B14" t="s">
        <v>34</v>
      </c>
      <c r="D14" t="s">
        <v>31</v>
      </c>
      <c r="E14">
        <v>7</v>
      </c>
      <c r="G14">
        <f t="shared" si="0"/>
        <v>1</v>
      </c>
      <c r="H14">
        <f t="shared" si="1"/>
        <v>1</v>
      </c>
    </row>
    <row r="15" spans="1:11" x14ac:dyDescent="0.25">
      <c r="A15" t="s">
        <v>36</v>
      </c>
      <c r="B15" t="s">
        <v>34</v>
      </c>
      <c r="G15">
        <f t="shared" si="0"/>
        <v>1</v>
      </c>
      <c r="H15">
        <f t="shared" si="1"/>
        <v>1</v>
      </c>
    </row>
    <row r="16" spans="1:11" x14ac:dyDescent="0.25">
      <c r="A16" t="s">
        <v>36</v>
      </c>
      <c r="B16" t="s">
        <v>34</v>
      </c>
      <c r="G16">
        <f t="shared" si="0"/>
        <v>1</v>
      </c>
      <c r="H16">
        <f t="shared" si="1"/>
        <v>1</v>
      </c>
    </row>
    <row r="17" spans="1:8" x14ac:dyDescent="0.25">
      <c r="A17" t="s">
        <v>36</v>
      </c>
      <c r="B17" t="s">
        <v>34</v>
      </c>
      <c r="G17">
        <f t="shared" si="0"/>
        <v>1</v>
      </c>
      <c r="H17">
        <f t="shared" si="1"/>
        <v>1</v>
      </c>
    </row>
    <row r="18" spans="1:8" x14ac:dyDescent="0.25">
      <c r="A18" t="s">
        <v>36</v>
      </c>
      <c r="B18" t="s">
        <v>34</v>
      </c>
      <c r="G18">
        <f t="shared" si="0"/>
        <v>1</v>
      </c>
      <c r="H18">
        <f t="shared" si="1"/>
        <v>1</v>
      </c>
    </row>
    <row r="19" spans="1:8" x14ac:dyDescent="0.25">
      <c r="A19" t="s">
        <v>36</v>
      </c>
      <c r="B19" t="s">
        <v>34</v>
      </c>
      <c r="G19">
        <f t="shared" si="0"/>
        <v>1</v>
      </c>
      <c r="H19">
        <f t="shared" si="1"/>
        <v>1</v>
      </c>
    </row>
    <row r="20" spans="1:8" x14ac:dyDescent="0.25">
      <c r="A20" t="s">
        <v>36</v>
      </c>
      <c r="B20" t="s">
        <v>34</v>
      </c>
      <c r="G20">
        <f t="shared" si="0"/>
        <v>1</v>
      </c>
      <c r="H20">
        <f t="shared" si="1"/>
        <v>1</v>
      </c>
    </row>
    <row r="21" spans="1:8" x14ac:dyDescent="0.25">
      <c r="A21" t="s">
        <v>36</v>
      </c>
      <c r="B21" t="s">
        <v>34</v>
      </c>
      <c r="G21">
        <f t="shared" si="0"/>
        <v>1</v>
      </c>
      <c r="H21">
        <f t="shared" si="1"/>
        <v>1</v>
      </c>
    </row>
    <row r="22" spans="1:8" x14ac:dyDescent="0.25">
      <c r="A22" t="s">
        <v>36</v>
      </c>
      <c r="B22" t="s">
        <v>34</v>
      </c>
      <c r="G22">
        <f t="shared" si="0"/>
        <v>1</v>
      </c>
      <c r="H22">
        <f t="shared" si="1"/>
        <v>1</v>
      </c>
    </row>
    <row r="23" spans="1:8" x14ac:dyDescent="0.25">
      <c r="A23" t="s">
        <v>36</v>
      </c>
      <c r="B23" t="s">
        <v>34</v>
      </c>
      <c r="G23">
        <f t="shared" si="0"/>
        <v>1</v>
      </c>
      <c r="H23">
        <f t="shared" si="1"/>
        <v>1</v>
      </c>
    </row>
    <row r="24" spans="1:8" x14ac:dyDescent="0.25">
      <c r="A24" t="s">
        <v>36</v>
      </c>
      <c r="B24" t="s">
        <v>34</v>
      </c>
      <c r="G24">
        <f t="shared" si="0"/>
        <v>1</v>
      </c>
      <c r="H24">
        <f t="shared" si="1"/>
        <v>1</v>
      </c>
    </row>
    <row r="25" spans="1:8" x14ac:dyDescent="0.25">
      <c r="A25" t="s">
        <v>36</v>
      </c>
      <c r="B25" t="s">
        <v>34</v>
      </c>
      <c r="G25">
        <f t="shared" si="0"/>
        <v>1</v>
      </c>
      <c r="H25">
        <f t="shared" si="1"/>
        <v>1</v>
      </c>
    </row>
    <row r="26" spans="1:8" x14ac:dyDescent="0.25">
      <c r="A26" t="s">
        <v>36</v>
      </c>
      <c r="B26" t="s">
        <v>34</v>
      </c>
      <c r="G26">
        <f t="shared" si="0"/>
        <v>1</v>
      </c>
      <c r="H26">
        <f t="shared" si="1"/>
        <v>1</v>
      </c>
    </row>
    <row r="27" spans="1:8" x14ac:dyDescent="0.25">
      <c r="A27" t="s">
        <v>36</v>
      </c>
      <c r="B27" t="s">
        <v>34</v>
      </c>
      <c r="G27">
        <f t="shared" si="0"/>
        <v>1</v>
      </c>
      <c r="H27">
        <f t="shared" si="1"/>
        <v>1</v>
      </c>
    </row>
    <row r="28" spans="1:8" x14ac:dyDescent="0.25">
      <c r="A28" t="s">
        <v>36</v>
      </c>
      <c r="B28" t="s">
        <v>34</v>
      </c>
      <c r="G28">
        <f t="shared" si="0"/>
        <v>1</v>
      </c>
      <c r="H28">
        <f t="shared" si="1"/>
        <v>1</v>
      </c>
    </row>
    <row r="29" spans="1:8" x14ac:dyDescent="0.25">
      <c r="A29" t="s">
        <v>36</v>
      </c>
      <c r="B29" t="s">
        <v>34</v>
      </c>
      <c r="G29">
        <f t="shared" si="0"/>
        <v>1</v>
      </c>
      <c r="H29">
        <f t="shared" si="1"/>
        <v>1</v>
      </c>
    </row>
    <row r="30" spans="1:8" x14ac:dyDescent="0.25">
      <c r="A30" t="s">
        <v>36</v>
      </c>
      <c r="B30" t="s">
        <v>34</v>
      </c>
      <c r="G30">
        <f t="shared" si="0"/>
        <v>1</v>
      </c>
      <c r="H30">
        <f t="shared" si="1"/>
        <v>1</v>
      </c>
    </row>
    <row r="31" spans="1:8" x14ac:dyDescent="0.25">
      <c r="A31" t="s">
        <v>36</v>
      </c>
      <c r="B31" t="s">
        <v>34</v>
      </c>
      <c r="G31">
        <f t="shared" si="0"/>
        <v>1</v>
      </c>
      <c r="H31">
        <f t="shared" si="1"/>
        <v>1</v>
      </c>
    </row>
    <row r="32" spans="1:8" x14ac:dyDescent="0.25">
      <c r="A32" t="s">
        <v>36</v>
      </c>
      <c r="B32" t="s">
        <v>34</v>
      </c>
      <c r="G32">
        <f t="shared" si="0"/>
        <v>1</v>
      </c>
      <c r="H32">
        <f t="shared" si="1"/>
        <v>1</v>
      </c>
    </row>
    <row r="33" spans="1:8" x14ac:dyDescent="0.25">
      <c r="A33" t="s">
        <v>36</v>
      </c>
      <c r="B33" t="s">
        <v>34</v>
      </c>
      <c r="G33">
        <f t="shared" si="0"/>
        <v>1</v>
      </c>
      <c r="H33">
        <f t="shared" si="1"/>
        <v>1</v>
      </c>
    </row>
    <row r="34" spans="1:8" x14ac:dyDescent="0.25">
      <c r="A34" t="s">
        <v>36</v>
      </c>
      <c r="B34" t="s">
        <v>34</v>
      </c>
      <c r="G34">
        <f t="shared" si="0"/>
        <v>1</v>
      </c>
      <c r="H34">
        <f t="shared" si="1"/>
        <v>1</v>
      </c>
    </row>
    <row r="35" spans="1:8" x14ac:dyDescent="0.25">
      <c r="A35" t="s">
        <v>36</v>
      </c>
      <c r="B35" t="s">
        <v>34</v>
      </c>
      <c r="G35">
        <f t="shared" si="0"/>
        <v>1</v>
      </c>
      <c r="H35">
        <f t="shared" si="1"/>
        <v>1</v>
      </c>
    </row>
    <row r="36" spans="1:8" x14ac:dyDescent="0.25">
      <c r="A36" t="s">
        <v>36</v>
      </c>
      <c r="B36" t="s">
        <v>34</v>
      </c>
      <c r="G36">
        <f t="shared" si="0"/>
        <v>1</v>
      </c>
      <c r="H36">
        <f t="shared" si="1"/>
        <v>1</v>
      </c>
    </row>
    <row r="37" spans="1:8" x14ac:dyDescent="0.25">
      <c r="A37" t="s">
        <v>36</v>
      </c>
      <c r="B37" t="s">
        <v>34</v>
      </c>
      <c r="G37">
        <f t="shared" si="0"/>
        <v>1</v>
      </c>
      <c r="H37">
        <f t="shared" si="1"/>
        <v>1</v>
      </c>
    </row>
    <row r="38" spans="1:8" x14ac:dyDescent="0.25">
      <c r="A38" t="s">
        <v>36</v>
      </c>
      <c r="B38" t="s">
        <v>34</v>
      </c>
      <c r="G38">
        <f t="shared" si="0"/>
        <v>1</v>
      </c>
      <c r="H38">
        <f t="shared" si="1"/>
        <v>1</v>
      </c>
    </row>
    <row r="39" spans="1:8" x14ac:dyDescent="0.25">
      <c r="A39" t="s">
        <v>36</v>
      </c>
      <c r="B39" t="s">
        <v>34</v>
      </c>
      <c r="G39">
        <f t="shared" si="0"/>
        <v>1</v>
      </c>
      <c r="H39">
        <f t="shared" si="1"/>
        <v>1</v>
      </c>
    </row>
    <row r="40" spans="1:8" x14ac:dyDescent="0.25">
      <c r="A40" t="s">
        <v>36</v>
      </c>
      <c r="B40" t="s">
        <v>34</v>
      </c>
      <c r="G40">
        <f t="shared" si="0"/>
        <v>1</v>
      </c>
      <c r="H40">
        <f t="shared" si="1"/>
        <v>1</v>
      </c>
    </row>
    <row r="41" spans="1:8" x14ac:dyDescent="0.25">
      <c r="A41" t="s">
        <v>36</v>
      </c>
      <c r="B41" t="s">
        <v>34</v>
      </c>
      <c r="G41">
        <f t="shared" si="0"/>
        <v>1</v>
      </c>
      <c r="H41">
        <f t="shared" si="1"/>
        <v>1</v>
      </c>
    </row>
    <row r="42" spans="1:8" x14ac:dyDescent="0.25">
      <c r="A42" t="s">
        <v>36</v>
      </c>
      <c r="B42" t="s">
        <v>34</v>
      </c>
      <c r="G42">
        <f t="shared" si="0"/>
        <v>1</v>
      </c>
      <c r="H42">
        <f t="shared" si="1"/>
        <v>1</v>
      </c>
    </row>
    <row r="43" spans="1:8" x14ac:dyDescent="0.25">
      <c r="A43" t="s">
        <v>36</v>
      </c>
      <c r="B43" t="s">
        <v>34</v>
      </c>
      <c r="G43">
        <f t="shared" si="0"/>
        <v>1</v>
      </c>
      <c r="H43">
        <f t="shared" si="1"/>
        <v>1</v>
      </c>
    </row>
    <row r="44" spans="1:8" x14ac:dyDescent="0.25">
      <c r="A44" t="s">
        <v>36</v>
      </c>
      <c r="B44" t="s">
        <v>34</v>
      </c>
      <c r="G44">
        <f t="shared" si="0"/>
        <v>1</v>
      </c>
      <c r="H44">
        <f t="shared" si="1"/>
        <v>1</v>
      </c>
    </row>
    <row r="45" spans="1:8" x14ac:dyDescent="0.25">
      <c r="A45" t="s">
        <v>36</v>
      </c>
      <c r="B45" t="s">
        <v>34</v>
      </c>
      <c r="G45">
        <f t="shared" si="0"/>
        <v>1</v>
      </c>
      <c r="H45">
        <f t="shared" si="1"/>
        <v>1</v>
      </c>
    </row>
    <row r="46" spans="1:8" x14ac:dyDescent="0.25">
      <c r="A46" t="s">
        <v>36</v>
      </c>
      <c r="B46" t="s">
        <v>34</v>
      </c>
      <c r="G46">
        <f t="shared" si="0"/>
        <v>1</v>
      </c>
      <c r="H46">
        <f t="shared" si="1"/>
        <v>1</v>
      </c>
    </row>
    <row r="47" spans="1:8" x14ac:dyDescent="0.25">
      <c r="A47" t="s">
        <v>36</v>
      </c>
      <c r="B47" t="s">
        <v>34</v>
      </c>
      <c r="G47">
        <f t="shared" si="0"/>
        <v>1</v>
      </c>
      <c r="H47">
        <f t="shared" si="1"/>
        <v>1</v>
      </c>
    </row>
    <row r="48" spans="1:8" x14ac:dyDescent="0.25">
      <c r="A48" t="s">
        <v>36</v>
      </c>
      <c r="B48" t="s">
        <v>34</v>
      </c>
      <c r="G48">
        <f t="shared" si="0"/>
        <v>1</v>
      </c>
      <c r="H48">
        <f t="shared" si="1"/>
        <v>1</v>
      </c>
    </row>
    <row r="49" spans="1:8" x14ac:dyDescent="0.25">
      <c r="A49" t="s">
        <v>36</v>
      </c>
      <c r="B49" t="s">
        <v>34</v>
      </c>
      <c r="G49">
        <f t="shared" si="0"/>
        <v>1</v>
      </c>
      <c r="H49">
        <f t="shared" si="1"/>
        <v>1</v>
      </c>
    </row>
    <row r="50" spans="1:8" x14ac:dyDescent="0.25">
      <c r="A50" t="s">
        <v>36</v>
      </c>
      <c r="B50" t="s">
        <v>34</v>
      </c>
      <c r="G50">
        <f t="shared" si="0"/>
        <v>1</v>
      </c>
      <c r="H50">
        <f t="shared" si="1"/>
        <v>1</v>
      </c>
    </row>
    <row r="51" spans="1:8" x14ac:dyDescent="0.25">
      <c r="A51" t="s">
        <v>36</v>
      </c>
      <c r="B51" t="s">
        <v>34</v>
      </c>
      <c r="G51">
        <f t="shared" si="0"/>
        <v>1</v>
      </c>
      <c r="H51">
        <f t="shared" si="1"/>
        <v>1</v>
      </c>
    </row>
    <row r="52" spans="1:8" x14ac:dyDescent="0.25">
      <c r="A52" t="s">
        <v>36</v>
      </c>
      <c r="B52" t="s">
        <v>34</v>
      </c>
      <c r="G52">
        <f t="shared" si="0"/>
        <v>1</v>
      </c>
      <c r="H52">
        <f t="shared" si="1"/>
        <v>1</v>
      </c>
    </row>
    <row r="53" spans="1:8" x14ac:dyDescent="0.25">
      <c r="A53" t="s">
        <v>36</v>
      </c>
      <c r="B53" t="s">
        <v>34</v>
      </c>
      <c r="G53">
        <f t="shared" si="0"/>
        <v>1</v>
      </c>
      <c r="H53">
        <f t="shared" si="1"/>
        <v>1</v>
      </c>
    </row>
    <row r="54" spans="1:8" x14ac:dyDescent="0.25">
      <c r="A54" t="s">
        <v>36</v>
      </c>
      <c r="B54" t="s">
        <v>34</v>
      </c>
      <c r="G54">
        <f t="shared" si="0"/>
        <v>1</v>
      </c>
      <c r="H54">
        <f t="shared" si="1"/>
        <v>1</v>
      </c>
    </row>
    <row r="55" spans="1:8" x14ac:dyDescent="0.25">
      <c r="A55" t="s">
        <v>36</v>
      </c>
      <c r="B55" t="s">
        <v>34</v>
      </c>
      <c r="G55">
        <f t="shared" si="0"/>
        <v>1</v>
      </c>
      <c r="H55">
        <f t="shared" si="1"/>
        <v>1</v>
      </c>
    </row>
    <row r="56" spans="1:8" x14ac:dyDescent="0.25">
      <c r="A56" t="s">
        <v>36</v>
      </c>
      <c r="B56" t="s">
        <v>34</v>
      </c>
      <c r="G56">
        <f t="shared" si="0"/>
        <v>1</v>
      </c>
      <c r="H56">
        <f t="shared" si="1"/>
        <v>1</v>
      </c>
    </row>
    <row r="57" spans="1:8" x14ac:dyDescent="0.25">
      <c r="A57" t="s">
        <v>36</v>
      </c>
      <c r="B57" t="s">
        <v>34</v>
      </c>
      <c r="G57">
        <f t="shared" si="0"/>
        <v>1</v>
      </c>
      <c r="H57">
        <f t="shared" si="1"/>
        <v>1</v>
      </c>
    </row>
    <row r="58" spans="1:8" x14ac:dyDescent="0.25">
      <c r="A58" t="s">
        <v>36</v>
      </c>
      <c r="B58" t="s">
        <v>34</v>
      </c>
      <c r="G58">
        <f t="shared" si="0"/>
        <v>1</v>
      </c>
      <c r="H58">
        <f t="shared" si="1"/>
        <v>1</v>
      </c>
    </row>
    <row r="59" spans="1:8" x14ac:dyDescent="0.25">
      <c r="A59" t="s">
        <v>36</v>
      </c>
      <c r="B59" t="s">
        <v>34</v>
      </c>
      <c r="G59">
        <f t="shared" si="0"/>
        <v>1</v>
      </c>
      <c r="H59">
        <f t="shared" si="1"/>
        <v>1</v>
      </c>
    </row>
    <row r="60" spans="1:8" x14ac:dyDescent="0.25">
      <c r="A60" t="s">
        <v>36</v>
      </c>
      <c r="B60" t="s">
        <v>34</v>
      </c>
      <c r="G60">
        <f t="shared" si="0"/>
        <v>1</v>
      </c>
      <c r="H60">
        <f t="shared" si="1"/>
        <v>1</v>
      </c>
    </row>
    <row r="61" spans="1:8" x14ac:dyDescent="0.25">
      <c r="A61" t="s">
        <v>36</v>
      </c>
      <c r="B61" t="s">
        <v>34</v>
      </c>
      <c r="G61">
        <f t="shared" si="0"/>
        <v>1</v>
      </c>
      <c r="H61">
        <f t="shared" si="1"/>
        <v>1</v>
      </c>
    </row>
    <row r="62" spans="1:8" x14ac:dyDescent="0.25">
      <c r="A62" t="s">
        <v>36</v>
      </c>
      <c r="B62" t="s">
        <v>34</v>
      </c>
      <c r="G62">
        <f t="shared" si="0"/>
        <v>1</v>
      </c>
      <c r="H62">
        <f t="shared" si="1"/>
        <v>1</v>
      </c>
    </row>
    <row r="63" spans="1:8" x14ac:dyDescent="0.25">
      <c r="A63" t="s">
        <v>36</v>
      </c>
      <c r="B63" t="s">
        <v>34</v>
      </c>
      <c r="G63">
        <f t="shared" si="0"/>
        <v>1</v>
      </c>
      <c r="H63">
        <f t="shared" si="1"/>
        <v>1</v>
      </c>
    </row>
    <row r="64" spans="1:8" x14ac:dyDescent="0.25">
      <c r="A64" t="s">
        <v>36</v>
      </c>
      <c r="B64" t="s">
        <v>34</v>
      </c>
      <c r="G64">
        <f t="shared" si="0"/>
        <v>1</v>
      </c>
      <c r="H64">
        <f t="shared" si="1"/>
        <v>1</v>
      </c>
    </row>
    <row r="65" spans="1:8" x14ac:dyDescent="0.25">
      <c r="A65" t="s">
        <v>36</v>
      </c>
      <c r="B65" t="s">
        <v>34</v>
      </c>
      <c r="G65">
        <f t="shared" si="0"/>
        <v>1</v>
      </c>
      <c r="H65">
        <f t="shared" si="1"/>
        <v>1</v>
      </c>
    </row>
    <row r="66" spans="1:8" x14ac:dyDescent="0.25">
      <c r="A66" t="s">
        <v>36</v>
      </c>
      <c r="B66" t="s">
        <v>34</v>
      </c>
      <c r="G66">
        <f t="shared" ref="G66:G129" si="2">VLOOKUP(A66,$D$2:$E$4,2)</f>
        <v>1</v>
      </c>
      <c r="H66">
        <f t="shared" ref="H66:H129" si="3">VLOOKUP(B66,$D$8:$E$14,2)</f>
        <v>1</v>
      </c>
    </row>
    <row r="67" spans="1:8" x14ac:dyDescent="0.25">
      <c r="A67" t="s">
        <v>36</v>
      </c>
      <c r="B67" t="s">
        <v>34</v>
      </c>
      <c r="G67">
        <f t="shared" si="2"/>
        <v>1</v>
      </c>
      <c r="H67">
        <f t="shared" si="3"/>
        <v>1</v>
      </c>
    </row>
    <row r="68" spans="1:8" x14ac:dyDescent="0.25">
      <c r="A68" t="s">
        <v>36</v>
      </c>
      <c r="B68" t="s">
        <v>34</v>
      </c>
      <c r="G68">
        <f t="shared" si="2"/>
        <v>1</v>
      </c>
      <c r="H68">
        <f t="shared" si="3"/>
        <v>1</v>
      </c>
    </row>
    <row r="69" spans="1:8" x14ac:dyDescent="0.25">
      <c r="A69" t="s">
        <v>36</v>
      </c>
      <c r="B69" t="s">
        <v>34</v>
      </c>
      <c r="G69">
        <f t="shared" si="2"/>
        <v>1</v>
      </c>
      <c r="H69">
        <f t="shared" si="3"/>
        <v>1</v>
      </c>
    </row>
    <row r="70" spans="1:8" x14ac:dyDescent="0.25">
      <c r="A70" t="s">
        <v>36</v>
      </c>
      <c r="B70" t="s">
        <v>34</v>
      </c>
      <c r="G70">
        <f t="shared" si="2"/>
        <v>1</v>
      </c>
      <c r="H70">
        <f t="shared" si="3"/>
        <v>1</v>
      </c>
    </row>
    <row r="71" spans="1:8" x14ac:dyDescent="0.25">
      <c r="A71" t="s">
        <v>36</v>
      </c>
      <c r="B71" t="s">
        <v>34</v>
      </c>
      <c r="G71">
        <f t="shared" si="2"/>
        <v>1</v>
      </c>
      <c r="H71">
        <f t="shared" si="3"/>
        <v>1</v>
      </c>
    </row>
    <row r="72" spans="1:8" x14ac:dyDescent="0.25">
      <c r="A72" t="s">
        <v>36</v>
      </c>
      <c r="B72" t="s">
        <v>34</v>
      </c>
      <c r="G72">
        <f t="shared" si="2"/>
        <v>1</v>
      </c>
      <c r="H72">
        <f t="shared" si="3"/>
        <v>1</v>
      </c>
    </row>
    <row r="73" spans="1:8" x14ac:dyDescent="0.25">
      <c r="A73" t="s">
        <v>36</v>
      </c>
      <c r="B73" t="s">
        <v>34</v>
      </c>
      <c r="G73">
        <f t="shared" si="2"/>
        <v>1</v>
      </c>
      <c r="H73">
        <f t="shared" si="3"/>
        <v>1</v>
      </c>
    </row>
    <row r="74" spans="1:8" x14ac:dyDescent="0.25">
      <c r="A74" t="s">
        <v>36</v>
      </c>
      <c r="B74" t="s">
        <v>43</v>
      </c>
      <c r="G74">
        <f t="shared" si="2"/>
        <v>1</v>
      </c>
      <c r="H74">
        <f t="shared" si="3"/>
        <v>2</v>
      </c>
    </row>
    <row r="75" spans="1:8" x14ac:dyDescent="0.25">
      <c r="A75" t="s">
        <v>36</v>
      </c>
      <c r="B75" t="s">
        <v>43</v>
      </c>
      <c r="G75">
        <f t="shared" si="2"/>
        <v>1</v>
      </c>
      <c r="H75">
        <f t="shared" si="3"/>
        <v>2</v>
      </c>
    </row>
    <row r="76" spans="1:8" x14ac:dyDescent="0.25">
      <c r="A76" t="s">
        <v>36</v>
      </c>
      <c r="B76" t="s">
        <v>43</v>
      </c>
      <c r="G76">
        <f t="shared" si="2"/>
        <v>1</v>
      </c>
      <c r="H76">
        <f t="shared" si="3"/>
        <v>2</v>
      </c>
    </row>
    <row r="77" spans="1:8" x14ac:dyDescent="0.25">
      <c r="A77" t="s">
        <v>36</v>
      </c>
      <c r="B77" t="s">
        <v>43</v>
      </c>
      <c r="G77">
        <f t="shared" si="2"/>
        <v>1</v>
      </c>
      <c r="H77">
        <f t="shared" si="3"/>
        <v>2</v>
      </c>
    </row>
    <row r="78" spans="1:8" x14ac:dyDescent="0.25">
      <c r="A78" t="s">
        <v>36</v>
      </c>
      <c r="B78" t="s">
        <v>43</v>
      </c>
      <c r="G78">
        <f t="shared" si="2"/>
        <v>1</v>
      </c>
      <c r="H78">
        <f t="shared" si="3"/>
        <v>2</v>
      </c>
    </row>
    <row r="79" spans="1:8" x14ac:dyDescent="0.25">
      <c r="A79" t="s">
        <v>36</v>
      </c>
      <c r="B79" t="s">
        <v>43</v>
      </c>
      <c r="G79">
        <f t="shared" si="2"/>
        <v>1</v>
      </c>
      <c r="H79">
        <f t="shared" si="3"/>
        <v>2</v>
      </c>
    </row>
    <row r="80" spans="1:8" x14ac:dyDescent="0.25">
      <c r="A80" t="s">
        <v>36</v>
      </c>
      <c r="B80" t="s">
        <v>43</v>
      </c>
      <c r="G80">
        <f t="shared" si="2"/>
        <v>1</v>
      </c>
      <c r="H80">
        <f t="shared" si="3"/>
        <v>2</v>
      </c>
    </row>
    <row r="81" spans="1:8" x14ac:dyDescent="0.25">
      <c r="A81" t="s">
        <v>36</v>
      </c>
      <c r="B81" t="s">
        <v>43</v>
      </c>
      <c r="G81">
        <f t="shared" si="2"/>
        <v>1</v>
      </c>
      <c r="H81">
        <f t="shared" si="3"/>
        <v>2</v>
      </c>
    </row>
    <row r="82" spans="1:8" x14ac:dyDescent="0.25">
      <c r="A82" t="s">
        <v>36</v>
      </c>
      <c r="B82" t="s">
        <v>43</v>
      </c>
      <c r="G82">
        <f t="shared" si="2"/>
        <v>1</v>
      </c>
      <c r="H82">
        <f t="shared" si="3"/>
        <v>2</v>
      </c>
    </row>
    <row r="83" spans="1:8" x14ac:dyDescent="0.25">
      <c r="A83" t="s">
        <v>36</v>
      </c>
      <c r="B83" t="s">
        <v>43</v>
      </c>
      <c r="G83">
        <f t="shared" si="2"/>
        <v>1</v>
      </c>
      <c r="H83">
        <f t="shared" si="3"/>
        <v>2</v>
      </c>
    </row>
    <row r="84" spans="1:8" x14ac:dyDescent="0.25">
      <c r="A84" t="s">
        <v>36</v>
      </c>
      <c r="B84" t="s">
        <v>43</v>
      </c>
      <c r="G84">
        <f t="shared" si="2"/>
        <v>1</v>
      </c>
      <c r="H84">
        <f t="shared" si="3"/>
        <v>2</v>
      </c>
    </row>
    <row r="85" spans="1:8" x14ac:dyDescent="0.25">
      <c r="A85" t="s">
        <v>36</v>
      </c>
      <c r="B85" t="s">
        <v>43</v>
      </c>
      <c r="G85">
        <f t="shared" si="2"/>
        <v>1</v>
      </c>
      <c r="H85">
        <f t="shared" si="3"/>
        <v>2</v>
      </c>
    </row>
    <row r="86" spans="1:8" x14ac:dyDescent="0.25">
      <c r="A86" t="s">
        <v>36</v>
      </c>
      <c r="B86" t="s">
        <v>43</v>
      </c>
      <c r="G86">
        <f t="shared" si="2"/>
        <v>1</v>
      </c>
      <c r="H86">
        <f t="shared" si="3"/>
        <v>2</v>
      </c>
    </row>
    <row r="87" spans="1:8" x14ac:dyDescent="0.25">
      <c r="A87" t="s">
        <v>36</v>
      </c>
      <c r="B87" t="s">
        <v>43</v>
      </c>
      <c r="G87">
        <f t="shared" si="2"/>
        <v>1</v>
      </c>
      <c r="H87">
        <f t="shared" si="3"/>
        <v>2</v>
      </c>
    </row>
    <row r="88" spans="1:8" x14ac:dyDescent="0.25">
      <c r="A88" t="s">
        <v>36</v>
      </c>
      <c r="B88" t="s">
        <v>43</v>
      </c>
      <c r="G88">
        <f t="shared" si="2"/>
        <v>1</v>
      </c>
      <c r="H88">
        <f t="shared" si="3"/>
        <v>2</v>
      </c>
    </row>
    <row r="89" spans="1:8" x14ac:dyDescent="0.25">
      <c r="A89" t="s">
        <v>36</v>
      </c>
      <c r="B89" t="s">
        <v>43</v>
      </c>
      <c r="G89">
        <f t="shared" si="2"/>
        <v>1</v>
      </c>
      <c r="H89">
        <f t="shared" si="3"/>
        <v>2</v>
      </c>
    </row>
    <row r="90" spans="1:8" x14ac:dyDescent="0.25">
      <c r="A90" t="s">
        <v>36</v>
      </c>
      <c r="B90" t="s">
        <v>43</v>
      </c>
      <c r="G90">
        <f t="shared" si="2"/>
        <v>1</v>
      </c>
      <c r="H90">
        <f t="shared" si="3"/>
        <v>2</v>
      </c>
    </row>
    <row r="91" spans="1:8" x14ac:dyDescent="0.25">
      <c r="A91" t="s">
        <v>36</v>
      </c>
      <c r="B91" t="s">
        <v>43</v>
      </c>
      <c r="G91">
        <f t="shared" si="2"/>
        <v>1</v>
      </c>
      <c r="H91">
        <f t="shared" si="3"/>
        <v>2</v>
      </c>
    </row>
    <row r="92" spans="1:8" x14ac:dyDescent="0.25">
      <c r="A92" t="s">
        <v>36</v>
      </c>
      <c r="B92" t="s">
        <v>43</v>
      </c>
      <c r="G92">
        <f t="shared" si="2"/>
        <v>1</v>
      </c>
      <c r="H92">
        <f t="shared" si="3"/>
        <v>2</v>
      </c>
    </row>
    <row r="93" spans="1:8" x14ac:dyDescent="0.25">
      <c r="A93" t="s">
        <v>36</v>
      </c>
      <c r="B93" t="s">
        <v>43</v>
      </c>
      <c r="G93">
        <f t="shared" si="2"/>
        <v>1</v>
      </c>
      <c r="H93">
        <f t="shared" si="3"/>
        <v>2</v>
      </c>
    </row>
    <row r="94" spans="1:8" x14ac:dyDescent="0.25">
      <c r="A94" t="s">
        <v>36</v>
      </c>
      <c r="B94" t="s">
        <v>43</v>
      </c>
      <c r="G94">
        <f t="shared" si="2"/>
        <v>1</v>
      </c>
      <c r="H94">
        <f t="shared" si="3"/>
        <v>2</v>
      </c>
    </row>
    <row r="95" spans="1:8" x14ac:dyDescent="0.25">
      <c r="A95" t="s">
        <v>36</v>
      </c>
      <c r="B95" t="s">
        <v>43</v>
      </c>
      <c r="G95">
        <f t="shared" si="2"/>
        <v>1</v>
      </c>
      <c r="H95">
        <f t="shared" si="3"/>
        <v>2</v>
      </c>
    </row>
    <row r="96" spans="1:8" x14ac:dyDescent="0.25">
      <c r="A96" t="s">
        <v>36</v>
      </c>
      <c r="B96" t="s">
        <v>43</v>
      </c>
      <c r="G96">
        <f t="shared" si="2"/>
        <v>1</v>
      </c>
      <c r="H96">
        <f t="shared" si="3"/>
        <v>2</v>
      </c>
    </row>
    <row r="97" spans="1:8" x14ac:dyDescent="0.25">
      <c r="A97" t="s">
        <v>36</v>
      </c>
      <c r="B97" t="s">
        <v>43</v>
      </c>
      <c r="G97">
        <f t="shared" si="2"/>
        <v>1</v>
      </c>
      <c r="H97">
        <f t="shared" si="3"/>
        <v>2</v>
      </c>
    </row>
    <row r="98" spans="1:8" x14ac:dyDescent="0.25">
      <c r="A98" t="s">
        <v>36</v>
      </c>
      <c r="B98" t="s">
        <v>43</v>
      </c>
      <c r="G98">
        <f t="shared" si="2"/>
        <v>1</v>
      </c>
      <c r="H98">
        <f t="shared" si="3"/>
        <v>2</v>
      </c>
    </row>
    <row r="99" spans="1:8" x14ac:dyDescent="0.25">
      <c r="A99" t="s">
        <v>36</v>
      </c>
      <c r="B99" t="s">
        <v>43</v>
      </c>
      <c r="G99">
        <f t="shared" si="2"/>
        <v>1</v>
      </c>
      <c r="H99">
        <f t="shared" si="3"/>
        <v>2</v>
      </c>
    </row>
    <row r="100" spans="1:8" x14ac:dyDescent="0.25">
      <c r="A100" t="s">
        <v>36</v>
      </c>
      <c r="B100" t="s">
        <v>43</v>
      </c>
      <c r="G100">
        <f t="shared" si="2"/>
        <v>1</v>
      </c>
      <c r="H100">
        <f t="shared" si="3"/>
        <v>2</v>
      </c>
    </row>
    <row r="101" spans="1:8" x14ac:dyDescent="0.25">
      <c r="A101" t="s">
        <v>36</v>
      </c>
      <c r="B101" t="s">
        <v>43</v>
      </c>
      <c r="G101">
        <f t="shared" si="2"/>
        <v>1</v>
      </c>
      <c r="H101">
        <f t="shared" si="3"/>
        <v>2</v>
      </c>
    </row>
    <row r="102" spans="1:8" x14ac:dyDescent="0.25">
      <c r="A102" t="s">
        <v>36</v>
      </c>
      <c r="B102" t="s">
        <v>43</v>
      </c>
      <c r="G102">
        <f t="shared" si="2"/>
        <v>1</v>
      </c>
      <c r="H102">
        <f t="shared" si="3"/>
        <v>2</v>
      </c>
    </row>
    <row r="103" spans="1:8" x14ac:dyDescent="0.25">
      <c r="A103" t="s">
        <v>36</v>
      </c>
      <c r="B103" t="s">
        <v>37</v>
      </c>
      <c r="G103">
        <f t="shared" si="2"/>
        <v>1</v>
      </c>
      <c r="H103">
        <f t="shared" si="3"/>
        <v>3</v>
      </c>
    </row>
    <row r="104" spans="1:8" x14ac:dyDescent="0.25">
      <c r="A104" t="s">
        <v>36</v>
      </c>
      <c r="B104" t="s">
        <v>37</v>
      </c>
      <c r="G104">
        <f t="shared" si="2"/>
        <v>1</v>
      </c>
      <c r="H104">
        <f t="shared" si="3"/>
        <v>3</v>
      </c>
    </row>
    <row r="105" spans="1:8" x14ac:dyDescent="0.25">
      <c r="A105" t="s">
        <v>36</v>
      </c>
      <c r="B105" t="s">
        <v>37</v>
      </c>
      <c r="G105">
        <f t="shared" si="2"/>
        <v>1</v>
      </c>
      <c r="H105">
        <f t="shared" si="3"/>
        <v>3</v>
      </c>
    </row>
    <row r="106" spans="1:8" x14ac:dyDescent="0.25">
      <c r="A106" t="s">
        <v>36</v>
      </c>
      <c r="B106" t="s">
        <v>37</v>
      </c>
      <c r="G106">
        <f t="shared" si="2"/>
        <v>1</v>
      </c>
      <c r="H106">
        <f t="shared" si="3"/>
        <v>3</v>
      </c>
    </row>
    <row r="107" spans="1:8" x14ac:dyDescent="0.25">
      <c r="A107" t="s">
        <v>36</v>
      </c>
      <c r="B107" t="s">
        <v>37</v>
      </c>
      <c r="G107">
        <f t="shared" si="2"/>
        <v>1</v>
      </c>
      <c r="H107">
        <f t="shared" si="3"/>
        <v>3</v>
      </c>
    </row>
    <row r="108" spans="1:8" x14ac:dyDescent="0.25">
      <c r="A108" t="s">
        <v>36</v>
      </c>
      <c r="B108" t="s">
        <v>37</v>
      </c>
      <c r="G108">
        <f t="shared" si="2"/>
        <v>1</v>
      </c>
      <c r="H108">
        <f t="shared" si="3"/>
        <v>3</v>
      </c>
    </row>
    <row r="109" spans="1:8" x14ac:dyDescent="0.25">
      <c r="A109" t="s">
        <v>36</v>
      </c>
      <c r="B109" t="s">
        <v>37</v>
      </c>
      <c r="G109">
        <f t="shared" si="2"/>
        <v>1</v>
      </c>
      <c r="H109">
        <f t="shared" si="3"/>
        <v>3</v>
      </c>
    </row>
    <row r="110" spans="1:8" x14ac:dyDescent="0.25">
      <c r="A110" t="s">
        <v>36</v>
      </c>
      <c r="B110" t="s">
        <v>37</v>
      </c>
      <c r="G110">
        <f t="shared" si="2"/>
        <v>1</v>
      </c>
      <c r="H110">
        <f t="shared" si="3"/>
        <v>3</v>
      </c>
    </row>
    <row r="111" spans="1:8" x14ac:dyDescent="0.25">
      <c r="A111" t="s">
        <v>36</v>
      </c>
      <c r="B111" t="s">
        <v>37</v>
      </c>
      <c r="G111">
        <f t="shared" si="2"/>
        <v>1</v>
      </c>
      <c r="H111">
        <f t="shared" si="3"/>
        <v>3</v>
      </c>
    </row>
    <row r="112" spans="1:8" x14ac:dyDescent="0.25">
      <c r="A112" t="s">
        <v>36</v>
      </c>
      <c r="B112" t="s">
        <v>37</v>
      </c>
      <c r="G112">
        <f t="shared" si="2"/>
        <v>1</v>
      </c>
      <c r="H112">
        <f t="shared" si="3"/>
        <v>3</v>
      </c>
    </row>
    <row r="113" spans="1:8" x14ac:dyDescent="0.25">
      <c r="A113" t="s">
        <v>36</v>
      </c>
      <c r="B113" t="s">
        <v>37</v>
      </c>
      <c r="G113">
        <f t="shared" si="2"/>
        <v>1</v>
      </c>
      <c r="H113">
        <f t="shared" si="3"/>
        <v>3</v>
      </c>
    </row>
    <row r="114" spans="1:8" x14ac:dyDescent="0.25">
      <c r="A114" t="s">
        <v>36</v>
      </c>
      <c r="B114" t="s">
        <v>37</v>
      </c>
      <c r="G114">
        <f t="shared" si="2"/>
        <v>1</v>
      </c>
      <c r="H114">
        <f t="shared" si="3"/>
        <v>3</v>
      </c>
    </row>
    <row r="115" spans="1:8" x14ac:dyDescent="0.25">
      <c r="A115" t="s">
        <v>36</v>
      </c>
      <c r="B115" t="s">
        <v>37</v>
      </c>
      <c r="G115">
        <f t="shared" si="2"/>
        <v>1</v>
      </c>
      <c r="H115">
        <f t="shared" si="3"/>
        <v>3</v>
      </c>
    </row>
    <row r="116" spans="1:8" x14ac:dyDescent="0.25">
      <c r="A116" t="s">
        <v>36</v>
      </c>
      <c r="B116" t="s">
        <v>37</v>
      </c>
      <c r="G116">
        <f t="shared" si="2"/>
        <v>1</v>
      </c>
      <c r="H116">
        <f t="shared" si="3"/>
        <v>3</v>
      </c>
    </row>
    <row r="117" spans="1:8" x14ac:dyDescent="0.25">
      <c r="A117" t="s">
        <v>36</v>
      </c>
      <c r="B117" t="s">
        <v>37</v>
      </c>
      <c r="G117">
        <f t="shared" si="2"/>
        <v>1</v>
      </c>
      <c r="H117">
        <f t="shared" si="3"/>
        <v>3</v>
      </c>
    </row>
    <row r="118" spans="1:8" x14ac:dyDescent="0.25">
      <c r="A118" t="s">
        <v>36</v>
      </c>
      <c r="B118" t="s">
        <v>37</v>
      </c>
      <c r="G118">
        <f t="shared" si="2"/>
        <v>1</v>
      </c>
      <c r="H118">
        <f t="shared" si="3"/>
        <v>3</v>
      </c>
    </row>
    <row r="119" spans="1:8" x14ac:dyDescent="0.25">
      <c r="A119" t="s">
        <v>36</v>
      </c>
      <c r="B119" t="s">
        <v>37</v>
      </c>
      <c r="G119">
        <f t="shared" si="2"/>
        <v>1</v>
      </c>
      <c r="H119">
        <f t="shared" si="3"/>
        <v>3</v>
      </c>
    </row>
    <row r="120" spans="1:8" x14ac:dyDescent="0.25">
      <c r="A120" t="s">
        <v>36</v>
      </c>
      <c r="B120" t="s">
        <v>37</v>
      </c>
      <c r="G120">
        <f t="shared" si="2"/>
        <v>1</v>
      </c>
      <c r="H120">
        <f t="shared" si="3"/>
        <v>3</v>
      </c>
    </row>
    <row r="121" spans="1:8" x14ac:dyDescent="0.25">
      <c r="A121" t="s">
        <v>36</v>
      </c>
      <c r="B121" t="s">
        <v>37</v>
      </c>
      <c r="G121">
        <f t="shared" si="2"/>
        <v>1</v>
      </c>
      <c r="H121">
        <f t="shared" si="3"/>
        <v>3</v>
      </c>
    </row>
    <row r="122" spans="1:8" x14ac:dyDescent="0.25">
      <c r="A122" t="s">
        <v>36</v>
      </c>
      <c r="B122" t="s">
        <v>37</v>
      </c>
      <c r="G122">
        <f t="shared" si="2"/>
        <v>1</v>
      </c>
      <c r="H122">
        <f t="shared" si="3"/>
        <v>3</v>
      </c>
    </row>
    <row r="123" spans="1:8" x14ac:dyDescent="0.25">
      <c r="A123" t="s">
        <v>36</v>
      </c>
      <c r="B123" t="s">
        <v>37</v>
      </c>
      <c r="G123">
        <f t="shared" si="2"/>
        <v>1</v>
      </c>
      <c r="H123">
        <f t="shared" si="3"/>
        <v>3</v>
      </c>
    </row>
    <row r="124" spans="1:8" x14ac:dyDescent="0.25">
      <c r="A124" t="s">
        <v>36</v>
      </c>
      <c r="B124" t="s">
        <v>37</v>
      </c>
      <c r="G124">
        <f t="shared" si="2"/>
        <v>1</v>
      </c>
      <c r="H124">
        <f t="shared" si="3"/>
        <v>3</v>
      </c>
    </row>
    <row r="125" spans="1:8" x14ac:dyDescent="0.25">
      <c r="A125" t="s">
        <v>36</v>
      </c>
      <c r="B125" t="s">
        <v>37</v>
      </c>
      <c r="G125">
        <f t="shared" si="2"/>
        <v>1</v>
      </c>
      <c r="H125">
        <f t="shared" si="3"/>
        <v>3</v>
      </c>
    </row>
    <row r="126" spans="1:8" x14ac:dyDescent="0.25">
      <c r="A126" t="s">
        <v>36</v>
      </c>
      <c r="B126" t="s">
        <v>37</v>
      </c>
      <c r="G126">
        <f t="shared" si="2"/>
        <v>1</v>
      </c>
      <c r="H126">
        <f t="shared" si="3"/>
        <v>3</v>
      </c>
    </row>
    <row r="127" spans="1:8" x14ac:dyDescent="0.25">
      <c r="A127" t="s">
        <v>36</v>
      </c>
      <c r="B127" t="s">
        <v>37</v>
      </c>
      <c r="G127">
        <f t="shared" si="2"/>
        <v>1</v>
      </c>
      <c r="H127">
        <f t="shared" si="3"/>
        <v>3</v>
      </c>
    </row>
    <row r="128" spans="1:8" x14ac:dyDescent="0.25">
      <c r="A128" t="s">
        <v>36</v>
      </c>
      <c r="B128" t="s">
        <v>37</v>
      </c>
      <c r="G128">
        <f t="shared" si="2"/>
        <v>1</v>
      </c>
      <c r="H128">
        <f t="shared" si="3"/>
        <v>3</v>
      </c>
    </row>
    <row r="129" spans="1:8" x14ac:dyDescent="0.25">
      <c r="A129" t="s">
        <v>36</v>
      </c>
      <c r="B129" t="s">
        <v>37</v>
      </c>
      <c r="G129">
        <f t="shared" si="2"/>
        <v>1</v>
      </c>
      <c r="H129">
        <f t="shared" si="3"/>
        <v>3</v>
      </c>
    </row>
    <row r="130" spans="1:8" x14ac:dyDescent="0.25">
      <c r="A130" t="s">
        <v>36</v>
      </c>
      <c r="B130" t="s">
        <v>37</v>
      </c>
      <c r="G130">
        <f t="shared" ref="G130:G193" si="4">VLOOKUP(A130,$D$2:$E$4,2)</f>
        <v>1</v>
      </c>
      <c r="H130">
        <f t="shared" ref="H130:H193" si="5">VLOOKUP(B130,$D$8:$E$14,2)</f>
        <v>3</v>
      </c>
    </row>
    <row r="131" spans="1:8" x14ac:dyDescent="0.25">
      <c r="A131" t="s">
        <v>36</v>
      </c>
      <c r="B131" t="s">
        <v>37</v>
      </c>
      <c r="G131">
        <f t="shared" si="4"/>
        <v>1</v>
      </c>
      <c r="H131">
        <f t="shared" si="5"/>
        <v>3</v>
      </c>
    </row>
    <row r="132" spans="1:8" x14ac:dyDescent="0.25">
      <c r="A132" t="s">
        <v>36</v>
      </c>
      <c r="B132" t="s">
        <v>37</v>
      </c>
      <c r="G132">
        <f t="shared" si="4"/>
        <v>1</v>
      </c>
      <c r="H132">
        <f t="shared" si="5"/>
        <v>3</v>
      </c>
    </row>
    <row r="133" spans="1:8" x14ac:dyDescent="0.25">
      <c r="A133" t="s">
        <v>36</v>
      </c>
      <c r="B133" t="s">
        <v>37</v>
      </c>
      <c r="G133">
        <f t="shared" si="4"/>
        <v>1</v>
      </c>
      <c r="H133">
        <f t="shared" si="5"/>
        <v>3</v>
      </c>
    </row>
    <row r="134" spans="1:8" x14ac:dyDescent="0.25">
      <c r="A134" t="s">
        <v>36</v>
      </c>
      <c r="B134" t="s">
        <v>37</v>
      </c>
      <c r="G134">
        <f t="shared" si="4"/>
        <v>1</v>
      </c>
      <c r="H134">
        <f t="shared" si="5"/>
        <v>3</v>
      </c>
    </row>
    <row r="135" spans="1:8" x14ac:dyDescent="0.25">
      <c r="A135" t="s">
        <v>36</v>
      </c>
      <c r="B135" t="s">
        <v>37</v>
      </c>
      <c r="G135">
        <f t="shared" si="4"/>
        <v>1</v>
      </c>
      <c r="H135">
        <f t="shared" si="5"/>
        <v>3</v>
      </c>
    </row>
    <row r="136" spans="1:8" x14ac:dyDescent="0.25">
      <c r="A136" t="s">
        <v>36</v>
      </c>
      <c r="B136" t="s">
        <v>37</v>
      </c>
      <c r="G136">
        <f t="shared" si="4"/>
        <v>1</v>
      </c>
      <c r="H136">
        <f t="shared" si="5"/>
        <v>3</v>
      </c>
    </row>
    <row r="137" spans="1:8" x14ac:dyDescent="0.25">
      <c r="A137" t="s">
        <v>36</v>
      </c>
      <c r="B137" t="s">
        <v>37</v>
      </c>
      <c r="G137">
        <f t="shared" si="4"/>
        <v>1</v>
      </c>
      <c r="H137">
        <f t="shared" si="5"/>
        <v>3</v>
      </c>
    </row>
    <row r="138" spans="1:8" x14ac:dyDescent="0.25">
      <c r="A138" t="s">
        <v>36</v>
      </c>
      <c r="B138" t="s">
        <v>37</v>
      </c>
      <c r="G138">
        <f t="shared" si="4"/>
        <v>1</v>
      </c>
      <c r="H138">
        <f t="shared" si="5"/>
        <v>3</v>
      </c>
    </row>
    <row r="139" spans="1:8" x14ac:dyDescent="0.25">
      <c r="A139" t="s">
        <v>36</v>
      </c>
      <c r="B139" t="s">
        <v>37</v>
      </c>
      <c r="G139">
        <f t="shared" si="4"/>
        <v>1</v>
      </c>
      <c r="H139">
        <f t="shared" si="5"/>
        <v>3</v>
      </c>
    </row>
    <row r="140" spans="1:8" x14ac:dyDescent="0.25">
      <c r="A140" t="s">
        <v>36</v>
      </c>
      <c r="B140" t="s">
        <v>37</v>
      </c>
      <c r="G140">
        <f t="shared" si="4"/>
        <v>1</v>
      </c>
      <c r="H140">
        <f t="shared" si="5"/>
        <v>3</v>
      </c>
    </row>
    <row r="141" spans="1:8" x14ac:dyDescent="0.25">
      <c r="A141" t="s">
        <v>36</v>
      </c>
      <c r="B141" t="s">
        <v>37</v>
      </c>
      <c r="G141">
        <f t="shared" si="4"/>
        <v>1</v>
      </c>
      <c r="H141">
        <f t="shared" si="5"/>
        <v>3</v>
      </c>
    </row>
    <row r="142" spans="1:8" x14ac:dyDescent="0.25">
      <c r="A142" t="s">
        <v>36</v>
      </c>
      <c r="B142" t="s">
        <v>37</v>
      </c>
      <c r="G142">
        <f t="shared" si="4"/>
        <v>1</v>
      </c>
      <c r="H142">
        <f t="shared" si="5"/>
        <v>3</v>
      </c>
    </row>
    <row r="143" spans="1:8" x14ac:dyDescent="0.25">
      <c r="A143" t="s">
        <v>36</v>
      </c>
      <c r="B143" t="s">
        <v>37</v>
      </c>
      <c r="G143">
        <f t="shared" si="4"/>
        <v>1</v>
      </c>
      <c r="H143">
        <f t="shared" si="5"/>
        <v>3</v>
      </c>
    </row>
    <row r="144" spans="1:8" x14ac:dyDescent="0.25">
      <c r="A144" t="s">
        <v>36</v>
      </c>
      <c r="B144" t="s">
        <v>37</v>
      </c>
      <c r="G144">
        <f t="shared" si="4"/>
        <v>1</v>
      </c>
      <c r="H144">
        <f t="shared" si="5"/>
        <v>3</v>
      </c>
    </row>
    <row r="145" spans="1:8" x14ac:dyDescent="0.25">
      <c r="A145" t="s">
        <v>36</v>
      </c>
      <c r="B145" t="s">
        <v>37</v>
      </c>
      <c r="G145">
        <f t="shared" si="4"/>
        <v>1</v>
      </c>
      <c r="H145">
        <f t="shared" si="5"/>
        <v>3</v>
      </c>
    </row>
    <row r="146" spans="1:8" x14ac:dyDescent="0.25">
      <c r="A146" t="s">
        <v>36</v>
      </c>
      <c r="B146" t="s">
        <v>37</v>
      </c>
      <c r="G146">
        <f t="shared" si="4"/>
        <v>1</v>
      </c>
      <c r="H146">
        <f t="shared" si="5"/>
        <v>3</v>
      </c>
    </row>
    <row r="147" spans="1:8" x14ac:dyDescent="0.25">
      <c r="A147" t="s">
        <v>36</v>
      </c>
      <c r="B147" t="s">
        <v>37</v>
      </c>
      <c r="G147">
        <f t="shared" si="4"/>
        <v>1</v>
      </c>
      <c r="H147">
        <f t="shared" si="5"/>
        <v>3</v>
      </c>
    </row>
    <row r="148" spans="1:8" x14ac:dyDescent="0.25">
      <c r="A148" t="s">
        <v>36</v>
      </c>
      <c r="B148" t="s">
        <v>37</v>
      </c>
      <c r="G148">
        <f t="shared" si="4"/>
        <v>1</v>
      </c>
      <c r="H148">
        <f t="shared" si="5"/>
        <v>3</v>
      </c>
    </row>
    <row r="149" spans="1:8" x14ac:dyDescent="0.25">
      <c r="A149" t="s">
        <v>36</v>
      </c>
      <c r="B149" t="s">
        <v>37</v>
      </c>
      <c r="G149">
        <f t="shared" si="4"/>
        <v>1</v>
      </c>
      <c r="H149">
        <f t="shared" si="5"/>
        <v>3</v>
      </c>
    </row>
    <row r="150" spans="1:8" x14ac:dyDescent="0.25">
      <c r="A150" t="s">
        <v>36</v>
      </c>
      <c r="B150" t="s">
        <v>37</v>
      </c>
      <c r="G150">
        <f t="shared" si="4"/>
        <v>1</v>
      </c>
      <c r="H150">
        <f t="shared" si="5"/>
        <v>3</v>
      </c>
    </row>
    <row r="151" spans="1:8" x14ac:dyDescent="0.25">
      <c r="A151" t="s">
        <v>36</v>
      </c>
      <c r="B151" t="s">
        <v>37</v>
      </c>
      <c r="G151">
        <f t="shared" si="4"/>
        <v>1</v>
      </c>
      <c r="H151">
        <f t="shared" si="5"/>
        <v>3</v>
      </c>
    </row>
    <row r="152" spans="1:8" x14ac:dyDescent="0.25">
      <c r="A152" t="s">
        <v>36</v>
      </c>
      <c r="B152" t="s">
        <v>37</v>
      </c>
      <c r="G152">
        <f t="shared" si="4"/>
        <v>1</v>
      </c>
      <c r="H152">
        <f t="shared" si="5"/>
        <v>3</v>
      </c>
    </row>
    <row r="153" spans="1:8" x14ac:dyDescent="0.25">
      <c r="A153" t="s">
        <v>36</v>
      </c>
      <c r="B153" t="s">
        <v>37</v>
      </c>
      <c r="G153">
        <f t="shared" si="4"/>
        <v>1</v>
      </c>
      <c r="H153">
        <f t="shared" si="5"/>
        <v>3</v>
      </c>
    </row>
    <row r="154" spans="1:8" x14ac:dyDescent="0.25">
      <c r="A154" t="s">
        <v>36</v>
      </c>
      <c r="B154" t="s">
        <v>37</v>
      </c>
      <c r="G154">
        <f t="shared" si="4"/>
        <v>1</v>
      </c>
      <c r="H154">
        <f t="shared" si="5"/>
        <v>3</v>
      </c>
    </row>
    <row r="155" spans="1:8" x14ac:dyDescent="0.25">
      <c r="A155" t="s">
        <v>36</v>
      </c>
      <c r="B155" t="s">
        <v>37</v>
      </c>
      <c r="G155">
        <f t="shared" si="4"/>
        <v>1</v>
      </c>
      <c r="H155">
        <f t="shared" si="5"/>
        <v>3</v>
      </c>
    </row>
    <row r="156" spans="1:8" x14ac:dyDescent="0.25">
      <c r="A156" t="s">
        <v>36</v>
      </c>
      <c r="B156" t="s">
        <v>37</v>
      </c>
      <c r="G156">
        <f t="shared" si="4"/>
        <v>1</v>
      </c>
      <c r="H156">
        <f t="shared" si="5"/>
        <v>3</v>
      </c>
    </row>
    <row r="157" spans="1:8" x14ac:dyDescent="0.25">
      <c r="A157" t="s">
        <v>36</v>
      </c>
      <c r="B157" t="s">
        <v>37</v>
      </c>
      <c r="G157">
        <f t="shared" si="4"/>
        <v>1</v>
      </c>
      <c r="H157">
        <f t="shared" si="5"/>
        <v>3</v>
      </c>
    </row>
    <row r="158" spans="1:8" x14ac:dyDescent="0.25">
      <c r="A158" t="s">
        <v>36</v>
      </c>
      <c r="B158" t="s">
        <v>37</v>
      </c>
      <c r="G158">
        <f t="shared" si="4"/>
        <v>1</v>
      </c>
      <c r="H158">
        <f t="shared" si="5"/>
        <v>3</v>
      </c>
    </row>
    <row r="159" spans="1:8" x14ac:dyDescent="0.25">
      <c r="A159" t="s">
        <v>36</v>
      </c>
      <c r="B159" t="s">
        <v>37</v>
      </c>
      <c r="G159">
        <f t="shared" si="4"/>
        <v>1</v>
      </c>
      <c r="H159">
        <f t="shared" si="5"/>
        <v>3</v>
      </c>
    </row>
    <row r="160" spans="1:8" x14ac:dyDescent="0.25">
      <c r="A160" t="s">
        <v>36</v>
      </c>
      <c r="B160" t="s">
        <v>37</v>
      </c>
      <c r="G160">
        <f t="shared" si="4"/>
        <v>1</v>
      </c>
      <c r="H160">
        <f t="shared" si="5"/>
        <v>3</v>
      </c>
    </row>
    <row r="161" spans="1:8" x14ac:dyDescent="0.25">
      <c r="A161" t="s">
        <v>36</v>
      </c>
      <c r="B161" t="s">
        <v>37</v>
      </c>
      <c r="G161">
        <f t="shared" si="4"/>
        <v>1</v>
      </c>
      <c r="H161">
        <f t="shared" si="5"/>
        <v>3</v>
      </c>
    </row>
    <row r="162" spans="1:8" x14ac:dyDescent="0.25">
      <c r="A162" t="s">
        <v>36</v>
      </c>
      <c r="B162" t="s">
        <v>37</v>
      </c>
      <c r="G162">
        <f t="shared" si="4"/>
        <v>1</v>
      </c>
      <c r="H162">
        <f t="shared" si="5"/>
        <v>3</v>
      </c>
    </row>
    <row r="163" spans="1:8" x14ac:dyDescent="0.25">
      <c r="A163" t="s">
        <v>36</v>
      </c>
      <c r="B163" t="s">
        <v>37</v>
      </c>
      <c r="G163">
        <f t="shared" si="4"/>
        <v>1</v>
      </c>
      <c r="H163">
        <f t="shared" si="5"/>
        <v>3</v>
      </c>
    </row>
    <row r="164" spans="1:8" x14ac:dyDescent="0.25">
      <c r="A164" t="s">
        <v>36</v>
      </c>
      <c r="B164" t="s">
        <v>37</v>
      </c>
      <c r="G164">
        <f t="shared" si="4"/>
        <v>1</v>
      </c>
      <c r="H164">
        <f t="shared" si="5"/>
        <v>3</v>
      </c>
    </row>
    <row r="165" spans="1:8" x14ac:dyDescent="0.25">
      <c r="A165" t="s">
        <v>36</v>
      </c>
      <c r="B165" t="s">
        <v>37</v>
      </c>
      <c r="G165">
        <f t="shared" si="4"/>
        <v>1</v>
      </c>
      <c r="H165">
        <f t="shared" si="5"/>
        <v>3</v>
      </c>
    </row>
    <row r="166" spans="1:8" x14ac:dyDescent="0.25">
      <c r="A166" t="s">
        <v>36</v>
      </c>
      <c r="B166" t="s">
        <v>37</v>
      </c>
      <c r="G166">
        <f t="shared" si="4"/>
        <v>1</v>
      </c>
      <c r="H166">
        <f t="shared" si="5"/>
        <v>3</v>
      </c>
    </row>
    <row r="167" spans="1:8" x14ac:dyDescent="0.25">
      <c r="A167" t="s">
        <v>36</v>
      </c>
      <c r="B167" t="s">
        <v>37</v>
      </c>
      <c r="G167">
        <f t="shared" si="4"/>
        <v>1</v>
      </c>
      <c r="H167">
        <f t="shared" si="5"/>
        <v>3</v>
      </c>
    </row>
    <row r="168" spans="1:8" x14ac:dyDescent="0.25">
      <c r="A168" t="s">
        <v>36</v>
      </c>
      <c r="B168" t="s">
        <v>37</v>
      </c>
      <c r="G168">
        <f t="shared" si="4"/>
        <v>1</v>
      </c>
      <c r="H168">
        <f t="shared" si="5"/>
        <v>3</v>
      </c>
    </row>
    <row r="169" spans="1:8" x14ac:dyDescent="0.25">
      <c r="A169" t="s">
        <v>36</v>
      </c>
      <c r="B169" t="s">
        <v>37</v>
      </c>
      <c r="G169">
        <f t="shared" si="4"/>
        <v>1</v>
      </c>
      <c r="H169">
        <f t="shared" si="5"/>
        <v>3</v>
      </c>
    </row>
    <row r="170" spans="1:8" x14ac:dyDescent="0.25">
      <c r="A170" t="s">
        <v>36</v>
      </c>
      <c r="B170" t="s">
        <v>37</v>
      </c>
      <c r="G170">
        <f t="shared" si="4"/>
        <v>1</v>
      </c>
      <c r="H170">
        <f t="shared" si="5"/>
        <v>3</v>
      </c>
    </row>
    <row r="171" spans="1:8" x14ac:dyDescent="0.25">
      <c r="A171" t="s">
        <v>36</v>
      </c>
      <c r="B171" t="s">
        <v>37</v>
      </c>
      <c r="G171">
        <f t="shared" si="4"/>
        <v>1</v>
      </c>
      <c r="H171">
        <f t="shared" si="5"/>
        <v>3</v>
      </c>
    </row>
    <row r="172" spans="1:8" x14ac:dyDescent="0.25">
      <c r="A172" t="s">
        <v>36</v>
      </c>
      <c r="B172" t="s">
        <v>37</v>
      </c>
      <c r="G172">
        <f t="shared" si="4"/>
        <v>1</v>
      </c>
      <c r="H172">
        <f t="shared" si="5"/>
        <v>3</v>
      </c>
    </row>
    <row r="173" spans="1:8" x14ac:dyDescent="0.25">
      <c r="A173" t="s">
        <v>36</v>
      </c>
      <c r="B173" t="s">
        <v>37</v>
      </c>
      <c r="G173">
        <f t="shared" si="4"/>
        <v>1</v>
      </c>
      <c r="H173">
        <f t="shared" si="5"/>
        <v>3</v>
      </c>
    </row>
    <row r="174" spans="1:8" x14ac:dyDescent="0.25">
      <c r="A174" t="s">
        <v>36</v>
      </c>
      <c r="B174" t="s">
        <v>37</v>
      </c>
      <c r="G174">
        <f t="shared" si="4"/>
        <v>1</v>
      </c>
      <c r="H174">
        <f t="shared" si="5"/>
        <v>3</v>
      </c>
    </row>
    <row r="175" spans="1:8" x14ac:dyDescent="0.25">
      <c r="A175" t="s">
        <v>36</v>
      </c>
      <c r="B175" t="s">
        <v>37</v>
      </c>
      <c r="G175">
        <f t="shared" si="4"/>
        <v>1</v>
      </c>
      <c r="H175">
        <f t="shared" si="5"/>
        <v>3</v>
      </c>
    </row>
    <row r="176" spans="1:8" x14ac:dyDescent="0.25">
      <c r="A176" t="s">
        <v>36</v>
      </c>
      <c r="B176" t="s">
        <v>37</v>
      </c>
      <c r="G176">
        <f t="shared" si="4"/>
        <v>1</v>
      </c>
      <c r="H176">
        <f t="shared" si="5"/>
        <v>3</v>
      </c>
    </row>
    <row r="177" spans="1:8" x14ac:dyDescent="0.25">
      <c r="A177" t="s">
        <v>36</v>
      </c>
      <c r="B177" t="s">
        <v>37</v>
      </c>
      <c r="G177">
        <f t="shared" si="4"/>
        <v>1</v>
      </c>
      <c r="H177">
        <f t="shared" si="5"/>
        <v>3</v>
      </c>
    </row>
    <row r="178" spans="1:8" x14ac:dyDescent="0.25">
      <c r="A178" t="s">
        <v>36</v>
      </c>
      <c r="B178" t="s">
        <v>37</v>
      </c>
      <c r="G178">
        <f t="shared" si="4"/>
        <v>1</v>
      </c>
      <c r="H178">
        <f t="shared" si="5"/>
        <v>3</v>
      </c>
    </row>
    <row r="179" spans="1:8" x14ac:dyDescent="0.25">
      <c r="A179" t="s">
        <v>36</v>
      </c>
      <c r="B179" t="s">
        <v>37</v>
      </c>
      <c r="G179">
        <f t="shared" si="4"/>
        <v>1</v>
      </c>
      <c r="H179">
        <f t="shared" si="5"/>
        <v>3</v>
      </c>
    </row>
    <row r="180" spans="1:8" x14ac:dyDescent="0.25">
      <c r="A180" t="s">
        <v>36</v>
      </c>
      <c r="B180" t="s">
        <v>37</v>
      </c>
      <c r="G180">
        <f t="shared" si="4"/>
        <v>1</v>
      </c>
      <c r="H180">
        <f t="shared" si="5"/>
        <v>3</v>
      </c>
    </row>
    <row r="181" spans="1:8" x14ac:dyDescent="0.25">
      <c r="A181" t="s">
        <v>36</v>
      </c>
      <c r="B181" t="s">
        <v>37</v>
      </c>
      <c r="G181">
        <f t="shared" si="4"/>
        <v>1</v>
      </c>
      <c r="H181">
        <f t="shared" si="5"/>
        <v>3</v>
      </c>
    </row>
    <row r="182" spans="1:8" x14ac:dyDescent="0.25">
      <c r="A182" t="s">
        <v>36</v>
      </c>
      <c r="B182" t="s">
        <v>37</v>
      </c>
      <c r="G182">
        <f t="shared" si="4"/>
        <v>1</v>
      </c>
      <c r="H182">
        <f t="shared" si="5"/>
        <v>3</v>
      </c>
    </row>
    <row r="183" spans="1:8" x14ac:dyDescent="0.25">
      <c r="A183" t="s">
        <v>36</v>
      </c>
      <c r="B183" t="s">
        <v>37</v>
      </c>
      <c r="G183">
        <f t="shared" si="4"/>
        <v>1</v>
      </c>
      <c r="H183">
        <f t="shared" si="5"/>
        <v>3</v>
      </c>
    </row>
    <row r="184" spans="1:8" x14ac:dyDescent="0.25">
      <c r="A184" t="s">
        <v>36</v>
      </c>
      <c r="B184" t="s">
        <v>37</v>
      </c>
      <c r="G184">
        <f t="shared" si="4"/>
        <v>1</v>
      </c>
      <c r="H184">
        <f t="shared" si="5"/>
        <v>3</v>
      </c>
    </row>
    <row r="185" spans="1:8" x14ac:dyDescent="0.25">
      <c r="A185" t="s">
        <v>36</v>
      </c>
      <c r="B185" t="s">
        <v>37</v>
      </c>
      <c r="G185">
        <f t="shared" si="4"/>
        <v>1</v>
      </c>
      <c r="H185">
        <f t="shared" si="5"/>
        <v>3</v>
      </c>
    </row>
    <row r="186" spans="1:8" x14ac:dyDescent="0.25">
      <c r="A186" t="s">
        <v>36</v>
      </c>
      <c r="B186" t="s">
        <v>37</v>
      </c>
      <c r="G186">
        <f t="shared" si="4"/>
        <v>1</v>
      </c>
      <c r="H186">
        <f t="shared" si="5"/>
        <v>3</v>
      </c>
    </row>
    <row r="187" spans="1:8" x14ac:dyDescent="0.25">
      <c r="A187" t="s">
        <v>36</v>
      </c>
      <c r="B187" t="s">
        <v>37</v>
      </c>
      <c r="G187">
        <f t="shared" si="4"/>
        <v>1</v>
      </c>
      <c r="H187">
        <f t="shared" si="5"/>
        <v>3</v>
      </c>
    </row>
    <row r="188" spans="1:8" x14ac:dyDescent="0.25">
      <c r="A188" t="s">
        <v>36</v>
      </c>
      <c r="B188" t="s">
        <v>37</v>
      </c>
      <c r="G188">
        <f t="shared" si="4"/>
        <v>1</v>
      </c>
      <c r="H188">
        <f t="shared" si="5"/>
        <v>3</v>
      </c>
    </row>
    <row r="189" spans="1:8" x14ac:dyDescent="0.25">
      <c r="A189" t="s">
        <v>36</v>
      </c>
      <c r="B189" t="s">
        <v>37</v>
      </c>
      <c r="G189">
        <f t="shared" si="4"/>
        <v>1</v>
      </c>
      <c r="H189">
        <f t="shared" si="5"/>
        <v>3</v>
      </c>
    </row>
    <row r="190" spans="1:8" x14ac:dyDescent="0.25">
      <c r="A190" t="s">
        <v>36</v>
      </c>
      <c r="B190" t="s">
        <v>37</v>
      </c>
      <c r="G190">
        <f t="shared" si="4"/>
        <v>1</v>
      </c>
      <c r="H190">
        <f t="shared" si="5"/>
        <v>3</v>
      </c>
    </row>
    <row r="191" spans="1:8" x14ac:dyDescent="0.25">
      <c r="A191" t="s">
        <v>36</v>
      </c>
      <c r="B191" t="s">
        <v>37</v>
      </c>
      <c r="G191">
        <f t="shared" si="4"/>
        <v>1</v>
      </c>
      <c r="H191">
        <f t="shared" si="5"/>
        <v>3</v>
      </c>
    </row>
    <row r="192" spans="1:8" x14ac:dyDescent="0.25">
      <c r="A192" t="s">
        <v>36</v>
      </c>
      <c r="B192" t="s">
        <v>37</v>
      </c>
      <c r="G192">
        <f t="shared" si="4"/>
        <v>1</v>
      </c>
      <c r="H192">
        <f t="shared" si="5"/>
        <v>3</v>
      </c>
    </row>
    <row r="193" spans="1:8" x14ac:dyDescent="0.25">
      <c r="A193" t="s">
        <v>36</v>
      </c>
      <c r="B193" t="s">
        <v>37</v>
      </c>
      <c r="G193">
        <f t="shared" si="4"/>
        <v>1</v>
      </c>
      <c r="H193">
        <f t="shared" si="5"/>
        <v>3</v>
      </c>
    </row>
    <row r="194" spans="1:8" x14ac:dyDescent="0.25">
      <c r="A194" t="s">
        <v>36</v>
      </c>
      <c r="B194" t="s">
        <v>37</v>
      </c>
      <c r="G194">
        <f t="shared" ref="G194:G257" si="6">VLOOKUP(A194,$D$2:$E$4,2)</f>
        <v>1</v>
      </c>
      <c r="H194">
        <f t="shared" ref="H194:H257" si="7">VLOOKUP(B194,$D$8:$E$14,2)</f>
        <v>3</v>
      </c>
    </row>
    <row r="195" spans="1:8" x14ac:dyDescent="0.25">
      <c r="A195" t="s">
        <v>36</v>
      </c>
      <c r="B195" t="s">
        <v>37</v>
      </c>
      <c r="G195">
        <f t="shared" si="6"/>
        <v>1</v>
      </c>
      <c r="H195">
        <f t="shared" si="7"/>
        <v>3</v>
      </c>
    </row>
    <row r="196" spans="1:8" x14ac:dyDescent="0.25">
      <c r="A196" t="s">
        <v>36</v>
      </c>
      <c r="B196" t="s">
        <v>37</v>
      </c>
      <c r="G196">
        <f t="shared" si="6"/>
        <v>1</v>
      </c>
      <c r="H196">
        <f t="shared" si="7"/>
        <v>3</v>
      </c>
    </row>
    <row r="197" spans="1:8" x14ac:dyDescent="0.25">
      <c r="A197" t="s">
        <v>36</v>
      </c>
      <c r="B197" t="s">
        <v>37</v>
      </c>
      <c r="G197">
        <f t="shared" si="6"/>
        <v>1</v>
      </c>
      <c r="H197">
        <f t="shared" si="7"/>
        <v>3</v>
      </c>
    </row>
    <row r="198" spans="1:8" x14ac:dyDescent="0.25">
      <c r="A198" t="s">
        <v>36</v>
      </c>
      <c r="B198" t="s">
        <v>37</v>
      </c>
      <c r="G198">
        <f t="shared" si="6"/>
        <v>1</v>
      </c>
      <c r="H198">
        <f t="shared" si="7"/>
        <v>3</v>
      </c>
    </row>
    <row r="199" spans="1:8" x14ac:dyDescent="0.25">
      <c r="A199" t="s">
        <v>36</v>
      </c>
      <c r="B199" t="s">
        <v>37</v>
      </c>
      <c r="G199">
        <f t="shared" si="6"/>
        <v>1</v>
      </c>
      <c r="H199">
        <f t="shared" si="7"/>
        <v>3</v>
      </c>
    </row>
    <row r="200" spans="1:8" x14ac:dyDescent="0.25">
      <c r="A200" t="s">
        <v>36</v>
      </c>
      <c r="B200" t="s">
        <v>37</v>
      </c>
      <c r="G200">
        <f t="shared" si="6"/>
        <v>1</v>
      </c>
      <c r="H200">
        <f t="shared" si="7"/>
        <v>3</v>
      </c>
    </row>
    <row r="201" spans="1:8" x14ac:dyDescent="0.25">
      <c r="A201" t="s">
        <v>36</v>
      </c>
      <c r="B201" t="s">
        <v>37</v>
      </c>
      <c r="G201">
        <f t="shared" si="6"/>
        <v>1</v>
      </c>
      <c r="H201">
        <f t="shared" si="7"/>
        <v>3</v>
      </c>
    </row>
    <row r="202" spans="1:8" x14ac:dyDescent="0.25">
      <c r="A202" t="s">
        <v>36</v>
      </c>
      <c r="B202" t="s">
        <v>37</v>
      </c>
      <c r="G202">
        <f t="shared" si="6"/>
        <v>1</v>
      </c>
      <c r="H202">
        <f t="shared" si="7"/>
        <v>3</v>
      </c>
    </row>
    <row r="203" spans="1:8" x14ac:dyDescent="0.25">
      <c r="A203" t="s">
        <v>36</v>
      </c>
      <c r="B203" t="s">
        <v>37</v>
      </c>
      <c r="G203">
        <f t="shared" si="6"/>
        <v>1</v>
      </c>
      <c r="H203">
        <f t="shared" si="7"/>
        <v>3</v>
      </c>
    </row>
    <row r="204" spans="1:8" x14ac:dyDescent="0.25">
      <c r="A204" t="s">
        <v>36</v>
      </c>
      <c r="B204" t="s">
        <v>37</v>
      </c>
      <c r="G204">
        <f t="shared" si="6"/>
        <v>1</v>
      </c>
      <c r="H204">
        <f t="shared" si="7"/>
        <v>3</v>
      </c>
    </row>
    <row r="205" spans="1:8" x14ac:dyDescent="0.25">
      <c r="A205" t="s">
        <v>36</v>
      </c>
      <c r="B205" t="s">
        <v>37</v>
      </c>
      <c r="G205">
        <f t="shared" si="6"/>
        <v>1</v>
      </c>
      <c r="H205">
        <f t="shared" si="7"/>
        <v>3</v>
      </c>
    </row>
    <row r="206" spans="1:8" x14ac:dyDescent="0.25">
      <c r="A206" t="s">
        <v>36</v>
      </c>
      <c r="B206" t="s">
        <v>37</v>
      </c>
      <c r="G206">
        <f t="shared" si="6"/>
        <v>1</v>
      </c>
      <c r="H206">
        <f t="shared" si="7"/>
        <v>3</v>
      </c>
    </row>
    <row r="207" spans="1:8" x14ac:dyDescent="0.25">
      <c r="A207" t="s">
        <v>36</v>
      </c>
      <c r="B207" t="s">
        <v>37</v>
      </c>
      <c r="G207">
        <f t="shared" si="6"/>
        <v>1</v>
      </c>
      <c r="H207">
        <f t="shared" si="7"/>
        <v>3</v>
      </c>
    </row>
    <row r="208" spans="1:8" x14ac:dyDescent="0.25">
      <c r="A208" t="s">
        <v>36</v>
      </c>
      <c r="B208" t="s">
        <v>37</v>
      </c>
      <c r="G208">
        <f t="shared" si="6"/>
        <v>1</v>
      </c>
      <c r="H208">
        <f t="shared" si="7"/>
        <v>3</v>
      </c>
    </row>
    <row r="209" spans="1:8" x14ac:dyDescent="0.25">
      <c r="A209" t="s">
        <v>36</v>
      </c>
      <c r="B209" t="s">
        <v>37</v>
      </c>
      <c r="G209">
        <f t="shared" si="6"/>
        <v>1</v>
      </c>
      <c r="H209">
        <f t="shared" si="7"/>
        <v>3</v>
      </c>
    </row>
    <row r="210" spans="1:8" x14ac:dyDescent="0.25">
      <c r="A210" t="s">
        <v>36</v>
      </c>
      <c r="B210" t="s">
        <v>37</v>
      </c>
      <c r="G210">
        <f t="shared" si="6"/>
        <v>1</v>
      </c>
      <c r="H210">
        <f t="shared" si="7"/>
        <v>3</v>
      </c>
    </row>
    <row r="211" spans="1:8" x14ac:dyDescent="0.25">
      <c r="A211" t="s">
        <v>36</v>
      </c>
      <c r="B211" t="s">
        <v>37</v>
      </c>
      <c r="G211">
        <f t="shared" si="6"/>
        <v>1</v>
      </c>
      <c r="H211">
        <f t="shared" si="7"/>
        <v>3</v>
      </c>
    </row>
    <row r="212" spans="1:8" x14ac:dyDescent="0.25">
      <c r="A212" t="s">
        <v>36</v>
      </c>
      <c r="B212" t="s">
        <v>37</v>
      </c>
      <c r="G212">
        <f t="shared" si="6"/>
        <v>1</v>
      </c>
      <c r="H212">
        <f t="shared" si="7"/>
        <v>3</v>
      </c>
    </row>
    <row r="213" spans="1:8" x14ac:dyDescent="0.25">
      <c r="A213" t="s">
        <v>36</v>
      </c>
      <c r="B213" t="s">
        <v>37</v>
      </c>
      <c r="G213">
        <f t="shared" si="6"/>
        <v>1</v>
      </c>
      <c r="H213">
        <f t="shared" si="7"/>
        <v>3</v>
      </c>
    </row>
    <row r="214" spans="1:8" x14ac:dyDescent="0.25">
      <c r="A214" t="s">
        <v>36</v>
      </c>
      <c r="B214" t="s">
        <v>37</v>
      </c>
      <c r="G214">
        <f t="shared" si="6"/>
        <v>1</v>
      </c>
      <c r="H214">
        <f t="shared" si="7"/>
        <v>3</v>
      </c>
    </row>
    <row r="215" spans="1:8" x14ac:dyDescent="0.25">
      <c r="A215" t="s">
        <v>36</v>
      </c>
      <c r="B215" t="s">
        <v>37</v>
      </c>
      <c r="G215">
        <f t="shared" si="6"/>
        <v>1</v>
      </c>
      <c r="H215">
        <f t="shared" si="7"/>
        <v>3</v>
      </c>
    </row>
    <row r="216" spans="1:8" x14ac:dyDescent="0.25">
      <c r="A216" t="s">
        <v>36</v>
      </c>
      <c r="B216" t="s">
        <v>37</v>
      </c>
      <c r="G216">
        <f t="shared" si="6"/>
        <v>1</v>
      </c>
      <c r="H216">
        <f t="shared" si="7"/>
        <v>3</v>
      </c>
    </row>
    <row r="217" spans="1:8" x14ac:dyDescent="0.25">
      <c r="A217" t="s">
        <v>36</v>
      </c>
      <c r="B217" t="s">
        <v>37</v>
      </c>
      <c r="G217">
        <f t="shared" si="6"/>
        <v>1</v>
      </c>
      <c r="H217">
        <f t="shared" si="7"/>
        <v>3</v>
      </c>
    </row>
    <row r="218" spans="1:8" x14ac:dyDescent="0.25">
      <c r="A218" t="s">
        <v>36</v>
      </c>
      <c r="B218" t="s">
        <v>37</v>
      </c>
      <c r="G218">
        <f t="shared" si="6"/>
        <v>1</v>
      </c>
      <c r="H218">
        <f t="shared" si="7"/>
        <v>3</v>
      </c>
    </row>
    <row r="219" spans="1:8" x14ac:dyDescent="0.25">
      <c r="A219" t="s">
        <v>36</v>
      </c>
      <c r="B219" t="s">
        <v>37</v>
      </c>
      <c r="G219">
        <f t="shared" si="6"/>
        <v>1</v>
      </c>
      <c r="H219">
        <f t="shared" si="7"/>
        <v>3</v>
      </c>
    </row>
    <row r="220" spans="1:8" x14ac:dyDescent="0.25">
      <c r="A220" t="s">
        <v>36</v>
      </c>
      <c r="B220" t="s">
        <v>37</v>
      </c>
      <c r="G220">
        <f t="shared" si="6"/>
        <v>1</v>
      </c>
      <c r="H220">
        <f t="shared" si="7"/>
        <v>3</v>
      </c>
    </row>
    <row r="221" spans="1:8" x14ac:dyDescent="0.25">
      <c r="A221" t="s">
        <v>36</v>
      </c>
      <c r="B221" t="s">
        <v>37</v>
      </c>
      <c r="G221">
        <f t="shared" si="6"/>
        <v>1</v>
      </c>
      <c r="H221">
        <f t="shared" si="7"/>
        <v>3</v>
      </c>
    </row>
    <row r="222" spans="1:8" x14ac:dyDescent="0.25">
      <c r="A222" t="s">
        <v>36</v>
      </c>
      <c r="B222" t="s">
        <v>37</v>
      </c>
      <c r="G222">
        <f t="shared" si="6"/>
        <v>1</v>
      </c>
      <c r="H222">
        <f t="shared" si="7"/>
        <v>3</v>
      </c>
    </row>
    <row r="223" spans="1:8" x14ac:dyDescent="0.25">
      <c r="A223" t="s">
        <v>36</v>
      </c>
      <c r="B223" t="s">
        <v>37</v>
      </c>
      <c r="G223">
        <f t="shared" si="6"/>
        <v>1</v>
      </c>
      <c r="H223">
        <f t="shared" si="7"/>
        <v>3</v>
      </c>
    </row>
    <row r="224" spans="1:8" x14ac:dyDescent="0.25">
      <c r="A224" t="s">
        <v>36</v>
      </c>
      <c r="B224" t="s">
        <v>37</v>
      </c>
      <c r="G224">
        <f t="shared" si="6"/>
        <v>1</v>
      </c>
      <c r="H224">
        <f t="shared" si="7"/>
        <v>3</v>
      </c>
    </row>
    <row r="225" spans="1:8" x14ac:dyDescent="0.25">
      <c r="A225" t="s">
        <v>36</v>
      </c>
      <c r="B225" t="s">
        <v>37</v>
      </c>
      <c r="G225">
        <f t="shared" si="6"/>
        <v>1</v>
      </c>
      <c r="H225">
        <f t="shared" si="7"/>
        <v>3</v>
      </c>
    </row>
    <row r="226" spans="1:8" x14ac:dyDescent="0.25">
      <c r="A226" t="s">
        <v>36</v>
      </c>
      <c r="B226" t="s">
        <v>37</v>
      </c>
      <c r="G226">
        <f t="shared" si="6"/>
        <v>1</v>
      </c>
      <c r="H226">
        <f t="shared" si="7"/>
        <v>3</v>
      </c>
    </row>
    <row r="227" spans="1:8" x14ac:dyDescent="0.25">
      <c r="A227" t="s">
        <v>36</v>
      </c>
      <c r="B227" t="s">
        <v>37</v>
      </c>
      <c r="G227">
        <f t="shared" si="6"/>
        <v>1</v>
      </c>
      <c r="H227">
        <f t="shared" si="7"/>
        <v>3</v>
      </c>
    </row>
    <row r="228" spans="1:8" x14ac:dyDescent="0.25">
      <c r="A228" t="s">
        <v>36</v>
      </c>
      <c r="B228" t="s">
        <v>37</v>
      </c>
      <c r="G228">
        <f t="shared" si="6"/>
        <v>1</v>
      </c>
      <c r="H228">
        <f t="shared" si="7"/>
        <v>3</v>
      </c>
    </row>
    <row r="229" spans="1:8" x14ac:dyDescent="0.25">
      <c r="A229" t="s">
        <v>36</v>
      </c>
      <c r="B229" t="s">
        <v>37</v>
      </c>
      <c r="G229">
        <f t="shared" si="6"/>
        <v>1</v>
      </c>
      <c r="H229">
        <f t="shared" si="7"/>
        <v>3</v>
      </c>
    </row>
    <row r="230" spans="1:8" x14ac:dyDescent="0.25">
      <c r="A230" t="s">
        <v>36</v>
      </c>
      <c r="B230" t="s">
        <v>37</v>
      </c>
      <c r="G230">
        <f t="shared" si="6"/>
        <v>1</v>
      </c>
      <c r="H230">
        <f t="shared" si="7"/>
        <v>3</v>
      </c>
    </row>
    <row r="231" spans="1:8" x14ac:dyDescent="0.25">
      <c r="A231" t="s">
        <v>36</v>
      </c>
      <c r="B231" t="s">
        <v>37</v>
      </c>
      <c r="G231">
        <f t="shared" si="6"/>
        <v>1</v>
      </c>
      <c r="H231">
        <f t="shared" si="7"/>
        <v>3</v>
      </c>
    </row>
    <row r="232" spans="1:8" x14ac:dyDescent="0.25">
      <c r="A232" t="s">
        <v>36</v>
      </c>
      <c r="B232" t="s">
        <v>37</v>
      </c>
      <c r="G232">
        <f t="shared" si="6"/>
        <v>1</v>
      </c>
      <c r="H232">
        <f t="shared" si="7"/>
        <v>3</v>
      </c>
    </row>
    <row r="233" spans="1:8" x14ac:dyDescent="0.25">
      <c r="A233" t="s">
        <v>36</v>
      </c>
      <c r="B233" t="s">
        <v>37</v>
      </c>
      <c r="G233">
        <f t="shared" si="6"/>
        <v>1</v>
      </c>
      <c r="H233">
        <f t="shared" si="7"/>
        <v>3</v>
      </c>
    </row>
    <row r="234" spans="1:8" x14ac:dyDescent="0.25">
      <c r="A234" t="s">
        <v>36</v>
      </c>
      <c r="B234" t="s">
        <v>37</v>
      </c>
      <c r="G234">
        <f t="shared" si="6"/>
        <v>1</v>
      </c>
      <c r="H234">
        <f t="shared" si="7"/>
        <v>3</v>
      </c>
    </row>
    <row r="235" spans="1:8" x14ac:dyDescent="0.25">
      <c r="A235" t="s">
        <v>36</v>
      </c>
      <c r="B235" t="s">
        <v>37</v>
      </c>
      <c r="G235">
        <f t="shared" si="6"/>
        <v>1</v>
      </c>
      <c r="H235">
        <f t="shared" si="7"/>
        <v>3</v>
      </c>
    </row>
    <row r="236" spans="1:8" x14ac:dyDescent="0.25">
      <c r="A236" t="s">
        <v>36</v>
      </c>
      <c r="B236" t="s">
        <v>37</v>
      </c>
      <c r="G236">
        <f t="shared" si="6"/>
        <v>1</v>
      </c>
      <c r="H236">
        <f t="shared" si="7"/>
        <v>3</v>
      </c>
    </row>
    <row r="237" spans="1:8" x14ac:dyDescent="0.25">
      <c r="A237" t="s">
        <v>36</v>
      </c>
      <c r="B237" t="s">
        <v>37</v>
      </c>
      <c r="G237">
        <f t="shared" si="6"/>
        <v>1</v>
      </c>
      <c r="H237">
        <f t="shared" si="7"/>
        <v>3</v>
      </c>
    </row>
    <row r="238" spans="1:8" x14ac:dyDescent="0.25">
      <c r="A238" t="s">
        <v>36</v>
      </c>
      <c r="B238" t="s">
        <v>37</v>
      </c>
      <c r="G238">
        <f t="shared" si="6"/>
        <v>1</v>
      </c>
      <c r="H238">
        <f t="shared" si="7"/>
        <v>3</v>
      </c>
    </row>
    <row r="239" spans="1:8" x14ac:dyDescent="0.25">
      <c r="A239" t="s">
        <v>36</v>
      </c>
      <c r="B239" t="s">
        <v>37</v>
      </c>
      <c r="G239">
        <f t="shared" si="6"/>
        <v>1</v>
      </c>
      <c r="H239">
        <f t="shared" si="7"/>
        <v>3</v>
      </c>
    </row>
    <row r="240" spans="1:8" x14ac:dyDescent="0.25">
      <c r="A240" t="s">
        <v>36</v>
      </c>
      <c r="B240" t="s">
        <v>37</v>
      </c>
      <c r="G240">
        <f t="shared" si="6"/>
        <v>1</v>
      </c>
      <c r="H240">
        <f t="shared" si="7"/>
        <v>3</v>
      </c>
    </row>
    <row r="241" spans="1:8" x14ac:dyDescent="0.25">
      <c r="A241" t="s">
        <v>36</v>
      </c>
      <c r="B241" t="s">
        <v>37</v>
      </c>
      <c r="G241">
        <f t="shared" si="6"/>
        <v>1</v>
      </c>
      <c r="H241">
        <f t="shared" si="7"/>
        <v>3</v>
      </c>
    </row>
    <row r="242" spans="1:8" x14ac:dyDescent="0.25">
      <c r="A242" t="s">
        <v>36</v>
      </c>
      <c r="B242" t="s">
        <v>37</v>
      </c>
      <c r="G242">
        <f t="shared" si="6"/>
        <v>1</v>
      </c>
      <c r="H242">
        <f t="shared" si="7"/>
        <v>3</v>
      </c>
    </row>
    <row r="243" spans="1:8" x14ac:dyDescent="0.25">
      <c r="A243" t="s">
        <v>36</v>
      </c>
      <c r="B243" t="s">
        <v>37</v>
      </c>
      <c r="G243">
        <f t="shared" si="6"/>
        <v>1</v>
      </c>
      <c r="H243">
        <f t="shared" si="7"/>
        <v>3</v>
      </c>
    </row>
    <row r="244" spans="1:8" x14ac:dyDescent="0.25">
      <c r="A244" t="s">
        <v>36</v>
      </c>
      <c r="B244" t="s">
        <v>37</v>
      </c>
      <c r="G244">
        <f t="shared" si="6"/>
        <v>1</v>
      </c>
      <c r="H244">
        <f t="shared" si="7"/>
        <v>3</v>
      </c>
    </row>
    <row r="245" spans="1:8" x14ac:dyDescent="0.25">
      <c r="A245" t="s">
        <v>36</v>
      </c>
      <c r="B245" t="s">
        <v>37</v>
      </c>
      <c r="G245">
        <f t="shared" si="6"/>
        <v>1</v>
      </c>
      <c r="H245">
        <f t="shared" si="7"/>
        <v>3</v>
      </c>
    </row>
    <row r="246" spans="1:8" x14ac:dyDescent="0.25">
      <c r="A246" t="s">
        <v>36</v>
      </c>
      <c r="B246" t="s">
        <v>37</v>
      </c>
      <c r="G246">
        <f t="shared" si="6"/>
        <v>1</v>
      </c>
      <c r="H246">
        <f t="shared" si="7"/>
        <v>3</v>
      </c>
    </row>
    <row r="247" spans="1:8" x14ac:dyDescent="0.25">
      <c r="A247" t="s">
        <v>36</v>
      </c>
      <c r="B247" t="s">
        <v>37</v>
      </c>
      <c r="G247">
        <f t="shared" si="6"/>
        <v>1</v>
      </c>
      <c r="H247">
        <f t="shared" si="7"/>
        <v>3</v>
      </c>
    </row>
    <row r="248" spans="1:8" x14ac:dyDescent="0.25">
      <c r="A248" t="s">
        <v>36</v>
      </c>
      <c r="B248" t="s">
        <v>37</v>
      </c>
      <c r="G248">
        <f t="shared" si="6"/>
        <v>1</v>
      </c>
      <c r="H248">
        <f t="shared" si="7"/>
        <v>3</v>
      </c>
    </row>
    <row r="249" spans="1:8" x14ac:dyDescent="0.25">
      <c r="A249" t="s">
        <v>36</v>
      </c>
      <c r="B249" t="s">
        <v>37</v>
      </c>
      <c r="G249">
        <f t="shared" si="6"/>
        <v>1</v>
      </c>
      <c r="H249">
        <f t="shared" si="7"/>
        <v>3</v>
      </c>
    </row>
    <row r="250" spans="1:8" x14ac:dyDescent="0.25">
      <c r="A250" t="s">
        <v>36</v>
      </c>
      <c r="B250" t="s">
        <v>37</v>
      </c>
      <c r="G250">
        <f t="shared" si="6"/>
        <v>1</v>
      </c>
      <c r="H250">
        <f t="shared" si="7"/>
        <v>3</v>
      </c>
    </row>
    <row r="251" spans="1:8" x14ac:dyDescent="0.25">
      <c r="A251" t="s">
        <v>36</v>
      </c>
      <c r="B251" t="s">
        <v>37</v>
      </c>
      <c r="G251">
        <f t="shared" si="6"/>
        <v>1</v>
      </c>
      <c r="H251">
        <f t="shared" si="7"/>
        <v>3</v>
      </c>
    </row>
    <row r="252" spans="1:8" x14ac:dyDescent="0.25">
      <c r="A252" t="s">
        <v>36</v>
      </c>
      <c r="B252" t="s">
        <v>37</v>
      </c>
      <c r="G252">
        <f t="shared" si="6"/>
        <v>1</v>
      </c>
      <c r="H252">
        <f t="shared" si="7"/>
        <v>3</v>
      </c>
    </row>
    <row r="253" spans="1:8" x14ac:dyDescent="0.25">
      <c r="A253" t="s">
        <v>36</v>
      </c>
      <c r="B253" t="s">
        <v>37</v>
      </c>
      <c r="G253">
        <f t="shared" si="6"/>
        <v>1</v>
      </c>
      <c r="H253">
        <f t="shared" si="7"/>
        <v>3</v>
      </c>
    </row>
    <row r="254" spans="1:8" x14ac:dyDescent="0.25">
      <c r="A254" t="s">
        <v>36</v>
      </c>
      <c r="B254" t="s">
        <v>37</v>
      </c>
      <c r="G254">
        <f t="shared" si="6"/>
        <v>1</v>
      </c>
      <c r="H254">
        <f t="shared" si="7"/>
        <v>3</v>
      </c>
    </row>
    <row r="255" spans="1:8" x14ac:dyDescent="0.25">
      <c r="A255" t="s">
        <v>36</v>
      </c>
      <c r="B255" t="s">
        <v>37</v>
      </c>
      <c r="G255">
        <f t="shared" si="6"/>
        <v>1</v>
      </c>
      <c r="H255">
        <f t="shared" si="7"/>
        <v>3</v>
      </c>
    </row>
    <row r="256" spans="1:8" x14ac:dyDescent="0.25">
      <c r="A256" t="s">
        <v>36</v>
      </c>
      <c r="B256" t="s">
        <v>37</v>
      </c>
      <c r="G256">
        <f t="shared" si="6"/>
        <v>1</v>
      </c>
      <c r="H256">
        <f t="shared" si="7"/>
        <v>3</v>
      </c>
    </row>
    <row r="257" spans="1:8" x14ac:dyDescent="0.25">
      <c r="A257" t="s">
        <v>36</v>
      </c>
      <c r="B257" t="s">
        <v>37</v>
      </c>
      <c r="G257">
        <f t="shared" si="6"/>
        <v>1</v>
      </c>
      <c r="H257">
        <f t="shared" si="7"/>
        <v>3</v>
      </c>
    </row>
    <row r="258" spans="1:8" x14ac:dyDescent="0.25">
      <c r="A258" t="s">
        <v>36</v>
      </c>
      <c r="B258" t="s">
        <v>37</v>
      </c>
      <c r="G258">
        <f t="shared" ref="G258:G321" si="8">VLOOKUP(A258,$D$2:$E$4,2)</f>
        <v>1</v>
      </c>
      <c r="H258">
        <f t="shared" ref="H258:H321" si="9">VLOOKUP(B258,$D$8:$E$14,2)</f>
        <v>3</v>
      </c>
    </row>
    <row r="259" spans="1:8" x14ac:dyDescent="0.25">
      <c r="A259" t="s">
        <v>36</v>
      </c>
      <c r="B259" t="s">
        <v>37</v>
      </c>
      <c r="G259">
        <f t="shared" si="8"/>
        <v>1</v>
      </c>
      <c r="H259">
        <f t="shared" si="9"/>
        <v>3</v>
      </c>
    </row>
    <row r="260" spans="1:8" x14ac:dyDescent="0.25">
      <c r="A260" t="s">
        <v>36</v>
      </c>
      <c r="B260" t="s">
        <v>37</v>
      </c>
      <c r="G260">
        <f t="shared" si="8"/>
        <v>1</v>
      </c>
      <c r="H260">
        <f t="shared" si="9"/>
        <v>3</v>
      </c>
    </row>
    <row r="261" spans="1:8" x14ac:dyDescent="0.25">
      <c r="A261" t="s">
        <v>36</v>
      </c>
      <c r="B261" t="s">
        <v>37</v>
      </c>
      <c r="G261">
        <f t="shared" si="8"/>
        <v>1</v>
      </c>
      <c r="H261">
        <f t="shared" si="9"/>
        <v>3</v>
      </c>
    </row>
    <row r="262" spans="1:8" x14ac:dyDescent="0.25">
      <c r="A262" t="s">
        <v>36</v>
      </c>
      <c r="B262" t="s">
        <v>37</v>
      </c>
      <c r="G262">
        <f t="shared" si="8"/>
        <v>1</v>
      </c>
      <c r="H262">
        <f t="shared" si="9"/>
        <v>3</v>
      </c>
    </row>
    <row r="263" spans="1:8" x14ac:dyDescent="0.25">
      <c r="A263" t="s">
        <v>36</v>
      </c>
      <c r="B263" t="s">
        <v>37</v>
      </c>
      <c r="G263">
        <f t="shared" si="8"/>
        <v>1</v>
      </c>
      <c r="H263">
        <f t="shared" si="9"/>
        <v>3</v>
      </c>
    </row>
    <row r="264" spans="1:8" x14ac:dyDescent="0.25">
      <c r="A264" t="s">
        <v>36</v>
      </c>
      <c r="B264" t="s">
        <v>37</v>
      </c>
      <c r="G264">
        <f t="shared" si="8"/>
        <v>1</v>
      </c>
      <c r="H264">
        <f t="shared" si="9"/>
        <v>3</v>
      </c>
    </row>
    <row r="265" spans="1:8" x14ac:dyDescent="0.25">
      <c r="A265" t="s">
        <v>36</v>
      </c>
      <c r="B265" t="s">
        <v>37</v>
      </c>
      <c r="G265">
        <f t="shared" si="8"/>
        <v>1</v>
      </c>
      <c r="H265">
        <f t="shared" si="9"/>
        <v>3</v>
      </c>
    </row>
    <row r="266" spans="1:8" x14ac:dyDescent="0.25">
      <c r="A266" t="s">
        <v>36</v>
      </c>
      <c r="B266" t="s">
        <v>37</v>
      </c>
      <c r="G266">
        <f t="shared" si="8"/>
        <v>1</v>
      </c>
      <c r="H266">
        <f t="shared" si="9"/>
        <v>3</v>
      </c>
    </row>
    <row r="267" spans="1:8" x14ac:dyDescent="0.25">
      <c r="A267" t="s">
        <v>36</v>
      </c>
      <c r="B267" t="s">
        <v>37</v>
      </c>
      <c r="G267">
        <f t="shared" si="8"/>
        <v>1</v>
      </c>
      <c r="H267">
        <f t="shared" si="9"/>
        <v>3</v>
      </c>
    </row>
    <row r="268" spans="1:8" x14ac:dyDescent="0.25">
      <c r="A268" t="s">
        <v>36</v>
      </c>
      <c r="B268" t="s">
        <v>37</v>
      </c>
      <c r="G268">
        <f t="shared" si="8"/>
        <v>1</v>
      </c>
      <c r="H268">
        <f t="shared" si="9"/>
        <v>3</v>
      </c>
    </row>
    <row r="269" spans="1:8" x14ac:dyDescent="0.25">
      <c r="A269" t="s">
        <v>36</v>
      </c>
      <c r="B269" t="s">
        <v>37</v>
      </c>
      <c r="G269">
        <f t="shared" si="8"/>
        <v>1</v>
      </c>
      <c r="H269">
        <f t="shared" si="9"/>
        <v>3</v>
      </c>
    </row>
    <row r="270" spans="1:8" x14ac:dyDescent="0.25">
      <c r="A270" t="s">
        <v>36</v>
      </c>
      <c r="B270" t="s">
        <v>37</v>
      </c>
      <c r="G270">
        <f t="shared" si="8"/>
        <v>1</v>
      </c>
      <c r="H270">
        <f t="shared" si="9"/>
        <v>3</v>
      </c>
    </row>
    <row r="271" spans="1:8" x14ac:dyDescent="0.25">
      <c r="A271" t="s">
        <v>36</v>
      </c>
      <c r="B271" t="s">
        <v>37</v>
      </c>
      <c r="G271">
        <f t="shared" si="8"/>
        <v>1</v>
      </c>
      <c r="H271">
        <f t="shared" si="9"/>
        <v>3</v>
      </c>
    </row>
    <row r="272" spans="1:8" x14ac:dyDescent="0.25">
      <c r="A272" t="s">
        <v>36</v>
      </c>
      <c r="B272" t="s">
        <v>37</v>
      </c>
      <c r="G272">
        <f t="shared" si="8"/>
        <v>1</v>
      </c>
      <c r="H272">
        <f t="shared" si="9"/>
        <v>3</v>
      </c>
    </row>
    <row r="273" spans="1:8" x14ac:dyDescent="0.25">
      <c r="A273" t="s">
        <v>36</v>
      </c>
      <c r="B273" t="s">
        <v>37</v>
      </c>
      <c r="G273">
        <f t="shared" si="8"/>
        <v>1</v>
      </c>
      <c r="H273">
        <f t="shared" si="9"/>
        <v>3</v>
      </c>
    </row>
    <row r="274" spans="1:8" x14ac:dyDescent="0.25">
      <c r="A274" t="s">
        <v>36</v>
      </c>
      <c r="B274" t="s">
        <v>37</v>
      </c>
      <c r="G274">
        <f t="shared" si="8"/>
        <v>1</v>
      </c>
      <c r="H274">
        <f t="shared" si="9"/>
        <v>3</v>
      </c>
    </row>
    <row r="275" spans="1:8" x14ac:dyDescent="0.25">
      <c r="A275" t="s">
        <v>36</v>
      </c>
      <c r="B275" t="s">
        <v>37</v>
      </c>
      <c r="G275">
        <f t="shared" si="8"/>
        <v>1</v>
      </c>
      <c r="H275">
        <f t="shared" si="9"/>
        <v>3</v>
      </c>
    </row>
    <row r="276" spans="1:8" x14ac:dyDescent="0.25">
      <c r="A276" t="s">
        <v>36</v>
      </c>
      <c r="B276" t="s">
        <v>37</v>
      </c>
      <c r="G276">
        <f t="shared" si="8"/>
        <v>1</v>
      </c>
      <c r="H276">
        <f t="shared" si="9"/>
        <v>3</v>
      </c>
    </row>
    <row r="277" spans="1:8" x14ac:dyDescent="0.25">
      <c r="A277" t="s">
        <v>36</v>
      </c>
      <c r="B277" t="s">
        <v>37</v>
      </c>
      <c r="G277">
        <f t="shared" si="8"/>
        <v>1</v>
      </c>
      <c r="H277">
        <f t="shared" si="9"/>
        <v>3</v>
      </c>
    </row>
    <row r="278" spans="1:8" x14ac:dyDescent="0.25">
      <c r="A278" t="s">
        <v>36</v>
      </c>
      <c r="B278" t="s">
        <v>37</v>
      </c>
      <c r="G278">
        <f t="shared" si="8"/>
        <v>1</v>
      </c>
      <c r="H278">
        <f t="shared" si="9"/>
        <v>3</v>
      </c>
    </row>
    <row r="279" spans="1:8" x14ac:dyDescent="0.25">
      <c r="A279" t="s">
        <v>36</v>
      </c>
      <c r="B279" t="s">
        <v>37</v>
      </c>
      <c r="G279">
        <f t="shared" si="8"/>
        <v>1</v>
      </c>
      <c r="H279">
        <f t="shared" si="9"/>
        <v>3</v>
      </c>
    </row>
    <row r="280" spans="1:8" x14ac:dyDescent="0.25">
      <c r="A280" t="s">
        <v>36</v>
      </c>
      <c r="B280" t="s">
        <v>40</v>
      </c>
      <c r="G280">
        <f t="shared" si="8"/>
        <v>1</v>
      </c>
      <c r="H280">
        <f t="shared" si="9"/>
        <v>4</v>
      </c>
    </row>
    <row r="281" spans="1:8" x14ac:dyDescent="0.25">
      <c r="A281" t="s">
        <v>36</v>
      </c>
      <c r="B281" t="s">
        <v>40</v>
      </c>
      <c r="G281">
        <f t="shared" si="8"/>
        <v>1</v>
      </c>
      <c r="H281">
        <f t="shared" si="9"/>
        <v>4</v>
      </c>
    </row>
    <row r="282" spans="1:8" x14ac:dyDescent="0.25">
      <c r="A282" t="s">
        <v>36</v>
      </c>
      <c r="B282" t="s">
        <v>40</v>
      </c>
      <c r="G282">
        <f t="shared" si="8"/>
        <v>1</v>
      </c>
      <c r="H282">
        <f t="shared" si="9"/>
        <v>4</v>
      </c>
    </row>
    <row r="283" spans="1:8" x14ac:dyDescent="0.25">
      <c r="A283" t="s">
        <v>36</v>
      </c>
      <c r="B283" t="s">
        <v>40</v>
      </c>
      <c r="G283">
        <f t="shared" si="8"/>
        <v>1</v>
      </c>
      <c r="H283">
        <f t="shared" si="9"/>
        <v>4</v>
      </c>
    </row>
    <row r="284" spans="1:8" x14ac:dyDescent="0.25">
      <c r="A284" t="s">
        <v>36</v>
      </c>
      <c r="B284" t="s">
        <v>40</v>
      </c>
      <c r="G284">
        <f t="shared" si="8"/>
        <v>1</v>
      </c>
      <c r="H284">
        <f t="shared" si="9"/>
        <v>4</v>
      </c>
    </row>
    <row r="285" spans="1:8" x14ac:dyDescent="0.25">
      <c r="A285" t="s">
        <v>36</v>
      </c>
      <c r="B285" t="s">
        <v>40</v>
      </c>
      <c r="G285">
        <f t="shared" si="8"/>
        <v>1</v>
      </c>
      <c r="H285">
        <f t="shared" si="9"/>
        <v>4</v>
      </c>
    </row>
    <row r="286" spans="1:8" x14ac:dyDescent="0.25">
      <c r="A286" t="s">
        <v>36</v>
      </c>
      <c r="B286" t="s">
        <v>40</v>
      </c>
      <c r="G286">
        <f t="shared" si="8"/>
        <v>1</v>
      </c>
      <c r="H286">
        <f t="shared" si="9"/>
        <v>4</v>
      </c>
    </row>
    <row r="287" spans="1:8" x14ac:dyDescent="0.25">
      <c r="A287" t="s">
        <v>36</v>
      </c>
      <c r="B287" t="s">
        <v>40</v>
      </c>
      <c r="G287">
        <f t="shared" si="8"/>
        <v>1</v>
      </c>
      <c r="H287">
        <f t="shared" si="9"/>
        <v>4</v>
      </c>
    </row>
    <row r="288" spans="1:8" x14ac:dyDescent="0.25">
      <c r="A288" t="s">
        <v>36</v>
      </c>
      <c r="B288" t="s">
        <v>40</v>
      </c>
      <c r="G288">
        <f t="shared" si="8"/>
        <v>1</v>
      </c>
      <c r="H288">
        <f t="shared" si="9"/>
        <v>4</v>
      </c>
    </row>
    <row r="289" spans="1:8" x14ac:dyDescent="0.25">
      <c r="A289" t="s">
        <v>36</v>
      </c>
      <c r="B289" t="s">
        <v>40</v>
      </c>
      <c r="G289">
        <f t="shared" si="8"/>
        <v>1</v>
      </c>
      <c r="H289">
        <f t="shared" si="9"/>
        <v>4</v>
      </c>
    </row>
    <row r="290" spans="1:8" x14ac:dyDescent="0.25">
      <c r="A290" t="s">
        <v>36</v>
      </c>
      <c r="B290" t="s">
        <v>40</v>
      </c>
      <c r="G290">
        <f t="shared" si="8"/>
        <v>1</v>
      </c>
      <c r="H290">
        <f t="shared" si="9"/>
        <v>4</v>
      </c>
    </row>
    <row r="291" spans="1:8" x14ac:dyDescent="0.25">
      <c r="A291" t="s">
        <v>36</v>
      </c>
      <c r="B291" t="s">
        <v>40</v>
      </c>
      <c r="G291">
        <f t="shared" si="8"/>
        <v>1</v>
      </c>
      <c r="H291">
        <f t="shared" si="9"/>
        <v>4</v>
      </c>
    </row>
    <row r="292" spans="1:8" x14ac:dyDescent="0.25">
      <c r="A292" t="s">
        <v>36</v>
      </c>
      <c r="B292" t="s">
        <v>40</v>
      </c>
      <c r="G292">
        <f t="shared" si="8"/>
        <v>1</v>
      </c>
      <c r="H292">
        <f t="shared" si="9"/>
        <v>4</v>
      </c>
    </row>
    <row r="293" spans="1:8" x14ac:dyDescent="0.25">
      <c r="A293" t="s">
        <v>36</v>
      </c>
      <c r="B293" t="s">
        <v>40</v>
      </c>
      <c r="G293">
        <f t="shared" si="8"/>
        <v>1</v>
      </c>
      <c r="H293">
        <f t="shared" si="9"/>
        <v>4</v>
      </c>
    </row>
    <row r="294" spans="1:8" x14ac:dyDescent="0.25">
      <c r="A294" t="s">
        <v>36</v>
      </c>
      <c r="B294" t="s">
        <v>40</v>
      </c>
      <c r="G294">
        <f t="shared" si="8"/>
        <v>1</v>
      </c>
      <c r="H294">
        <f t="shared" si="9"/>
        <v>4</v>
      </c>
    </row>
    <row r="295" spans="1:8" x14ac:dyDescent="0.25">
      <c r="A295" t="s">
        <v>36</v>
      </c>
      <c r="B295" t="s">
        <v>40</v>
      </c>
      <c r="G295">
        <f t="shared" si="8"/>
        <v>1</v>
      </c>
      <c r="H295">
        <f t="shared" si="9"/>
        <v>4</v>
      </c>
    </row>
    <row r="296" spans="1:8" x14ac:dyDescent="0.25">
      <c r="A296" t="s">
        <v>36</v>
      </c>
      <c r="B296" t="s">
        <v>40</v>
      </c>
      <c r="G296">
        <f t="shared" si="8"/>
        <v>1</v>
      </c>
      <c r="H296">
        <f t="shared" si="9"/>
        <v>4</v>
      </c>
    </row>
    <row r="297" spans="1:8" x14ac:dyDescent="0.25">
      <c r="A297" t="s">
        <v>36</v>
      </c>
      <c r="B297" t="s">
        <v>40</v>
      </c>
      <c r="G297">
        <f t="shared" si="8"/>
        <v>1</v>
      </c>
      <c r="H297">
        <f t="shared" si="9"/>
        <v>4</v>
      </c>
    </row>
    <row r="298" spans="1:8" x14ac:dyDescent="0.25">
      <c r="A298" t="s">
        <v>36</v>
      </c>
      <c r="B298" t="s">
        <v>40</v>
      </c>
      <c r="G298">
        <f t="shared" si="8"/>
        <v>1</v>
      </c>
      <c r="H298">
        <f t="shared" si="9"/>
        <v>4</v>
      </c>
    </row>
    <row r="299" spans="1:8" x14ac:dyDescent="0.25">
      <c r="A299" t="s">
        <v>36</v>
      </c>
      <c r="B299" t="s">
        <v>41</v>
      </c>
      <c r="G299">
        <f t="shared" si="8"/>
        <v>1</v>
      </c>
      <c r="H299">
        <f t="shared" si="9"/>
        <v>5</v>
      </c>
    </row>
    <row r="300" spans="1:8" x14ac:dyDescent="0.25">
      <c r="A300" t="s">
        <v>36</v>
      </c>
      <c r="B300" t="s">
        <v>41</v>
      </c>
      <c r="G300">
        <f t="shared" si="8"/>
        <v>1</v>
      </c>
      <c r="H300">
        <f t="shared" si="9"/>
        <v>5</v>
      </c>
    </row>
    <row r="301" spans="1:8" x14ac:dyDescent="0.25">
      <c r="A301" t="s">
        <v>36</v>
      </c>
      <c r="B301" t="s">
        <v>41</v>
      </c>
      <c r="G301">
        <f t="shared" si="8"/>
        <v>1</v>
      </c>
      <c r="H301">
        <f t="shared" si="9"/>
        <v>5</v>
      </c>
    </row>
    <row r="302" spans="1:8" x14ac:dyDescent="0.25">
      <c r="A302" t="s">
        <v>36</v>
      </c>
      <c r="B302" t="s">
        <v>41</v>
      </c>
      <c r="G302">
        <f t="shared" si="8"/>
        <v>1</v>
      </c>
      <c r="H302">
        <f t="shared" si="9"/>
        <v>5</v>
      </c>
    </row>
    <row r="303" spans="1:8" x14ac:dyDescent="0.25">
      <c r="A303" t="s">
        <v>36</v>
      </c>
      <c r="B303" t="s">
        <v>41</v>
      </c>
      <c r="G303">
        <f t="shared" si="8"/>
        <v>1</v>
      </c>
      <c r="H303">
        <f t="shared" si="9"/>
        <v>5</v>
      </c>
    </row>
    <row r="304" spans="1:8" x14ac:dyDescent="0.25">
      <c r="A304" t="s">
        <v>36</v>
      </c>
      <c r="B304" t="s">
        <v>41</v>
      </c>
      <c r="G304">
        <f t="shared" si="8"/>
        <v>1</v>
      </c>
      <c r="H304">
        <f t="shared" si="9"/>
        <v>5</v>
      </c>
    </row>
    <row r="305" spans="1:8" x14ac:dyDescent="0.25">
      <c r="A305" t="s">
        <v>36</v>
      </c>
      <c r="B305" t="s">
        <v>41</v>
      </c>
      <c r="G305">
        <f t="shared" si="8"/>
        <v>1</v>
      </c>
      <c r="H305">
        <f t="shared" si="9"/>
        <v>5</v>
      </c>
    </row>
    <row r="306" spans="1:8" x14ac:dyDescent="0.25">
      <c r="A306" t="s">
        <v>36</v>
      </c>
      <c r="B306" t="s">
        <v>41</v>
      </c>
      <c r="G306">
        <f t="shared" si="8"/>
        <v>1</v>
      </c>
      <c r="H306">
        <f t="shared" si="9"/>
        <v>5</v>
      </c>
    </row>
    <row r="307" spans="1:8" x14ac:dyDescent="0.25">
      <c r="A307" t="s">
        <v>36</v>
      </c>
      <c r="B307" t="s">
        <v>41</v>
      </c>
      <c r="G307">
        <f t="shared" si="8"/>
        <v>1</v>
      </c>
      <c r="H307">
        <f t="shared" si="9"/>
        <v>5</v>
      </c>
    </row>
    <row r="308" spans="1:8" x14ac:dyDescent="0.25">
      <c r="A308" t="s">
        <v>36</v>
      </c>
      <c r="B308" t="s">
        <v>41</v>
      </c>
      <c r="G308">
        <f t="shared" si="8"/>
        <v>1</v>
      </c>
      <c r="H308">
        <f t="shared" si="9"/>
        <v>5</v>
      </c>
    </row>
    <row r="309" spans="1:8" x14ac:dyDescent="0.25">
      <c r="A309" t="s">
        <v>36</v>
      </c>
      <c r="B309" t="s">
        <v>41</v>
      </c>
      <c r="G309">
        <f t="shared" si="8"/>
        <v>1</v>
      </c>
      <c r="H309">
        <f t="shared" si="9"/>
        <v>5</v>
      </c>
    </row>
    <row r="310" spans="1:8" x14ac:dyDescent="0.25">
      <c r="A310" t="s">
        <v>36</v>
      </c>
      <c r="B310" t="s">
        <v>41</v>
      </c>
      <c r="G310">
        <f t="shared" si="8"/>
        <v>1</v>
      </c>
      <c r="H310">
        <f t="shared" si="9"/>
        <v>5</v>
      </c>
    </row>
    <row r="311" spans="1:8" x14ac:dyDescent="0.25">
      <c r="A311" t="s">
        <v>36</v>
      </c>
      <c r="B311" t="s">
        <v>41</v>
      </c>
      <c r="G311">
        <f t="shared" si="8"/>
        <v>1</v>
      </c>
      <c r="H311">
        <f t="shared" si="9"/>
        <v>5</v>
      </c>
    </row>
    <row r="312" spans="1:8" x14ac:dyDescent="0.25">
      <c r="A312" t="s">
        <v>36</v>
      </c>
      <c r="B312" t="s">
        <v>41</v>
      </c>
      <c r="G312">
        <f t="shared" si="8"/>
        <v>1</v>
      </c>
      <c r="H312">
        <f t="shared" si="9"/>
        <v>5</v>
      </c>
    </row>
    <row r="313" spans="1:8" x14ac:dyDescent="0.25">
      <c r="A313" t="s">
        <v>36</v>
      </c>
      <c r="B313" t="s">
        <v>41</v>
      </c>
      <c r="G313">
        <f t="shared" si="8"/>
        <v>1</v>
      </c>
      <c r="H313">
        <f t="shared" si="9"/>
        <v>5</v>
      </c>
    </row>
    <row r="314" spans="1:8" x14ac:dyDescent="0.25">
      <c r="A314" t="s">
        <v>36</v>
      </c>
      <c r="B314" t="s">
        <v>41</v>
      </c>
      <c r="G314">
        <f t="shared" si="8"/>
        <v>1</v>
      </c>
      <c r="H314">
        <f t="shared" si="9"/>
        <v>5</v>
      </c>
    </row>
    <row r="315" spans="1:8" x14ac:dyDescent="0.25">
      <c r="A315" t="s">
        <v>36</v>
      </c>
      <c r="B315" t="s">
        <v>41</v>
      </c>
      <c r="G315">
        <f t="shared" si="8"/>
        <v>1</v>
      </c>
      <c r="H315">
        <f t="shared" si="9"/>
        <v>5</v>
      </c>
    </row>
    <row r="316" spans="1:8" x14ac:dyDescent="0.25">
      <c r="A316" t="s">
        <v>36</v>
      </c>
      <c r="B316" t="s">
        <v>41</v>
      </c>
      <c r="G316">
        <f t="shared" si="8"/>
        <v>1</v>
      </c>
      <c r="H316">
        <f t="shared" si="9"/>
        <v>5</v>
      </c>
    </row>
    <row r="317" spans="1:8" x14ac:dyDescent="0.25">
      <c r="A317" t="s">
        <v>36</v>
      </c>
      <c r="B317" t="s">
        <v>41</v>
      </c>
      <c r="G317">
        <f t="shared" si="8"/>
        <v>1</v>
      </c>
      <c r="H317">
        <f t="shared" si="9"/>
        <v>5</v>
      </c>
    </row>
    <row r="318" spans="1:8" x14ac:dyDescent="0.25">
      <c r="A318" t="s">
        <v>36</v>
      </c>
      <c r="B318" t="s">
        <v>41</v>
      </c>
      <c r="G318">
        <f t="shared" si="8"/>
        <v>1</v>
      </c>
      <c r="H318">
        <f t="shared" si="9"/>
        <v>5</v>
      </c>
    </row>
    <row r="319" spans="1:8" x14ac:dyDescent="0.25">
      <c r="A319" t="s">
        <v>36</v>
      </c>
      <c r="B319" t="s">
        <v>41</v>
      </c>
      <c r="G319">
        <f t="shared" si="8"/>
        <v>1</v>
      </c>
      <c r="H319">
        <f t="shared" si="9"/>
        <v>5</v>
      </c>
    </row>
    <row r="320" spans="1:8" x14ac:dyDescent="0.25">
      <c r="A320" t="s">
        <v>36</v>
      </c>
      <c r="B320" t="s">
        <v>41</v>
      </c>
      <c r="G320">
        <f t="shared" si="8"/>
        <v>1</v>
      </c>
      <c r="H320">
        <f t="shared" si="9"/>
        <v>5</v>
      </c>
    </row>
    <row r="321" spans="1:8" x14ac:dyDescent="0.25">
      <c r="A321" t="s">
        <v>36</v>
      </c>
      <c r="B321" t="s">
        <v>41</v>
      </c>
      <c r="G321">
        <f t="shared" si="8"/>
        <v>1</v>
      </c>
      <c r="H321">
        <f t="shared" si="9"/>
        <v>5</v>
      </c>
    </row>
    <row r="322" spans="1:8" x14ac:dyDescent="0.25">
      <c r="A322" t="s">
        <v>36</v>
      </c>
      <c r="B322" t="s">
        <v>41</v>
      </c>
      <c r="G322">
        <f t="shared" ref="G322:G385" si="10">VLOOKUP(A322,$D$2:$E$4,2)</f>
        <v>1</v>
      </c>
      <c r="H322">
        <f t="shared" ref="H322:H385" si="11">VLOOKUP(B322,$D$8:$E$14,2)</f>
        <v>5</v>
      </c>
    </row>
    <row r="323" spans="1:8" x14ac:dyDescent="0.25">
      <c r="A323" t="s">
        <v>36</v>
      </c>
      <c r="B323" t="s">
        <v>41</v>
      </c>
      <c r="G323">
        <f t="shared" si="10"/>
        <v>1</v>
      </c>
      <c r="H323">
        <f t="shared" si="11"/>
        <v>5</v>
      </c>
    </row>
    <row r="324" spans="1:8" x14ac:dyDescent="0.25">
      <c r="A324" t="s">
        <v>36</v>
      </c>
      <c r="B324" t="s">
        <v>41</v>
      </c>
      <c r="G324">
        <f t="shared" si="10"/>
        <v>1</v>
      </c>
      <c r="H324">
        <f t="shared" si="11"/>
        <v>5</v>
      </c>
    </row>
    <row r="325" spans="1:8" x14ac:dyDescent="0.25">
      <c r="A325" t="s">
        <v>36</v>
      </c>
      <c r="B325" t="s">
        <v>41</v>
      </c>
      <c r="G325">
        <f t="shared" si="10"/>
        <v>1</v>
      </c>
      <c r="H325">
        <f t="shared" si="11"/>
        <v>5</v>
      </c>
    </row>
    <row r="326" spans="1:8" x14ac:dyDescent="0.25">
      <c r="A326" t="s">
        <v>36</v>
      </c>
      <c r="B326" t="s">
        <v>41</v>
      </c>
      <c r="G326">
        <f t="shared" si="10"/>
        <v>1</v>
      </c>
      <c r="H326">
        <f t="shared" si="11"/>
        <v>5</v>
      </c>
    </row>
    <row r="327" spans="1:8" x14ac:dyDescent="0.25">
      <c r="A327" t="s">
        <v>36</v>
      </c>
      <c r="B327" t="s">
        <v>41</v>
      </c>
      <c r="G327">
        <f t="shared" si="10"/>
        <v>1</v>
      </c>
      <c r="H327">
        <f t="shared" si="11"/>
        <v>5</v>
      </c>
    </row>
    <row r="328" spans="1:8" x14ac:dyDescent="0.25">
      <c r="A328" t="s">
        <v>36</v>
      </c>
      <c r="B328" t="s">
        <v>41</v>
      </c>
      <c r="G328">
        <f t="shared" si="10"/>
        <v>1</v>
      </c>
      <c r="H328">
        <f t="shared" si="11"/>
        <v>5</v>
      </c>
    </row>
    <row r="329" spans="1:8" x14ac:dyDescent="0.25">
      <c r="A329" t="s">
        <v>36</v>
      </c>
      <c r="B329" t="s">
        <v>41</v>
      </c>
      <c r="G329">
        <f t="shared" si="10"/>
        <v>1</v>
      </c>
      <c r="H329">
        <f t="shared" si="11"/>
        <v>5</v>
      </c>
    </row>
    <row r="330" spans="1:8" x14ac:dyDescent="0.25">
      <c r="A330" t="s">
        <v>36</v>
      </c>
      <c r="B330" t="s">
        <v>41</v>
      </c>
      <c r="G330">
        <f t="shared" si="10"/>
        <v>1</v>
      </c>
      <c r="H330">
        <f t="shared" si="11"/>
        <v>5</v>
      </c>
    </row>
    <row r="331" spans="1:8" x14ac:dyDescent="0.25">
      <c r="A331" t="s">
        <v>36</v>
      </c>
      <c r="B331" t="s">
        <v>41</v>
      </c>
      <c r="G331">
        <f t="shared" si="10"/>
        <v>1</v>
      </c>
      <c r="H331">
        <f t="shared" si="11"/>
        <v>5</v>
      </c>
    </row>
    <row r="332" spans="1:8" x14ac:dyDescent="0.25">
      <c r="A332" t="s">
        <v>36</v>
      </c>
      <c r="B332" t="s">
        <v>41</v>
      </c>
      <c r="G332">
        <f t="shared" si="10"/>
        <v>1</v>
      </c>
      <c r="H332">
        <f t="shared" si="11"/>
        <v>5</v>
      </c>
    </row>
    <row r="333" spans="1:8" x14ac:dyDescent="0.25">
      <c r="A333" t="s">
        <v>36</v>
      </c>
      <c r="B333" t="s">
        <v>41</v>
      </c>
      <c r="G333">
        <f t="shared" si="10"/>
        <v>1</v>
      </c>
      <c r="H333">
        <f t="shared" si="11"/>
        <v>5</v>
      </c>
    </row>
    <row r="334" spans="1:8" x14ac:dyDescent="0.25">
      <c r="A334" t="s">
        <v>36</v>
      </c>
      <c r="B334" t="s">
        <v>41</v>
      </c>
      <c r="G334">
        <f t="shared" si="10"/>
        <v>1</v>
      </c>
      <c r="H334">
        <f t="shared" si="11"/>
        <v>5</v>
      </c>
    </row>
    <row r="335" spans="1:8" x14ac:dyDescent="0.25">
      <c r="A335" t="s">
        <v>36</v>
      </c>
      <c r="B335" t="s">
        <v>41</v>
      </c>
      <c r="G335">
        <f t="shared" si="10"/>
        <v>1</v>
      </c>
      <c r="H335">
        <f t="shared" si="11"/>
        <v>5</v>
      </c>
    </row>
    <row r="336" spans="1:8" x14ac:dyDescent="0.25">
      <c r="A336" t="s">
        <v>36</v>
      </c>
      <c r="B336" t="s">
        <v>41</v>
      </c>
      <c r="G336">
        <f t="shared" si="10"/>
        <v>1</v>
      </c>
      <c r="H336">
        <f t="shared" si="11"/>
        <v>5</v>
      </c>
    </row>
    <row r="337" spans="1:8" x14ac:dyDescent="0.25">
      <c r="A337" t="s">
        <v>36</v>
      </c>
      <c r="B337" t="s">
        <v>41</v>
      </c>
      <c r="G337">
        <f t="shared" si="10"/>
        <v>1</v>
      </c>
      <c r="H337">
        <f t="shared" si="11"/>
        <v>5</v>
      </c>
    </row>
    <row r="338" spans="1:8" x14ac:dyDescent="0.25">
      <c r="A338" t="s">
        <v>36</v>
      </c>
      <c r="B338" t="s">
        <v>41</v>
      </c>
      <c r="G338">
        <f t="shared" si="10"/>
        <v>1</v>
      </c>
      <c r="H338">
        <f t="shared" si="11"/>
        <v>5</v>
      </c>
    </row>
    <row r="339" spans="1:8" x14ac:dyDescent="0.25">
      <c r="A339" t="s">
        <v>36</v>
      </c>
      <c r="B339" t="s">
        <v>41</v>
      </c>
      <c r="G339">
        <f t="shared" si="10"/>
        <v>1</v>
      </c>
      <c r="H339">
        <f t="shared" si="11"/>
        <v>5</v>
      </c>
    </row>
    <row r="340" spans="1:8" x14ac:dyDescent="0.25">
      <c r="A340" t="s">
        <v>36</v>
      </c>
      <c r="B340" t="s">
        <v>41</v>
      </c>
      <c r="G340">
        <f t="shared" si="10"/>
        <v>1</v>
      </c>
      <c r="H340">
        <f t="shared" si="11"/>
        <v>5</v>
      </c>
    </row>
    <row r="341" spans="1:8" x14ac:dyDescent="0.25">
      <c r="A341" t="s">
        <v>36</v>
      </c>
      <c r="B341" t="s">
        <v>41</v>
      </c>
      <c r="G341">
        <f t="shared" si="10"/>
        <v>1</v>
      </c>
      <c r="H341">
        <f t="shared" si="11"/>
        <v>5</v>
      </c>
    </row>
    <row r="342" spans="1:8" x14ac:dyDescent="0.25">
      <c r="A342" t="s">
        <v>36</v>
      </c>
      <c r="B342" t="s">
        <v>41</v>
      </c>
      <c r="G342">
        <f t="shared" si="10"/>
        <v>1</v>
      </c>
      <c r="H342">
        <f t="shared" si="11"/>
        <v>5</v>
      </c>
    </row>
    <row r="343" spans="1:8" x14ac:dyDescent="0.25">
      <c r="A343" t="s">
        <v>36</v>
      </c>
      <c r="B343" t="s">
        <v>41</v>
      </c>
      <c r="G343">
        <f t="shared" si="10"/>
        <v>1</v>
      </c>
      <c r="H343">
        <f t="shared" si="11"/>
        <v>5</v>
      </c>
    </row>
    <row r="344" spans="1:8" x14ac:dyDescent="0.25">
      <c r="A344" t="s">
        <v>36</v>
      </c>
      <c r="B344" t="s">
        <v>41</v>
      </c>
      <c r="G344">
        <f t="shared" si="10"/>
        <v>1</v>
      </c>
      <c r="H344">
        <f t="shared" si="11"/>
        <v>5</v>
      </c>
    </row>
    <row r="345" spans="1:8" x14ac:dyDescent="0.25">
      <c r="A345" t="s">
        <v>36</v>
      </c>
      <c r="B345" t="s">
        <v>41</v>
      </c>
      <c r="G345">
        <f t="shared" si="10"/>
        <v>1</v>
      </c>
      <c r="H345">
        <f t="shared" si="11"/>
        <v>5</v>
      </c>
    </row>
    <row r="346" spans="1:8" x14ac:dyDescent="0.25">
      <c r="A346" t="s">
        <v>36</v>
      </c>
      <c r="B346" t="s">
        <v>41</v>
      </c>
      <c r="G346">
        <f t="shared" si="10"/>
        <v>1</v>
      </c>
      <c r="H346">
        <f t="shared" si="11"/>
        <v>5</v>
      </c>
    </row>
    <row r="347" spans="1:8" x14ac:dyDescent="0.25">
      <c r="A347" t="s">
        <v>36</v>
      </c>
      <c r="B347" t="s">
        <v>41</v>
      </c>
      <c r="G347">
        <f t="shared" si="10"/>
        <v>1</v>
      </c>
      <c r="H347">
        <f t="shared" si="11"/>
        <v>5</v>
      </c>
    </row>
    <row r="348" spans="1:8" x14ac:dyDescent="0.25">
      <c r="A348" t="s">
        <v>36</v>
      </c>
      <c r="B348" t="s">
        <v>41</v>
      </c>
      <c r="G348">
        <f t="shared" si="10"/>
        <v>1</v>
      </c>
      <c r="H348">
        <f t="shared" si="11"/>
        <v>5</v>
      </c>
    </row>
    <row r="349" spans="1:8" x14ac:dyDescent="0.25">
      <c r="A349" t="s">
        <v>36</v>
      </c>
      <c r="B349" t="s">
        <v>41</v>
      </c>
      <c r="G349">
        <f t="shared" si="10"/>
        <v>1</v>
      </c>
      <c r="H349">
        <f t="shared" si="11"/>
        <v>5</v>
      </c>
    </row>
    <row r="350" spans="1:8" x14ac:dyDescent="0.25">
      <c r="A350" t="s">
        <v>36</v>
      </c>
      <c r="B350" t="s">
        <v>41</v>
      </c>
      <c r="G350">
        <f t="shared" si="10"/>
        <v>1</v>
      </c>
      <c r="H350">
        <f t="shared" si="11"/>
        <v>5</v>
      </c>
    </row>
    <row r="351" spans="1:8" x14ac:dyDescent="0.25">
      <c r="A351" t="s">
        <v>36</v>
      </c>
      <c r="B351" t="s">
        <v>41</v>
      </c>
      <c r="G351">
        <f t="shared" si="10"/>
        <v>1</v>
      </c>
      <c r="H351">
        <f t="shared" si="11"/>
        <v>5</v>
      </c>
    </row>
    <row r="352" spans="1:8" x14ac:dyDescent="0.25">
      <c r="A352" t="s">
        <v>36</v>
      </c>
      <c r="B352" t="s">
        <v>41</v>
      </c>
      <c r="G352">
        <f t="shared" si="10"/>
        <v>1</v>
      </c>
      <c r="H352">
        <f t="shared" si="11"/>
        <v>5</v>
      </c>
    </row>
    <row r="353" spans="1:8" x14ac:dyDescent="0.25">
      <c r="A353" t="s">
        <v>36</v>
      </c>
      <c r="B353" t="s">
        <v>41</v>
      </c>
      <c r="G353">
        <f t="shared" si="10"/>
        <v>1</v>
      </c>
      <c r="H353">
        <f t="shared" si="11"/>
        <v>5</v>
      </c>
    </row>
    <row r="354" spans="1:8" x14ac:dyDescent="0.25">
      <c r="A354" t="s">
        <v>36</v>
      </c>
      <c r="B354" t="s">
        <v>41</v>
      </c>
      <c r="G354">
        <f t="shared" si="10"/>
        <v>1</v>
      </c>
      <c r="H354">
        <f t="shared" si="11"/>
        <v>5</v>
      </c>
    </row>
    <row r="355" spans="1:8" x14ac:dyDescent="0.25">
      <c r="A355" t="s">
        <v>36</v>
      </c>
      <c r="B355" t="s">
        <v>41</v>
      </c>
      <c r="G355">
        <f t="shared" si="10"/>
        <v>1</v>
      </c>
      <c r="H355">
        <f t="shared" si="11"/>
        <v>5</v>
      </c>
    </row>
    <row r="356" spans="1:8" x14ac:dyDescent="0.25">
      <c r="A356" t="s">
        <v>36</v>
      </c>
      <c r="B356" t="s">
        <v>41</v>
      </c>
      <c r="G356">
        <f t="shared" si="10"/>
        <v>1</v>
      </c>
      <c r="H356">
        <f t="shared" si="11"/>
        <v>5</v>
      </c>
    </row>
    <row r="357" spans="1:8" x14ac:dyDescent="0.25">
      <c r="A357" t="s">
        <v>36</v>
      </c>
      <c r="B357" t="s">
        <v>41</v>
      </c>
      <c r="G357">
        <f t="shared" si="10"/>
        <v>1</v>
      </c>
      <c r="H357">
        <f t="shared" si="11"/>
        <v>5</v>
      </c>
    </row>
    <row r="358" spans="1:8" x14ac:dyDescent="0.25">
      <c r="A358" t="s">
        <v>36</v>
      </c>
      <c r="B358" t="s">
        <v>41</v>
      </c>
      <c r="G358">
        <f t="shared" si="10"/>
        <v>1</v>
      </c>
      <c r="H358">
        <f t="shared" si="11"/>
        <v>5</v>
      </c>
    </row>
    <row r="359" spans="1:8" x14ac:dyDescent="0.25">
      <c r="A359" t="s">
        <v>36</v>
      </c>
      <c r="B359" t="s">
        <v>41</v>
      </c>
      <c r="G359">
        <f t="shared" si="10"/>
        <v>1</v>
      </c>
      <c r="H359">
        <f t="shared" si="11"/>
        <v>5</v>
      </c>
    </row>
    <row r="360" spans="1:8" x14ac:dyDescent="0.25">
      <c r="A360" t="s">
        <v>36</v>
      </c>
      <c r="B360" t="s">
        <v>41</v>
      </c>
      <c r="G360">
        <f t="shared" si="10"/>
        <v>1</v>
      </c>
      <c r="H360">
        <f t="shared" si="11"/>
        <v>5</v>
      </c>
    </row>
    <row r="361" spans="1:8" x14ac:dyDescent="0.25">
      <c r="A361" t="s">
        <v>36</v>
      </c>
      <c r="B361" t="s">
        <v>41</v>
      </c>
      <c r="G361">
        <f t="shared" si="10"/>
        <v>1</v>
      </c>
      <c r="H361">
        <f t="shared" si="11"/>
        <v>5</v>
      </c>
    </row>
    <row r="362" spans="1:8" x14ac:dyDescent="0.25">
      <c r="A362" t="s">
        <v>36</v>
      </c>
      <c r="B362" t="s">
        <v>41</v>
      </c>
      <c r="G362">
        <f t="shared" si="10"/>
        <v>1</v>
      </c>
      <c r="H362">
        <f t="shared" si="11"/>
        <v>5</v>
      </c>
    </row>
    <row r="363" spans="1:8" x14ac:dyDescent="0.25">
      <c r="A363" t="s">
        <v>36</v>
      </c>
      <c r="B363" t="s">
        <v>41</v>
      </c>
      <c r="G363">
        <f t="shared" si="10"/>
        <v>1</v>
      </c>
      <c r="H363">
        <f t="shared" si="11"/>
        <v>5</v>
      </c>
    </row>
    <row r="364" spans="1:8" x14ac:dyDescent="0.25">
      <c r="A364" t="s">
        <v>36</v>
      </c>
      <c r="B364" t="s">
        <v>41</v>
      </c>
      <c r="G364">
        <f t="shared" si="10"/>
        <v>1</v>
      </c>
      <c r="H364">
        <f t="shared" si="11"/>
        <v>5</v>
      </c>
    </row>
    <row r="365" spans="1:8" x14ac:dyDescent="0.25">
      <c r="A365" t="s">
        <v>36</v>
      </c>
      <c r="B365" t="s">
        <v>41</v>
      </c>
      <c r="G365">
        <f t="shared" si="10"/>
        <v>1</v>
      </c>
      <c r="H365">
        <f t="shared" si="11"/>
        <v>5</v>
      </c>
    </row>
    <row r="366" spans="1:8" x14ac:dyDescent="0.25">
      <c r="A366" t="s">
        <v>36</v>
      </c>
      <c r="B366" t="s">
        <v>41</v>
      </c>
      <c r="G366">
        <f t="shared" si="10"/>
        <v>1</v>
      </c>
      <c r="H366">
        <f t="shared" si="11"/>
        <v>5</v>
      </c>
    </row>
    <row r="367" spans="1:8" x14ac:dyDescent="0.25">
      <c r="A367" t="s">
        <v>36</v>
      </c>
      <c r="B367" t="s">
        <v>41</v>
      </c>
      <c r="G367">
        <f t="shared" si="10"/>
        <v>1</v>
      </c>
      <c r="H367">
        <f t="shared" si="11"/>
        <v>5</v>
      </c>
    </row>
    <row r="368" spans="1:8" x14ac:dyDescent="0.25">
      <c r="A368" t="s">
        <v>36</v>
      </c>
      <c r="B368" t="s">
        <v>41</v>
      </c>
      <c r="G368">
        <f t="shared" si="10"/>
        <v>1</v>
      </c>
      <c r="H368">
        <f t="shared" si="11"/>
        <v>5</v>
      </c>
    </row>
    <row r="369" spans="1:8" x14ac:dyDescent="0.25">
      <c r="A369" t="s">
        <v>36</v>
      </c>
      <c r="B369" t="s">
        <v>41</v>
      </c>
      <c r="G369">
        <f t="shared" si="10"/>
        <v>1</v>
      </c>
      <c r="H369">
        <f t="shared" si="11"/>
        <v>5</v>
      </c>
    </row>
    <row r="370" spans="1:8" x14ac:dyDescent="0.25">
      <c r="A370" t="s">
        <v>36</v>
      </c>
      <c r="B370" t="s">
        <v>41</v>
      </c>
      <c r="G370">
        <f t="shared" si="10"/>
        <v>1</v>
      </c>
      <c r="H370">
        <f t="shared" si="11"/>
        <v>5</v>
      </c>
    </row>
    <row r="371" spans="1:8" x14ac:dyDescent="0.25">
      <c r="A371" t="s">
        <v>36</v>
      </c>
      <c r="B371" t="s">
        <v>41</v>
      </c>
      <c r="G371">
        <f t="shared" si="10"/>
        <v>1</v>
      </c>
      <c r="H371">
        <f t="shared" si="11"/>
        <v>5</v>
      </c>
    </row>
    <row r="372" spans="1:8" x14ac:dyDescent="0.25">
      <c r="A372" t="s">
        <v>36</v>
      </c>
      <c r="B372" t="s">
        <v>41</v>
      </c>
      <c r="G372">
        <f t="shared" si="10"/>
        <v>1</v>
      </c>
      <c r="H372">
        <f t="shared" si="11"/>
        <v>5</v>
      </c>
    </row>
    <row r="373" spans="1:8" x14ac:dyDescent="0.25">
      <c r="A373" t="s">
        <v>36</v>
      </c>
      <c r="B373" t="s">
        <v>41</v>
      </c>
      <c r="G373">
        <f t="shared" si="10"/>
        <v>1</v>
      </c>
      <c r="H373">
        <f t="shared" si="11"/>
        <v>5</v>
      </c>
    </row>
    <row r="374" spans="1:8" x14ac:dyDescent="0.25">
      <c r="A374" t="s">
        <v>36</v>
      </c>
      <c r="B374" t="s">
        <v>41</v>
      </c>
      <c r="G374">
        <f t="shared" si="10"/>
        <v>1</v>
      </c>
      <c r="H374">
        <f t="shared" si="11"/>
        <v>5</v>
      </c>
    </row>
    <row r="375" spans="1:8" x14ac:dyDescent="0.25">
      <c r="A375" t="s">
        <v>36</v>
      </c>
      <c r="B375" t="s">
        <v>41</v>
      </c>
      <c r="G375">
        <f t="shared" si="10"/>
        <v>1</v>
      </c>
      <c r="H375">
        <f t="shared" si="11"/>
        <v>5</v>
      </c>
    </row>
    <row r="376" spans="1:8" x14ac:dyDescent="0.25">
      <c r="A376" t="s">
        <v>36</v>
      </c>
      <c r="B376" t="s">
        <v>41</v>
      </c>
      <c r="G376">
        <f t="shared" si="10"/>
        <v>1</v>
      </c>
      <c r="H376">
        <f t="shared" si="11"/>
        <v>5</v>
      </c>
    </row>
    <row r="377" spans="1:8" x14ac:dyDescent="0.25">
      <c r="A377" t="s">
        <v>36</v>
      </c>
      <c r="B377" t="s">
        <v>41</v>
      </c>
      <c r="G377">
        <f t="shared" si="10"/>
        <v>1</v>
      </c>
      <c r="H377">
        <f t="shared" si="11"/>
        <v>5</v>
      </c>
    </row>
    <row r="378" spans="1:8" x14ac:dyDescent="0.25">
      <c r="A378" t="s">
        <v>36</v>
      </c>
      <c r="B378" t="s">
        <v>41</v>
      </c>
      <c r="G378">
        <f t="shared" si="10"/>
        <v>1</v>
      </c>
      <c r="H378">
        <f t="shared" si="11"/>
        <v>5</v>
      </c>
    </row>
    <row r="379" spans="1:8" x14ac:dyDescent="0.25">
      <c r="A379" t="s">
        <v>36</v>
      </c>
      <c r="B379" t="s">
        <v>41</v>
      </c>
      <c r="G379">
        <f t="shared" si="10"/>
        <v>1</v>
      </c>
      <c r="H379">
        <f t="shared" si="11"/>
        <v>5</v>
      </c>
    </row>
    <row r="380" spans="1:8" x14ac:dyDescent="0.25">
      <c r="A380" t="s">
        <v>36</v>
      </c>
      <c r="B380" t="s">
        <v>41</v>
      </c>
      <c r="G380">
        <f t="shared" si="10"/>
        <v>1</v>
      </c>
      <c r="H380">
        <f t="shared" si="11"/>
        <v>5</v>
      </c>
    </row>
    <row r="381" spans="1:8" x14ac:dyDescent="0.25">
      <c r="A381" t="s">
        <v>36</v>
      </c>
      <c r="B381" t="s">
        <v>41</v>
      </c>
      <c r="G381">
        <f t="shared" si="10"/>
        <v>1</v>
      </c>
      <c r="H381">
        <f t="shared" si="11"/>
        <v>5</v>
      </c>
    </row>
    <row r="382" spans="1:8" x14ac:dyDescent="0.25">
      <c r="A382" t="s">
        <v>36</v>
      </c>
      <c r="B382" t="s">
        <v>41</v>
      </c>
      <c r="G382">
        <f t="shared" si="10"/>
        <v>1</v>
      </c>
      <c r="H382">
        <f t="shared" si="11"/>
        <v>5</v>
      </c>
    </row>
    <row r="383" spans="1:8" x14ac:dyDescent="0.25">
      <c r="A383" t="s">
        <v>36</v>
      </c>
      <c r="B383" t="s">
        <v>41</v>
      </c>
      <c r="G383">
        <f t="shared" si="10"/>
        <v>1</v>
      </c>
      <c r="H383">
        <f t="shared" si="11"/>
        <v>5</v>
      </c>
    </row>
    <row r="384" spans="1:8" x14ac:dyDescent="0.25">
      <c r="A384" t="s">
        <v>36</v>
      </c>
      <c r="B384" t="s">
        <v>41</v>
      </c>
      <c r="G384">
        <f t="shared" si="10"/>
        <v>1</v>
      </c>
      <c r="H384">
        <f t="shared" si="11"/>
        <v>5</v>
      </c>
    </row>
    <row r="385" spans="1:8" x14ac:dyDescent="0.25">
      <c r="A385" t="s">
        <v>36</v>
      </c>
      <c r="B385" t="s">
        <v>41</v>
      </c>
      <c r="G385">
        <f t="shared" si="10"/>
        <v>1</v>
      </c>
      <c r="H385">
        <f t="shared" si="11"/>
        <v>5</v>
      </c>
    </row>
    <row r="386" spans="1:8" x14ac:dyDescent="0.25">
      <c r="A386" t="s">
        <v>36</v>
      </c>
      <c r="B386" t="s">
        <v>41</v>
      </c>
      <c r="G386">
        <f t="shared" ref="G386:G449" si="12">VLOOKUP(A386,$D$2:$E$4,2)</f>
        <v>1</v>
      </c>
      <c r="H386">
        <f t="shared" ref="H386:H449" si="13">VLOOKUP(B386,$D$8:$E$14,2)</f>
        <v>5</v>
      </c>
    </row>
    <row r="387" spans="1:8" x14ac:dyDescent="0.25">
      <c r="A387" t="s">
        <v>36</v>
      </c>
      <c r="B387" t="s">
        <v>41</v>
      </c>
      <c r="G387">
        <f t="shared" si="12"/>
        <v>1</v>
      </c>
      <c r="H387">
        <f t="shared" si="13"/>
        <v>5</v>
      </c>
    </row>
    <row r="388" spans="1:8" x14ac:dyDescent="0.25">
      <c r="A388" t="s">
        <v>36</v>
      </c>
      <c r="B388" t="s">
        <v>41</v>
      </c>
      <c r="G388">
        <f t="shared" si="12"/>
        <v>1</v>
      </c>
      <c r="H388">
        <f t="shared" si="13"/>
        <v>5</v>
      </c>
    </row>
    <row r="389" spans="1:8" x14ac:dyDescent="0.25">
      <c r="A389" t="s">
        <v>36</v>
      </c>
      <c r="B389" t="s">
        <v>41</v>
      </c>
      <c r="G389">
        <f t="shared" si="12"/>
        <v>1</v>
      </c>
      <c r="H389">
        <f t="shared" si="13"/>
        <v>5</v>
      </c>
    </row>
    <row r="390" spans="1:8" x14ac:dyDescent="0.25">
      <c r="A390" t="s">
        <v>36</v>
      </c>
      <c r="B390" t="s">
        <v>41</v>
      </c>
      <c r="G390">
        <f t="shared" si="12"/>
        <v>1</v>
      </c>
      <c r="H390">
        <f t="shared" si="13"/>
        <v>5</v>
      </c>
    </row>
    <row r="391" spans="1:8" x14ac:dyDescent="0.25">
      <c r="A391" t="s">
        <v>36</v>
      </c>
      <c r="B391" t="s">
        <v>41</v>
      </c>
      <c r="G391">
        <f t="shared" si="12"/>
        <v>1</v>
      </c>
      <c r="H391">
        <f t="shared" si="13"/>
        <v>5</v>
      </c>
    </row>
    <row r="392" spans="1:8" x14ac:dyDescent="0.25">
      <c r="A392" t="s">
        <v>36</v>
      </c>
      <c r="B392" t="s">
        <v>41</v>
      </c>
      <c r="G392">
        <f t="shared" si="12"/>
        <v>1</v>
      </c>
      <c r="H392">
        <f t="shared" si="13"/>
        <v>5</v>
      </c>
    </row>
    <row r="393" spans="1:8" x14ac:dyDescent="0.25">
      <c r="A393" t="s">
        <v>36</v>
      </c>
      <c r="B393" t="s">
        <v>41</v>
      </c>
      <c r="G393">
        <f t="shared" si="12"/>
        <v>1</v>
      </c>
      <c r="H393">
        <f t="shared" si="13"/>
        <v>5</v>
      </c>
    </row>
    <row r="394" spans="1:8" x14ac:dyDescent="0.25">
      <c r="A394" t="s">
        <v>36</v>
      </c>
      <c r="B394" t="s">
        <v>41</v>
      </c>
      <c r="G394">
        <f t="shared" si="12"/>
        <v>1</v>
      </c>
      <c r="H394">
        <f t="shared" si="13"/>
        <v>5</v>
      </c>
    </row>
    <row r="395" spans="1:8" x14ac:dyDescent="0.25">
      <c r="A395" t="s">
        <v>36</v>
      </c>
      <c r="B395" t="s">
        <v>41</v>
      </c>
      <c r="G395">
        <f t="shared" si="12"/>
        <v>1</v>
      </c>
      <c r="H395">
        <f t="shared" si="13"/>
        <v>5</v>
      </c>
    </row>
    <row r="396" spans="1:8" x14ac:dyDescent="0.25">
      <c r="A396" t="s">
        <v>36</v>
      </c>
      <c r="B396" t="s">
        <v>41</v>
      </c>
      <c r="G396">
        <f t="shared" si="12"/>
        <v>1</v>
      </c>
      <c r="H396">
        <f t="shared" si="13"/>
        <v>5</v>
      </c>
    </row>
    <row r="397" spans="1:8" x14ac:dyDescent="0.25">
      <c r="A397" t="s">
        <v>36</v>
      </c>
      <c r="B397" t="s">
        <v>41</v>
      </c>
      <c r="G397">
        <f t="shared" si="12"/>
        <v>1</v>
      </c>
      <c r="H397">
        <f t="shared" si="13"/>
        <v>5</v>
      </c>
    </row>
    <row r="398" spans="1:8" x14ac:dyDescent="0.25">
      <c r="A398" t="s">
        <v>36</v>
      </c>
      <c r="B398" t="s">
        <v>41</v>
      </c>
      <c r="G398">
        <f t="shared" si="12"/>
        <v>1</v>
      </c>
      <c r="H398">
        <f t="shared" si="13"/>
        <v>5</v>
      </c>
    </row>
    <row r="399" spans="1:8" x14ac:dyDescent="0.25">
      <c r="A399" t="s">
        <v>36</v>
      </c>
      <c r="B399" t="s">
        <v>41</v>
      </c>
      <c r="G399">
        <f t="shared" si="12"/>
        <v>1</v>
      </c>
      <c r="H399">
        <f t="shared" si="13"/>
        <v>5</v>
      </c>
    </row>
    <row r="400" spans="1:8" x14ac:dyDescent="0.25">
      <c r="A400" t="s">
        <v>36</v>
      </c>
      <c r="B400" t="s">
        <v>41</v>
      </c>
      <c r="G400">
        <f t="shared" si="12"/>
        <v>1</v>
      </c>
      <c r="H400">
        <f t="shared" si="13"/>
        <v>5</v>
      </c>
    </row>
    <row r="401" spans="1:8" x14ac:dyDescent="0.25">
      <c r="A401" t="s">
        <v>36</v>
      </c>
      <c r="B401" t="s">
        <v>41</v>
      </c>
      <c r="G401">
        <f t="shared" si="12"/>
        <v>1</v>
      </c>
      <c r="H401">
        <f t="shared" si="13"/>
        <v>5</v>
      </c>
    </row>
    <row r="402" spans="1:8" x14ac:dyDescent="0.25">
      <c r="A402" t="s">
        <v>36</v>
      </c>
      <c r="B402" t="s">
        <v>41</v>
      </c>
      <c r="G402">
        <f t="shared" si="12"/>
        <v>1</v>
      </c>
      <c r="H402">
        <f t="shared" si="13"/>
        <v>5</v>
      </c>
    </row>
    <row r="403" spans="1:8" x14ac:dyDescent="0.25">
      <c r="A403" t="s">
        <v>36</v>
      </c>
      <c r="B403" t="s">
        <v>41</v>
      </c>
      <c r="G403">
        <f t="shared" si="12"/>
        <v>1</v>
      </c>
      <c r="H403">
        <f t="shared" si="13"/>
        <v>5</v>
      </c>
    </row>
    <row r="404" spans="1:8" x14ac:dyDescent="0.25">
      <c r="A404" t="s">
        <v>36</v>
      </c>
      <c r="B404" t="s">
        <v>41</v>
      </c>
      <c r="G404">
        <f t="shared" si="12"/>
        <v>1</v>
      </c>
      <c r="H404">
        <f t="shared" si="13"/>
        <v>5</v>
      </c>
    </row>
    <row r="405" spans="1:8" x14ac:dyDescent="0.25">
      <c r="A405" t="s">
        <v>36</v>
      </c>
      <c r="B405" t="s">
        <v>41</v>
      </c>
      <c r="G405">
        <f t="shared" si="12"/>
        <v>1</v>
      </c>
      <c r="H405">
        <f t="shared" si="13"/>
        <v>5</v>
      </c>
    </row>
    <row r="406" spans="1:8" x14ac:dyDescent="0.25">
      <c r="A406" t="s">
        <v>36</v>
      </c>
      <c r="B406" t="s">
        <v>41</v>
      </c>
      <c r="G406">
        <f t="shared" si="12"/>
        <v>1</v>
      </c>
      <c r="H406">
        <f t="shared" si="13"/>
        <v>5</v>
      </c>
    </row>
    <row r="407" spans="1:8" x14ac:dyDescent="0.25">
      <c r="A407" t="s">
        <v>36</v>
      </c>
      <c r="B407" t="s">
        <v>41</v>
      </c>
      <c r="G407">
        <f t="shared" si="12"/>
        <v>1</v>
      </c>
      <c r="H407">
        <f t="shared" si="13"/>
        <v>5</v>
      </c>
    </row>
    <row r="408" spans="1:8" x14ac:dyDescent="0.25">
      <c r="A408" t="s">
        <v>36</v>
      </c>
      <c r="B408" t="s">
        <v>41</v>
      </c>
      <c r="G408">
        <f t="shared" si="12"/>
        <v>1</v>
      </c>
      <c r="H408">
        <f t="shared" si="13"/>
        <v>5</v>
      </c>
    </row>
    <row r="409" spans="1:8" x14ac:dyDescent="0.25">
      <c r="A409" t="s">
        <v>36</v>
      </c>
      <c r="B409" t="s">
        <v>41</v>
      </c>
      <c r="G409">
        <f t="shared" si="12"/>
        <v>1</v>
      </c>
      <c r="H409">
        <f t="shared" si="13"/>
        <v>5</v>
      </c>
    </row>
    <row r="410" spans="1:8" x14ac:dyDescent="0.25">
      <c r="A410" t="s">
        <v>36</v>
      </c>
      <c r="B410" t="s">
        <v>41</v>
      </c>
      <c r="G410">
        <f t="shared" si="12"/>
        <v>1</v>
      </c>
      <c r="H410">
        <f t="shared" si="13"/>
        <v>5</v>
      </c>
    </row>
    <row r="411" spans="1:8" x14ac:dyDescent="0.25">
      <c r="A411" t="s">
        <v>36</v>
      </c>
      <c r="B411" t="s">
        <v>41</v>
      </c>
      <c r="G411">
        <f t="shared" si="12"/>
        <v>1</v>
      </c>
      <c r="H411">
        <f t="shared" si="13"/>
        <v>5</v>
      </c>
    </row>
    <row r="412" spans="1:8" x14ac:dyDescent="0.25">
      <c r="A412" t="s">
        <v>36</v>
      </c>
      <c r="B412" t="s">
        <v>41</v>
      </c>
      <c r="G412">
        <f t="shared" si="12"/>
        <v>1</v>
      </c>
      <c r="H412">
        <f t="shared" si="13"/>
        <v>5</v>
      </c>
    </row>
    <row r="413" spans="1:8" x14ac:dyDescent="0.25">
      <c r="A413" t="s">
        <v>36</v>
      </c>
      <c r="B413" t="s">
        <v>41</v>
      </c>
      <c r="G413">
        <f t="shared" si="12"/>
        <v>1</v>
      </c>
      <c r="H413">
        <f t="shared" si="13"/>
        <v>5</v>
      </c>
    </row>
    <row r="414" spans="1:8" x14ac:dyDescent="0.25">
      <c r="A414" t="s">
        <v>36</v>
      </c>
      <c r="B414" t="s">
        <v>41</v>
      </c>
      <c r="G414">
        <f t="shared" si="12"/>
        <v>1</v>
      </c>
      <c r="H414">
        <f t="shared" si="13"/>
        <v>5</v>
      </c>
    </row>
    <row r="415" spans="1:8" x14ac:dyDescent="0.25">
      <c r="A415" t="s">
        <v>36</v>
      </c>
      <c r="B415" t="s">
        <v>41</v>
      </c>
      <c r="G415">
        <f t="shared" si="12"/>
        <v>1</v>
      </c>
      <c r="H415">
        <f t="shared" si="13"/>
        <v>5</v>
      </c>
    </row>
    <row r="416" spans="1:8" x14ac:dyDescent="0.25">
      <c r="A416" t="s">
        <v>36</v>
      </c>
      <c r="B416" t="s">
        <v>41</v>
      </c>
      <c r="G416">
        <f t="shared" si="12"/>
        <v>1</v>
      </c>
      <c r="H416">
        <f t="shared" si="13"/>
        <v>5</v>
      </c>
    </row>
    <row r="417" spans="1:8" x14ac:dyDescent="0.25">
      <c r="A417" t="s">
        <v>36</v>
      </c>
      <c r="B417" t="s">
        <v>41</v>
      </c>
      <c r="G417">
        <f t="shared" si="12"/>
        <v>1</v>
      </c>
      <c r="H417">
        <f t="shared" si="13"/>
        <v>5</v>
      </c>
    </row>
    <row r="418" spans="1:8" x14ac:dyDescent="0.25">
      <c r="A418" t="s">
        <v>36</v>
      </c>
      <c r="B418" t="s">
        <v>41</v>
      </c>
      <c r="G418">
        <f t="shared" si="12"/>
        <v>1</v>
      </c>
      <c r="H418">
        <f t="shared" si="13"/>
        <v>5</v>
      </c>
    </row>
    <row r="419" spans="1:8" x14ac:dyDescent="0.25">
      <c r="A419" t="s">
        <v>36</v>
      </c>
      <c r="B419" t="s">
        <v>41</v>
      </c>
      <c r="G419">
        <f t="shared" si="12"/>
        <v>1</v>
      </c>
      <c r="H419">
        <f t="shared" si="13"/>
        <v>5</v>
      </c>
    </row>
    <row r="420" spans="1:8" x14ac:dyDescent="0.25">
      <c r="A420" t="s">
        <v>36</v>
      </c>
      <c r="B420" t="s">
        <v>41</v>
      </c>
      <c r="G420">
        <f t="shared" si="12"/>
        <v>1</v>
      </c>
      <c r="H420">
        <f t="shared" si="13"/>
        <v>5</v>
      </c>
    </row>
    <row r="421" spans="1:8" x14ac:dyDescent="0.25">
      <c r="A421" t="s">
        <v>36</v>
      </c>
      <c r="B421" t="s">
        <v>41</v>
      </c>
      <c r="G421">
        <f t="shared" si="12"/>
        <v>1</v>
      </c>
      <c r="H421">
        <f t="shared" si="13"/>
        <v>5</v>
      </c>
    </row>
    <row r="422" spans="1:8" x14ac:dyDescent="0.25">
      <c r="A422" t="s">
        <v>36</v>
      </c>
      <c r="B422" t="s">
        <v>41</v>
      </c>
      <c r="G422">
        <f t="shared" si="12"/>
        <v>1</v>
      </c>
      <c r="H422">
        <f t="shared" si="13"/>
        <v>5</v>
      </c>
    </row>
    <row r="423" spans="1:8" x14ac:dyDescent="0.25">
      <c r="A423" t="s">
        <v>36</v>
      </c>
      <c r="B423" t="s">
        <v>41</v>
      </c>
      <c r="G423">
        <f t="shared" si="12"/>
        <v>1</v>
      </c>
      <c r="H423">
        <f t="shared" si="13"/>
        <v>5</v>
      </c>
    </row>
    <row r="424" spans="1:8" x14ac:dyDescent="0.25">
      <c r="A424" t="s">
        <v>36</v>
      </c>
      <c r="B424" t="s">
        <v>41</v>
      </c>
      <c r="G424">
        <f t="shared" si="12"/>
        <v>1</v>
      </c>
      <c r="H424">
        <f t="shared" si="13"/>
        <v>5</v>
      </c>
    </row>
    <row r="425" spans="1:8" x14ac:dyDescent="0.25">
      <c r="A425" t="s">
        <v>36</v>
      </c>
      <c r="B425" t="s">
        <v>41</v>
      </c>
      <c r="G425">
        <f t="shared" si="12"/>
        <v>1</v>
      </c>
      <c r="H425">
        <f t="shared" si="13"/>
        <v>5</v>
      </c>
    </row>
    <row r="426" spans="1:8" x14ac:dyDescent="0.25">
      <c r="A426" t="s">
        <v>36</v>
      </c>
      <c r="B426" t="s">
        <v>41</v>
      </c>
      <c r="G426">
        <f t="shared" si="12"/>
        <v>1</v>
      </c>
      <c r="H426">
        <f t="shared" si="13"/>
        <v>5</v>
      </c>
    </row>
    <row r="427" spans="1:8" x14ac:dyDescent="0.25">
      <c r="A427" t="s">
        <v>36</v>
      </c>
      <c r="B427" t="s">
        <v>39</v>
      </c>
      <c r="G427">
        <f t="shared" si="12"/>
        <v>1</v>
      </c>
      <c r="H427">
        <f t="shared" si="13"/>
        <v>6</v>
      </c>
    </row>
    <row r="428" spans="1:8" x14ac:dyDescent="0.25">
      <c r="A428" t="s">
        <v>36</v>
      </c>
      <c r="B428" t="s">
        <v>39</v>
      </c>
      <c r="G428">
        <f t="shared" si="12"/>
        <v>1</v>
      </c>
      <c r="H428">
        <f t="shared" si="13"/>
        <v>6</v>
      </c>
    </row>
    <row r="429" spans="1:8" x14ac:dyDescent="0.25">
      <c r="A429" t="s">
        <v>36</v>
      </c>
      <c r="B429" t="s">
        <v>39</v>
      </c>
      <c r="G429">
        <f t="shared" si="12"/>
        <v>1</v>
      </c>
      <c r="H429">
        <f t="shared" si="13"/>
        <v>6</v>
      </c>
    </row>
    <row r="430" spans="1:8" x14ac:dyDescent="0.25">
      <c r="A430" t="s">
        <v>36</v>
      </c>
      <c r="B430" t="s">
        <v>39</v>
      </c>
      <c r="G430">
        <f t="shared" si="12"/>
        <v>1</v>
      </c>
      <c r="H430">
        <f t="shared" si="13"/>
        <v>6</v>
      </c>
    </row>
    <row r="431" spans="1:8" x14ac:dyDescent="0.25">
      <c r="A431" t="s">
        <v>36</v>
      </c>
      <c r="B431" t="s">
        <v>39</v>
      </c>
      <c r="G431">
        <f t="shared" si="12"/>
        <v>1</v>
      </c>
      <c r="H431">
        <f t="shared" si="13"/>
        <v>6</v>
      </c>
    </row>
    <row r="432" spans="1:8" x14ac:dyDescent="0.25">
      <c r="A432" t="s">
        <v>36</v>
      </c>
      <c r="B432" t="s">
        <v>39</v>
      </c>
      <c r="G432">
        <f t="shared" si="12"/>
        <v>1</v>
      </c>
      <c r="H432">
        <f t="shared" si="13"/>
        <v>6</v>
      </c>
    </row>
    <row r="433" spans="1:8" x14ac:dyDescent="0.25">
      <c r="A433" t="s">
        <v>36</v>
      </c>
      <c r="B433" t="s">
        <v>31</v>
      </c>
      <c r="G433">
        <f t="shared" si="12"/>
        <v>1</v>
      </c>
      <c r="H433">
        <f t="shared" si="13"/>
        <v>7</v>
      </c>
    </row>
    <row r="434" spans="1:8" x14ac:dyDescent="0.25">
      <c r="A434" t="s">
        <v>36</v>
      </c>
      <c r="B434" t="s">
        <v>31</v>
      </c>
      <c r="G434">
        <f t="shared" si="12"/>
        <v>1</v>
      </c>
      <c r="H434">
        <f t="shared" si="13"/>
        <v>7</v>
      </c>
    </row>
    <row r="435" spans="1:8" x14ac:dyDescent="0.25">
      <c r="A435" t="s">
        <v>36</v>
      </c>
      <c r="B435" t="s">
        <v>31</v>
      </c>
      <c r="G435">
        <f t="shared" si="12"/>
        <v>1</v>
      </c>
      <c r="H435">
        <f t="shared" si="13"/>
        <v>7</v>
      </c>
    </row>
    <row r="436" spans="1:8" x14ac:dyDescent="0.25">
      <c r="A436" t="s">
        <v>36</v>
      </c>
      <c r="B436" t="s">
        <v>31</v>
      </c>
      <c r="G436">
        <f t="shared" si="12"/>
        <v>1</v>
      </c>
      <c r="H436">
        <f t="shared" si="13"/>
        <v>7</v>
      </c>
    </row>
    <row r="437" spans="1:8" x14ac:dyDescent="0.25">
      <c r="A437" t="s">
        <v>36</v>
      </c>
      <c r="B437" t="s">
        <v>31</v>
      </c>
      <c r="G437">
        <f t="shared" si="12"/>
        <v>1</v>
      </c>
      <c r="H437">
        <f t="shared" si="13"/>
        <v>7</v>
      </c>
    </row>
    <row r="438" spans="1:8" x14ac:dyDescent="0.25">
      <c r="A438" t="s">
        <v>36</v>
      </c>
      <c r="B438" t="s">
        <v>31</v>
      </c>
      <c r="G438">
        <f t="shared" si="12"/>
        <v>1</v>
      </c>
      <c r="H438">
        <f t="shared" si="13"/>
        <v>7</v>
      </c>
    </row>
    <row r="439" spans="1:8" x14ac:dyDescent="0.25">
      <c r="A439" t="s">
        <v>36</v>
      </c>
      <c r="B439" t="s">
        <v>31</v>
      </c>
      <c r="G439">
        <f t="shared" si="12"/>
        <v>1</v>
      </c>
      <c r="H439">
        <f t="shared" si="13"/>
        <v>7</v>
      </c>
    </row>
    <row r="440" spans="1:8" x14ac:dyDescent="0.25">
      <c r="A440" t="s">
        <v>36</v>
      </c>
      <c r="B440" t="s">
        <v>31</v>
      </c>
      <c r="G440">
        <f t="shared" si="12"/>
        <v>1</v>
      </c>
      <c r="H440">
        <f t="shared" si="13"/>
        <v>7</v>
      </c>
    </row>
    <row r="441" spans="1:8" x14ac:dyDescent="0.25">
      <c r="A441" t="s">
        <v>36</v>
      </c>
      <c r="B441" t="s">
        <v>31</v>
      </c>
      <c r="G441">
        <f t="shared" si="12"/>
        <v>1</v>
      </c>
      <c r="H441">
        <f t="shared" si="13"/>
        <v>7</v>
      </c>
    </row>
    <row r="442" spans="1:8" x14ac:dyDescent="0.25">
      <c r="A442" t="s">
        <v>36</v>
      </c>
      <c r="B442" t="s">
        <v>31</v>
      </c>
      <c r="G442">
        <f t="shared" si="12"/>
        <v>1</v>
      </c>
      <c r="H442">
        <f t="shared" si="13"/>
        <v>7</v>
      </c>
    </row>
    <row r="443" spans="1:8" x14ac:dyDescent="0.25">
      <c r="A443" t="s">
        <v>36</v>
      </c>
      <c r="B443" t="s">
        <v>31</v>
      </c>
      <c r="G443">
        <f t="shared" si="12"/>
        <v>1</v>
      </c>
      <c r="H443">
        <f t="shared" si="13"/>
        <v>7</v>
      </c>
    </row>
    <row r="444" spans="1:8" x14ac:dyDescent="0.25">
      <c r="A444" t="s">
        <v>36</v>
      </c>
      <c r="B444" t="s">
        <v>31</v>
      </c>
      <c r="G444">
        <f t="shared" si="12"/>
        <v>1</v>
      </c>
      <c r="H444">
        <f t="shared" si="13"/>
        <v>7</v>
      </c>
    </row>
    <row r="445" spans="1:8" x14ac:dyDescent="0.25">
      <c r="A445" t="s">
        <v>36</v>
      </c>
      <c r="B445" t="s">
        <v>31</v>
      </c>
      <c r="G445">
        <f t="shared" si="12"/>
        <v>1</v>
      </c>
      <c r="H445">
        <f t="shared" si="13"/>
        <v>7</v>
      </c>
    </row>
    <row r="446" spans="1:8" x14ac:dyDescent="0.25">
      <c r="A446" t="s">
        <v>36</v>
      </c>
      <c r="B446" t="s">
        <v>31</v>
      </c>
      <c r="G446">
        <f t="shared" si="12"/>
        <v>1</v>
      </c>
      <c r="H446">
        <f t="shared" si="13"/>
        <v>7</v>
      </c>
    </row>
    <row r="447" spans="1:8" x14ac:dyDescent="0.25">
      <c r="A447" t="s">
        <v>36</v>
      </c>
      <c r="B447" t="s">
        <v>31</v>
      </c>
      <c r="G447">
        <f t="shared" si="12"/>
        <v>1</v>
      </c>
      <c r="H447">
        <f t="shared" si="13"/>
        <v>7</v>
      </c>
    </row>
    <row r="448" spans="1:8" x14ac:dyDescent="0.25">
      <c r="A448" t="s">
        <v>36</v>
      </c>
      <c r="B448" t="s">
        <v>31</v>
      </c>
      <c r="G448">
        <f t="shared" si="12"/>
        <v>1</v>
      </c>
      <c r="H448">
        <f t="shared" si="13"/>
        <v>7</v>
      </c>
    </row>
    <row r="449" spans="1:8" x14ac:dyDescent="0.25">
      <c r="A449" t="s">
        <v>36</v>
      </c>
      <c r="B449" t="s">
        <v>31</v>
      </c>
      <c r="G449">
        <f t="shared" si="12"/>
        <v>1</v>
      </c>
      <c r="H449">
        <f t="shared" si="13"/>
        <v>7</v>
      </c>
    </row>
    <row r="450" spans="1:8" x14ac:dyDescent="0.25">
      <c r="A450" t="s">
        <v>36</v>
      </c>
      <c r="B450" t="s">
        <v>31</v>
      </c>
      <c r="G450">
        <f t="shared" ref="G450:G513" si="14">VLOOKUP(A450,$D$2:$E$4,2)</f>
        <v>1</v>
      </c>
      <c r="H450">
        <f t="shared" ref="H450:H513" si="15">VLOOKUP(B450,$D$8:$E$14,2)</f>
        <v>7</v>
      </c>
    </row>
    <row r="451" spans="1:8" x14ac:dyDescent="0.25">
      <c r="A451" t="s">
        <v>36</v>
      </c>
      <c r="B451" t="s">
        <v>31</v>
      </c>
      <c r="G451">
        <f t="shared" si="14"/>
        <v>1</v>
      </c>
      <c r="H451">
        <f t="shared" si="15"/>
        <v>7</v>
      </c>
    </row>
    <row r="452" spans="1:8" x14ac:dyDescent="0.25">
      <c r="A452" t="s">
        <v>36</v>
      </c>
      <c r="B452" t="s">
        <v>31</v>
      </c>
      <c r="G452">
        <f t="shared" si="14"/>
        <v>1</v>
      </c>
      <c r="H452">
        <f t="shared" si="15"/>
        <v>7</v>
      </c>
    </row>
    <row r="453" spans="1:8" x14ac:dyDescent="0.25">
      <c r="A453" t="s">
        <v>36</v>
      </c>
      <c r="B453" t="s">
        <v>31</v>
      </c>
      <c r="G453">
        <f t="shared" si="14"/>
        <v>1</v>
      </c>
      <c r="H453">
        <f t="shared" si="15"/>
        <v>7</v>
      </c>
    </row>
    <row r="454" spans="1:8" x14ac:dyDescent="0.25">
      <c r="A454" t="s">
        <v>36</v>
      </c>
      <c r="B454" t="s">
        <v>31</v>
      </c>
      <c r="G454">
        <f t="shared" si="14"/>
        <v>1</v>
      </c>
      <c r="H454">
        <f t="shared" si="15"/>
        <v>7</v>
      </c>
    </row>
    <row r="455" spans="1:8" x14ac:dyDescent="0.25">
      <c r="A455" t="s">
        <v>36</v>
      </c>
      <c r="B455" t="s">
        <v>31</v>
      </c>
      <c r="G455">
        <f t="shared" si="14"/>
        <v>1</v>
      </c>
      <c r="H455">
        <f t="shared" si="15"/>
        <v>7</v>
      </c>
    </row>
    <row r="456" spans="1:8" x14ac:dyDescent="0.25">
      <c r="A456" t="s">
        <v>36</v>
      </c>
      <c r="B456" t="s">
        <v>31</v>
      </c>
      <c r="G456">
        <f t="shared" si="14"/>
        <v>1</v>
      </c>
      <c r="H456">
        <f t="shared" si="15"/>
        <v>7</v>
      </c>
    </row>
    <row r="457" spans="1:8" x14ac:dyDescent="0.25">
      <c r="A457" t="s">
        <v>36</v>
      </c>
      <c r="B457" t="s">
        <v>31</v>
      </c>
      <c r="G457">
        <f t="shared" si="14"/>
        <v>1</v>
      </c>
      <c r="H457">
        <f t="shared" si="15"/>
        <v>7</v>
      </c>
    </row>
    <row r="458" spans="1:8" x14ac:dyDescent="0.25">
      <c r="A458" t="s">
        <v>36</v>
      </c>
      <c r="B458" t="s">
        <v>31</v>
      </c>
      <c r="G458">
        <f t="shared" si="14"/>
        <v>1</v>
      </c>
      <c r="H458">
        <f t="shared" si="15"/>
        <v>7</v>
      </c>
    </row>
    <row r="459" spans="1:8" x14ac:dyDescent="0.25">
      <c r="A459" t="s">
        <v>36</v>
      </c>
      <c r="B459" t="s">
        <v>31</v>
      </c>
      <c r="G459">
        <f t="shared" si="14"/>
        <v>1</v>
      </c>
      <c r="H459">
        <f t="shared" si="15"/>
        <v>7</v>
      </c>
    </row>
    <row r="460" spans="1:8" x14ac:dyDescent="0.25">
      <c r="A460" t="s">
        <v>36</v>
      </c>
      <c r="B460" t="s">
        <v>31</v>
      </c>
      <c r="G460">
        <f t="shared" si="14"/>
        <v>1</v>
      </c>
      <c r="H460">
        <f t="shared" si="15"/>
        <v>7</v>
      </c>
    </row>
    <row r="461" spans="1:8" x14ac:dyDescent="0.25">
      <c r="A461" t="s">
        <v>36</v>
      </c>
      <c r="B461" t="s">
        <v>31</v>
      </c>
      <c r="G461">
        <f t="shared" si="14"/>
        <v>1</v>
      </c>
      <c r="H461">
        <f t="shared" si="15"/>
        <v>7</v>
      </c>
    </row>
    <row r="462" spans="1:8" x14ac:dyDescent="0.25">
      <c r="A462" t="s">
        <v>36</v>
      </c>
      <c r="B462" t="s">
        <v>31</v>
      </c>
      <c r="G462">
        <f t="shared" si="14"/>
        <v>1</v>
      </c>
      <c r="H462">
        <f t="shared" si="15"/>
        <v>7</v>
      </c>
    </row>
    <row r="463" spans="1:8" x14ac:dyDescent="0.25">
      <c r="A463" t="s">
        <v>36</v>
      </c>
      <c r="B463" t="s">
        <v>31</v>
      </c>
      <c r="G463">
        <f t="shared" si="14"/>
        <v>1</v>
      </c>
      <c r="H463">
        <f t="shared" si="15"/>
        <v>7</v>
      </c>
    </row>
    <row r="464" spans="1:8" x14ac:dyDescent="0.25">
      <c r="A464" t="s">
        <v>36</v>
      </c>
      <c r="B464" t="s">
        <v>31</v>
      </c>
      <c r="G464">
        <f t="shared" si="14"/>
        <v>1</v>
      </c>
      <c r="H464">
        <f t="shared" si="15"/>
        <v>7</v>
      </c>
    </row>
    <row r="465" spans="1:8" x14ac:dyDescent="0.25">
      <c r="A465" t="s">
        <v>36</v>
      </c>
      <c r="B465" t="s">
        <v>31</v>
      </c>
      <c r="G465">
        <f t="shared" si="14"/>
        <v>1</v>
      </c>
      <c r="H465">
        <f t="shared" si="15"/>
        <v>7</v>
      </c>
    </row>
    <row r="466" spans="1:8" x14ac:dyDescent="0.25">
      <c r="A466" t="s">
        <v>36</v>
      </c>
      <c r="B466" t="s">
        <v>31</v>
      </c>
      <c r="G466">
        <f t="shared" si="14"/>
        <v>1</v>
      </c>
      <c r="H466">
        <f t="shared" si="15"/>
        <v>7</v>
      </c>
    </row>
    <row r="467" spans="1:8" x14ac:dyDescent="0.25">
      <c r="A467" t="s">
        <v>36</v>
      </c>
      <c r="B467" t="s">
        <v>31</v>
      </c>
      <c r="G467">
        <f t="shared" si="14"/>
        <v>1</v>
      </c>
      <c r="H467">
        <f t="shared" si="15"/>
        <v>7</v>
      </c>
    </row>
    <row r="468" spans="1:8" x14ac:dyDescent="0.25">
      <c r="A468" t="s">
        <v>36</v>
      </c>
      <c r="B468" t="s">
        <v>31</v>
      </c>
      <c r="G468">
        <f t="shared" si="14"/>
        <v>1</v>
      </c>
      <c r="H468">
        <f t="shared" si="15"/>
        <v>7</v>
      </c>
    </row>
    <row r="469" spans="1:8" x14ac:dyDescent="0.25">
      <c r="A469" t="s">
        <v>36</v>
      </c>
      <c r="B469" t="s">
        <v>31</v>
      </c>
      <c r="G469">
        <f t="shared" si="14"/>
        <v>1</v>
      </c>
      <c r="H469">
        <f t="shared" si="15"/>
        <v>7</v>
      </c>
    </row>
    <row r="470" spans="1:8" x14ac:dyDescent="0.25">
      <c r="A470" t="s">
        <v>36</v>
      </c>
      <c r="B470" t="s">
        <v>31</v>
      </c>
      <c r="G470">
        <f t="shared" si="14"/>
        <v>1</v>
      </c>
      <c r="H470">
        <f t="shared" si="15"/>
        <v>7</v>
      </c>
    </row>
    <row r="471" spans="1:8" x14ac:dyDescent="0.25">
      <c r="A471" t="s">
        <v>36</v>
      </c>
      <c r="B471" t="s">
        <v>31</v>
      </c>
      <c r="G471">
        <f t="shared" si="14"/>
        <v>1</v>
      </c>
      <c r="H471">
        <f t="shared" si="15"/>
        <v>7</v>
      </c>
    </row>
    <row r="472" spans="1:8" x14ac:dyDescent="0.25">
      <c r="A472" t="s">
        <v>36</v>
      </c>
      <c r="B472" t="s">
        <v>31</v>
      </c>
      <c r="G472">
        <f t="shared" si="14"/>
        <v>1</v>
      </c>
      <c r="H472">
        <f t="shared" si="15"/>
        <v>7</v>
      </c>
    </row>
    <row r="473" spans="1:8" x14ac:dyDescent="0.25">
      <c r="A473" t="s">
        <v>36</v>
      </c>
      <c r="B473" t="s">
        <v>31</v>
      </c>
      <c r="G473">
        <f t="shared" si="14"/>
        <v>1</v>
      </c>
      <c r="H473">
        <f t="shared" si="15"/>
        <v>7</v>
      </c>
    </row>
    <row r="474" spans="1:8" x14ac:dyDescent="0.25">
      <c r="A474" t="s">
        <v>36</v>
      </c>
      <c r="B474" t="s">
        <v>31</v>
      </c>
      <c r="G474">
        <f t="shared" si="14"/>
        <v>1</v>
      </c>
      <c r="H474">
        <f t="shared" si="15"/>
        <v>7</v>
      </c>
    </row>
    <row r="475" spans="1:8" x14ac:dyDescent="0.25">
      <c r="A475" t="s">
        <v>29</v>
      </c>
      <c r="B475" t="s">
        <v>34</v>
      </c>
      <c r="G475">
        <f t="shared" si="14"/>
        <v>2</v>
      </c>
      <c r="H475">
        <f t="shared" si="15"/>
        <v>1</v>
      </c>
    </row>
    <row r="476" spans="1:8" x14ac:dyDescent="0.25">
      <c r="A476" t="s">
        <v>29</v>
      </c>
      <c r="B476" t="s">
        <v>43</v>
      </c>
      <c r="G476">
        <f t="shared" si="14"/>
        <v>2</v>
      </c>
      <c r="H476">
        <f t="shared" si="15"/>
        <v>2</v>
      </c>
    </row>
    <row r="477" spans="1:8" x14ac:dyDescent="0.25">
      <c r="A477" t="s">
        <v>29</v>
      </c>
      <c r="B477" t="s">
        <v>43</v>
      </c>
      <c r="G477">
        <f t="shared" si="14"/>
        <v>2</v>
      </c>
      <c r="H477">
        <f t="shared" si="15"/>
        <v>2</v>
      </c>
    </row>
    <row r="478" spans="1:8" x14ac:dyDescent="0.25">
      <c r="A478" t="s">
        <v>29</v>
      </c>
      <c r="B478" t="s">
        <v>43</v>
      </c>
      <c r="G478">
        <f t="shared" si="14"/>
        <v>2</v>
      </c>
      <c r="H478">
        <f t="shared" si="15"/>
        <v>2</v>
      </c>
    </row>
    <row r="479" spans="1:8" x14ac:dyDescent="0.25">
      <c r="A479" t="s">
        <v>29</v>
      </c>
      <c r="B479" t="s">
        <v>43</v>
      </c>
      <c r="G479">
        <f t="shared" si="14"/>
        <v>2</v>
      </c>
      <c r="H479">
        <f t="shared" si="15"/>
        <v>2</v>
      </c>
    </row>
    <row r="480" spans="1:8" x14ac:dyDescent="0.25">
      <c r="A480" t="s">
        <v>29</v>
      </c>
      <c r="B480" t="s">
        <v>43</v>
      </c>
      <c r="G480">
        <f t="shared" si="14"/>
        <v>2</v>
      </c>
      <c r="H480">
        <f t="shared" si="15"/>
        <v>2</v>
      </c>
    </row>
    <row r="481" spans="1:8" x14ac:dyDescent="0.25">
      <c r="A481" t="s">
        <v>29</v>
      </c>
      <c r="B481" t="s">
        <v>43</v>
      </c>
      <c r="G481">
        <f t="shared" si="14"/>
        <v>2</v>
      </c>
      <c r="H481">
        <f t="shared" si="15"/>
        <v>2</v>
      </c>
    </row>
    <row r="482" spans="1:8" x14ac:dyDescent="0.25">
      <c r="A482" t="s">
        <v>29</v>
      </c>
      <c r="B482" t="s">
        <v>43</v>
      </c>
      <c r="G482">
        <f t="shared" si="14"/>
        <v>2</v>
      </c>
      <c r="H482">
        <f t="shared" si="15"/>
        <v>2</v>
      </c>
    </row>
    <row r="483" spans="1:8" x14ac:dyDescent="0.25">
      <c r="A483" t="s">
        <v>29</v>
      </c>
      <c r="B483" t="s">
        <v>43</v>
      </c>
      <c r="G483">
        <f t="shared" si="14"/>
        <v>2</v>
      </c>
      <c r="H483">
        <f t="shared" si="15"/>
        <v>2</v>
      </c>
    </row>
    <row r="484" spans="1:8" x14ac:dyDescent="0.25">
      <c r="A484" t="s">
        <v>29</v>
      </c>
      <c r="B484" t="s">
        <v>43</v>
      </c>
      <c r="G484">
        <f t="shared" si="14"/>
        <v>2</v>
      </c>
      <c r="H484">
        <f t="shared" si="15"/>
        <v>2</v>
      </c>
    </row>
    <row r="485" spans="1:8" x14ac:dyDescent="0.25">
      <c r="A485" t="s">
        <v>29</v>
      </c>
      <c r="B485" t="s">
        <v>43</v>
      </c>
      <c r="G485">
        <f t="shared" si="14"/>
        <v>2</v>
      </c>
      <c r="H485">
        <f t="shared" si="15"/>
        <v>2</v>
      </c>
    </row>
    <row r="486" spans="1:8" x14ac:dyDescent="0.25">
      <c r="A486" t="s">
        <v>29</v>
      </c>
      <c r="B486" t="s">
        <v>43</v>
      </c>
      <c r="G486">
        <f t="shared" si="14"/>
        <v>2</v>
      </c>
      <c r="H486">
        <f t="shared" si="15"/>
        <v>2</v>
      </c>
    </row>
    <row r="487" spans="1:8" x14ac:dyDescent="0.25">
      <c r="A487" t="s">
        <v>29</v>
      </c>
      <c r="B487" t="s">
        <v>43</v>
      </c>
      <c r="G487">
        <f t="shared" si="14"/>
        <v>2</v>
      </c>
      <c r="H487">
        <f t="shared" si="15"/>
        <v>2</v>
      </c>
    </row>
    <row r="488" spans="1:8" x14ac:dyDescent="0.25">
      <c r="A488" t="s">
        <v>29</v>
      </c>
      <c r="B488" t="s">
        <v>43</v>
      </c>
      <c r="G488">
        <f t="shared" si="14"/>
        <v>2</v>
      </c>
      <c r="H488">
        <f t="shared" si="15"/>
        <v>2</v>
      </c>
    </row>
    <row r="489" spans="1:8" x14ac:dyDescent="0.25">
      <c r="A489" t="s">
        <v>29</v>
      </c>
      <c r="B489" t="s">
        <v>43</v>
      </c>
      <c r="G489">
        <f t="shared" si="14"/>
        <v>2</v>
      </c>
      <c r="H489">
        <f t="shared" si="15"/>
        <v>2</v>
      </c>
    </row>
    <row r="490" spans="1:8" x14ac:dyDescent="0.25">
      <c r="A490" t="s">
        <v>29</v>
      </c>
      <c r="B490" t="s">
        <v>43</v>
      </c>
      <c r="G490">
        <f t="shared" si="14"/>
        <v>2</v>
      </c>
      <c r="H490">
        <f t="shared" si="15"/>
        <v>2</v>
      </c>
    </row>
    <row r="491" spans="1:8" x14ac:dyDescent="0.25">
      <c r="A491" t="s">
        <v>29</v>
      </c>
      <c r="B491" t="s">
        <v>43</v>
      </c>
      <c r="G491">
        <f t="shared" si="14"/>
        <v>2</v>
      </c>
      <c r="H491">
        <f t="shared" si="15"/>
        <v>2</v>
      </c>
    </row>
    <row r="492" spans="1:8" x14ac:dyDescent="0.25">
      <c r="A492" t="s">
        <v>29</v>
      </c>
      <c r="B492" t="s">
        <v>43</v>
      </c>
      <c r="G492">
        <f t="shared" si="14"/>
        <v>2</v>
      </c>
      <c r="H492">
        <f t="shared" si="15"/>
        <v>2</v>
      </c>
    </row>
    <row r="493" spans="1:8" x14ac:dyDescent="0.25">
      <c r="A493" t="s">
        <v>29</v>
      </c>
      <c r="B493" t="s">
        <v>43</v>
      </c>
      <c r="G493">
        <f t="shared" si="14"/>
        <v>2</v>
      </c>
      <c r="H493">
        <f t="shared" si="15"/>
        <v>2</v>
      </c>
    </row>
    <row r="494" spans="1:8" x14ac:dyDescent="0.25">
      <c r="A494" t="s">
        <v>29</v>
      </c>
      <c r="B494" t="s">
        <v>43</v>
      </c>
      <c r="G494">
        <f t="shared" si="14"/>
        <v>2</v>
      </c>
      <c r="H494">
        <f t="shared" si="15"/>
        <v>2</v>
      </c>
    </row>
    <row r="495" spans="1:8" x14ac:dyDescent="0.25">
      <c r="A495" t="s">
        <v>29</v>
      </c>
      <c r="B495" t="s">
        <v>37</v>
      </c>
      <c r="G495">
        <f t="shared" si="14"/>
        <v>2</v>
      </c>
      <c r="H495">
        <f t="shared" si="15"/>
        <v>3</v>
      </c>
    </row>
    <row r="496" spans="1:8" x14ac:dyDescent="0.25">
      <c r="A496" t="s">
        <v>29</v>
      </c>
      <c r="B496" t="s">
        <v>37</v>
      </c>
      <c r="G496">
        <f t="shared" si="14"/>
        <v>2</v>
      </c>
      <c r="H496">
        <f t="shared" si="15"/>
        <v>3</v>
      </c>
    </row>
    <row r="497" spans="1:8" x14ac:dyDescent="0.25">
      <c r="A497" t="s">
        <v>29</v>
      </c>
      <c r="B497" t="s">
        <v>37</v>
      </c>
      <c r="G497">
        <f t="shared" si="14"/>
        <v>2</v>
      </c>
      <c r="H497">
        <f t="shared" si="15"/>
        <v>3</v>
      </c>
    </row>
    <row r="498" spans="1:8" x14ac:dyDescent="0.25">
      <c r="A498" t="s">
        <v>29</v>
      </c>
      <c r="B498" t="s">
        <v>37</v>
      </c>
      <c r="G498">
        <f t="shared" si="14"/>
        <v>2</v>
      </c>
      <c r="H498">
        <f t="shared" si="15"/>
        <v>3</v>
      </c>
    </row>
    <row r="499" spans="1:8" x14ac:dyDescent="0.25">
      <c r="A499" t="s">
        <v>29</v>
      </c>
      <c r="B499" t="s">
        <v>37</v>
      </c>
      <c r="G499">
        <f t="shared" si="14"/>
        <v>2</v>
      </c>
      <c r="H499">
        <f t="shared" si="15"/>
        <v>3</v>
      </c>
    </row>
    <row r="500" spans="1:8" x14ac:dyDescent="0.25">
      <c r="A500" t="s">
        <v>29</v>
      </c>
      <c r="B500" t="s">
        <v>37</v>
      </c>
      <c r="G500">
        <f t="shared" si="14"/>
        <v>2</v>
      </c>
      <c r="H500">
        <f t="shared" si="15"/>
        <v>3</v>
      </c>
    </row>
    <row r="501" spans="1:8" x14ac:dyDescent="0.25">
      <c r="A501" t="s">
        <v>29</v>
      </c>
      <c r="B501" t="s">
        <v>37</v>
      </c>
      <c r="G501">
        <f t="shared" si="14"/>
        <v>2</v>
      </c>
      <c r="H501">
        <f t="shared" si="15"/>
        <v>3</v>
      </c>
    </row>
    <row r="502" spans="1:8" x14ac:dyDescent="0.25">
      <c r="A502" t="s">
        <v>29</v>
      </c>
      <c r="B502" t="s">
        <v>37</v>
      </c>
      <c r="G502">
        <f t="shared" si="14"/>
        <v>2</v>
      </c>
      <c r="H502">
        <f t="shared" si="15"/>
        <v>3</v>
      </c>
    </row>
    <row r="503" spans="1:8" x14ac:dyDescent="0.25">
      <c r="A503" t="s">
        <v>29</v>
      </c>
      <c r="B503" t="s">
        <v>37</v>
      </c>
      <c r="G503">
        <f t="shared" si="14"/>
        <v>2</v>
      </c>
      <c r="H503">
        <f t="shared" si="15"/>
        <v>3</v>
      </c>
    </row>
    <row r="504" spans="1:8" x14ac:dyDescent="0.25">
      <c r="A504" t="s">
        <v>29</v>
      </c>
      <c r="B504" t="s">
        <v>37</v>
      </c>
      <c r="G504">
        <f t="shared" si="14"/>
        <v>2</v>
      </c>
      <c r="H504">
        <f t="shared" si="15"/>
        <v>3</v>
      </c>
    </row>
    <row r="505" spans="1:8" x14ac:dyDescent="0.25">
      <c r="A505" t="s">
        <v>29</v>
      </c>
      <c r="B505" t="s">
        <v>37</v>
      </c>
      <c r="G505">
        <f t="shared" si="14"/>
        <v>2</v>
      </c>
      <c r="H505">
        <f t="shared" si="15"/>
        <v>3</v>
      </c>
    </row>
    <row r="506" spans="1:8" x14ac:dyDescent="0.25">
      <c r="A506" t="s">
        <v>29</v>
      </c>
      <c r="B506" t="s">
        <v>37</v>
      </c>
      <c r="G506">
        <f t="shared" si="14"/>
        <v>2</v>
      </c>
      <c r="H506">
        <f t="shared" si="15"/>
        <v>3</v>
      </c>
    </row>
    <row r="507" spans="1:8" x14ac:dyDescent="0.25">
      <c r="A507" t="s">
        <v>29</v>
      </c>
      <c r="B507" t="s">
        <v>37</v>
      </c>
      <c r="G507">
        <f t="shared" si="14"/>
        <v>2</v>
      </c>
      <c r="H507">
        <f t="shared" si="15"/>
        <v>3</v>
      </c>
    </row>
    <row r="508" spans="1:8" x14ac:dyDescent="0.25">
      <c r="A508" t="s">
        <v>29</v>
      </c>
      <c r="B508" t="s">
        <v>37</v>
      </c>
      <c r="G508">
        <f t="shared" si="14"/>
        <v>2</v>
      </c>
      <c r="H508">
        <f t="shared" si="15"/>
        <v>3</v>
      </c>
    </row>
    <row r="509" spans="1:8" x14ac:dyDescent="0.25">
      <c r="A509" t="s">
        <v>29</v>
      </c>
      <c r="B509" t="s">
        <v>37</v>
      </c>
      <c r="G509">
        <f t="shared" si="14"/>
        <v>2</v>
      </c>
      <c r="H509">
        <f t="shared" si="15"/>
        <v>3</v>
      </c>
    </row>
    <row r="510" spans="1:8" x14ac:dyDescent="0.25">
      <c r="A510" t="s">
        <v>29</v>
      </c>
      <c r="B510" t="s">
        <v>37</v>
      </c>
      <c r="G510">
        <f t="shared" si="14"/>
        <v>2</v>
      </c>
      <c r="H510">
        <f t="shared" si="15"/>
        <v>3</v>
      </c>
    </row>
    <row r="511" spans="1:8" x14ac:dyDescent="0.25">
      <c r="A511" t="s">
        <v>29</v>
      </c>
      <c r="B511" t="s">
        <v>37</v>
      </c>
      <c r="G511">
        <f t="shared" si="14"/>
        <v>2</v>
      </c>
      <c r="H511">
        <f t="shared" si="15"/>
        <v>3</v>
      </c>
    </row>
    <row r="512" spans="1:8" x14ac:dyDescent="0.25">
      <c r="A512" t="s">
        <v>29</v>
      </c>
      <c r="B512" t="s">
        <v>37</v>
      </c>
      <c r="G512">
        <f t="shared" si="14"/>
        <v>2</v>
      </c>
      <c r="H512">
        <f t="shared" si="15"/>
        <v>3</v>
      </c>
    </row>
    <row r="513" spans="1:8" x14ac:dyDescent="0.25">
      <c r="A513" t="s">
        <v>29</v>
      </c>
      <c r="B513" t="s">
        <v>37</v>
      </c>
      <c r="G513">
        <f t="shared" si="14"/>
        <v>2</v>
      </c>
      <c r="H513">
        <f t="shared" si="15"/>
        <v>3</v>
      </c>
    </row>
    <row r="514" spans="1:8" x14ac:dyDescent="0.25">
      <c r="A514" t="s">
        <v>29</v>
      </c>
      <c r="B514" t="s">
        <v>37</v>
      </c>
      <c r="G514">
        <f t="shared" ref="G514:G577" si="16">VLOOKUP(A514,$D$2:$E$4,2)</f>
        <v>2</v>
      </c>
      <c r="H514">
        <f t="shared" ref="H514:H577" si="17">VLOOKUP(B514,$D$8:$E$14,2)</f>
        <v>3</v>
      </c>
    </row>
    <row r="515" spans="1:8" x14ac:dyDescent="0.25">
      <c r="A515" t="s">
        <v>29</v>
      </c>
      <c r="B515" t="s">
        <v>37</v>
      </c>
      <c r="G515">
        <f t="shared" si="16"/>
        <v>2</v>
      </c>
      <c r="H515">
        <f t="shared" si="17"/>
        <v>3</v>
      </c>
    </row>
    <row r="516" spans="1:8" x14ac:dyDescent="0.25">
      <c r="A516" t="s">
        <v>29</v>
      </c>
      <c r="B516" t="s">
        <v>37</v>
      </c>
      <c r="G516">
        <f t="shared" si="16"/>
        <v>2</v>
      </c>
      <c r="H516">
        <f t="shared" si="17"/>
        <v>3</v>
      </c>
    </row>
    <row r="517" spans="1:8" x14ac:dyDescent="0.25">
      <c r="A517" t="s">
        <v>29</v>
      </c>
      <c r="B517" t="s">
        <v>37</v>
      </c>
      <c r="G517">
        <f t="shared" si="16"/>
        <v>2</v>
      </c>
      <c r="H517">
        <f t="shared" si="17"/>
        <v>3</v>
      </c>
    </row>
    <row r="518" spans="1:8" x14ac:dyDescent="0.25">
      <c r="A518" t="s">
        <v>29</v>
      </c>
      <c r="B518" t="s">
        <v>37</v>
      </c>
      <c r="G518">
        <f t="shared" si="16"/>
        <v>2</v>
      </c>
      <c r="H518">
        <f t="shared" si="17"/>
        <v>3</v>
      </c>
    </row>
    <row r="519" spans="1:8" x14ac:dyDescent="0.25">
      <c r="A519" t="s">
        <v>29</v>
      </c>
      <c r="B519" t="s">
        <v>37</v>
      </c>
      <c r="G519">
        <f t="shared" si="16"/>
        <v>2</v>
      </c>
      <c r="H519">
        <f t="shared" si="17"/>
        <v>3</v>
      </c>
    </row>
    <row r="520" spans="1:8" x14ac:dyDescent="0.25">
      <c r="A520" t="s">
        <v>29</v>
      </c>
      <c r="B520" t="s">
        <v>37</v>
      </c>
      <c r="G520">
        <f t="shared" si="16"/>
        <v>2</v>
      </c>
      <c r="H520">
        <f t="shared" si="17"/>
        <v>3</v>
      </c>
    </row>
    <row r="521" spans="1:8" x14ac:dyDescent="0.25">
      <c r="A521" t="s">
        <v>29</v>
      </c>
      <c r="B521" t="s">
        <v>37</v>
      </c>
      <c r="G521">
        <f t="shared" si="16"/>
        <v>2</v>
      </c>
      <c r="H521">
        <f t="shared" si="17"/>
        <v>3</v>
      </c>
    </row>
    <row r="522" spans="1:8" x14ac:dyDescent="0.25">
      <c r="A522" t="s">
        <v>29</v>
      </c>
      <c r="B522" t="s">
        <v>37</v>
      </c>
      <c r="G522">
        <f t="shared" si="16"/>
        <v>2</v>
      </c>
      <c r="H522">
        <f t="shared" si="17"/>
        <v>3</v>
      </c>
    </row>
    <row r="523" spans="1:8" x14ac:dyDescent="0.25">
      <c r="A523" t="s">
        <v>29</v>
      </c>
      <c r="B523" t="s">
        <v>37</v>
      </c>
      <c r="G523">
        <f t="shared" si="16"/>
        <v>2</v>
      </c>
      <c r="H523">
        <f t="shared" si="17"/>
        <v>3</v>
      </c>
    </row>
    <row r="524" spans="1:8" x14ac:dyDescent="0.25">
      <c r="A524" t="s">
        <v>29</v>
      </c>
      <c r="B524" t="s">
        <v>37</v>
      </c>
      <c r="G524">
        <f t="shared" si="16"/>
        <v>2</v>
      </c>
      <c r="H524">
        <f t="shared" si="17"/>
        <v>3</v>
      </c>
    </row>
    <row r="525" spans="1:8" x14ac:dyDescent="0.25">
      <c r="A525" t="s">
        <v>29</v>
      </c>
      <c r="B525" t="s">
        <v>37</v>
      </c>
      <c r="G525">
        <f t="shared" si="16"/>
        <v>2</v>
      </c>
      <c r="H525">
        <f t="shared" si="17"/>
        <v>3</v>
      </c>
    </row>
    <row r="526" spans="1:8" x14ac:dyDescent="0.25">
      <c r="A526" t="s">
        <v>29</v>
      </c>
      <c r="B526" t="s">
        <v>37</v>
      </c>
      <c r="G526">
        <f t="shared" si="16"/>
        <v>2</v>
      </c>
      <c r="H526">
        <f t="shared" si="17"/>
        <v>3</v>
      </c>
    </row>
    <row r="527" spans="1:8" x14ac:dyDescent="0.25">
      <c r="A527" t="s">
        <v>29</v>
      </c>
      <c r="B527" t="s">
        <v>37</v>
      </c>
      <c r="G527">
        <f t="shared" si="16"/>
        <v>2</v>
      </c>
      <c r="H527">
        <f t="shared" si="17"/>
        <v>3</v>
      </c>
    </row>
    <row r="528" spans="1:8" x14ac:dyDescent="0.25">
      <c r="A528" t="s">
        <v>29</v>
      </c>
      <c r="B528" t="s">
        <v>37</v>
      </c>
      <c r="G528">
        <f t="shared" si="16"/>
        <v>2</v>
      </c>
      <c r="H528">
        <f t="shared" si="17"/>
        <v>3</v>
      </c>
    </row>
    <row r="529" spans="1:8" x14ac:dyDescent="0.25">
      <c r="A529" t="s">
        <v>29</v>
      </c>
      <c r="B529" t="s">
        <v>37</v>
      </c>
      <c r="G529">
        <f t="shared" si="16"/>
        <v>2</v>
      </c>
      <c r="H529">
        <f t="shared" si="17"/>
        <v>3</v>
      </c>
    </row>
    <row r="530" spans="1:8" x14ac:dyDescent="0.25">
      <c r="A530" t="s">
        <v>29</v>
      </c>
      <c r="B530" t="s">
        <v>37</v>
      </c>
      <c r="G530">
        <f t="shared" si="16"/>
        <v>2</v>
      </c>
      <c r="H530">
        <f t="shared" si="17"/>
        <v>3</v>
      </c>
    </row>
    <row r="531" spans="1:8" x14ac:dyDescent="0.25">
      <c r="A531" t="s">
        <v>29</v>
      </c>
      <c r="B531" t="s">
        <v>37</v>
      </c>
      <c r="G531">
        <f t="shared" si="16"/>
        <v>2</v>
      </c>
      <c r="H531">
        <f t="shared" si="17"/>
        <v>3</v>
      </c>
    </row>
    <row r="532" spans="1:8" x14ac:dyDescent="0.25">
      <c r="A532" t="s">
        <v>29</v>
      </c>
      <c r="B532" t="s">
        <v>37</v>
      </c>
      <c r="G532">
        <f t="shared" si="16"/>
        <v>2</v>
      </c>
      <c r="H532">
        <f t="shared" si="17"/>
        <v>3</v>
      </c>
    </row>
    <row r="533" spans="1:8" x14ac:dyDescent="0.25">
      <c r="A533" t="s">
        <v>29</v>
      </c>
      <c r="B533" t="s">
        <v>37</v>
      </c>
      <c r="G533">
        <f t="shared" si="16"/>
        <v>2</v>
      </c>
      <c r="H533">
        <f t="shared" si="17"/>
        <v>3</v>
      </c>
    </row>
    <row r="534" spans="1:8" x14ac:dyDescent="0.25">
      <c r="A534" t="s">
        <v>29</v>
      </c>
      <c r="B534" t="s">
        <v>37</v>
      </c>
      <c r="G534">
        <f t="shared" si="16"/>
        <v>2</v>
      </c>
      <c r="H534">
        <f t="shared" si="17"/>
        <v>3</v>
      </c>
    </row>
    <row r="535" spans="1:8" x14ac:dyDescent="0.25">
      <c r="A535" t="s">
        <v>29</v>
      </c>
      <c r="B535" t="s">
        <v>37</v>
      </c>
      <c r="G535">
        <f t="shared" si="16"/>
        <v>2</v>
      </c>
      <c r="H535">
        <f t="shared" si="17"/>
        <v>3</v>
      </c>
    </row>
    <row r="536" spans="1:8" x14ac:dyDescent="0.25">
      <c r="A536" t="s">
        <v>29</v>
      </c>
      <c r="B536" t="s">
        <v>37</v>
      </c>
      <c r="G536">
        <f t="shared" si="16"/>
        <v>2</v>
      </c>
      <c r="H536">
        <f t="shared" si="17"/>
        <v>3</v>
      </c>
    </row>
    <row r="537" spans="1:8" x14ac:dyDescent="0.25">
      <c r="A537" t="s">
        <v>29</v>
      </c>
      <c r="B537" t="s">
        <v>37</v>
      </c>
      <c r="G537">
        <f t="shared" si="16"/>
        <v>2</v>
      </c>
      <c r="H537">
        <f t="shared" si="17"/>
        <v>3</v>
      </c>
    </row>
    <row r="538" spans="1:8" x14ac:dyDescent="0.25">
      <c r="A538" t="s">
        <v>29</v>
      </c>
      <c r="B538" t="s">
        <v>37</v>
      </c>
      <c r="G538">
        <f t="shared" si="16"/>
        <v>2</v>
      </c>
      <c r="H538">
        <f t="shared" si="17"/>
        <v>3</v>
      </c>
    </row>
    <row r="539" spans="1:8" x14ac:dyDescent="0.25">
      <c r="A539" t="s">
        <v>29</v>
      </c>
      <c r="B539" t="s">
        <v>37</v>
      </c>
      <c r="G539">
        <f t="shared" si="16"/>
        <v>2</v>
      </c>
      <c r="H539">
        <f t="shared" si="17"/>
        <v>3</v>
      </c>
    </row>
    <row r="540" spans="1:8" x14ac:dyDescent="0.25">
      <c r="A540" t="s">
        <v>29</v>
      </c>
      <c r="B540" t="s">
        <v>37</v>
      </c>
      <c r="G540">
        <f t="shared" si="16"/>
        <v>2</v>
      </c>
      <c r="H540">
        <f t="shared" si="17"/>
        <v>3</v>
      </c>
    </row>
    <row r="541" spans="1:8" x14ac:dyDescent="0.25">
      <c r="A541" t="s">
        <v>29</v>
      </c>
      <c r="B541" t="s">
        <v>37</v>
      </c>
      <c r="G541">
        <f t="shared" si="16"/>
        <v>2</v>
      </c>
      <c r="H541">
        <f t="shared" si="17"/>
        <v>3</v>
      </c>
    </row>
    <row r="542" spans="1:8" x14ac:dyDescent="0.25">
      <c r="A542" t="s">
        <v>29</v>
      </c>
      <c r="B542" t="s">
        <v>40</v>
      </c>
      <c r="G542">
        <f t="shared" si="16"/>
        <v>2</v>
      </c>
      <c r="H542">
        <f t="shared" si="17"/>
        <v>4</v>
      </c>
    </row>
    <row r="543" spans="1:8" x14ac:dyDescent="0.25">
      <c r="A543" t="s">
        <v>29</v>
      </c>
      <c r="B543" t="s">
        <v>40</v>
      </c>
      <c r="G543">
        <f t="shared" si="16"/>
        <v>2</v>
      </c>
      <c r="H543">
        <f t="shared" si="17"/>
        <v>4</v>
      </c>
    </row>
    <row r="544" spans="1:8" x14ac:dyDescent="0.25">
      <c r="A544" t="s">
        <v>29</v>
      </c>
      <c r="B544" t="s">
        <v>40</v>
      </c>
      <c r="G544">
        <f t="shared" si="16"/>
        <v>2</v>
      </c>
      <c r="H544">
        <f t="shared" si="17"/>
        <v>4</v>
      </c>
    </row>
    <row r="545" spans="1:8" x14ac:dyDescent="0.25">
      <c r="A545" t="s">
        <v>29</v>
      </c>
      <c r="B545" t="s">
        <v>40</v>
      </c>
      <c r="G545">
        <f t="shared" si="16"/>
        <v>2</v>
      </c>
      <c r="H545">
        <f t="shared" si="17"/>
        <v>4</v>
      </c>
    </row>
    <row r="546" spans="1:8" x14ac:dyDescent="0.25">
      <c r="A546" t="s">
        <v>29</v>
      </c>
      <c r="B546" t="s">
        <v>40</v>
      </c>
      <c r="G546">
        <f t="shared" si="16"/>
        <v>2</v>
      </c>
      <c r="H546">
        <f t="shared" si="17"/>
        <v>4</v>
      </c>
    </row>
    <row r="547" spans="1:8" x14ac:dyDescent="0.25">
      <c r="A547" t="s">
        <v>29</v>
      </c>
      <c r="B547" t="s">
        <v>40</v>
      </c>
      <c r="G547">
        <f t="shared" si="16"/>
        <v>2</v>
      </c>
      <c r="H547">
        <f t="shared" si="17"/>
        <v>4</v>
      </c>
    </row>
    <row r="548" spans="1:8" x14ac:dyDescent="0.25">
      <c r="A548" t="s">
        <v>29</v>
      </c>
      <c r="B548" t="s">
        <v>40</v>
      </c>
      <c r="G548">
        <f t="shared" si="16"/>
        <v>2</v>
      </c>
      <c r="H548">
        <f t="shared" si="17"/>
        <v>4</v>
      </c>
    </row>
    <row r="549" spans="1:8" x14ac:dyDescent="0.25">
      <c r="A549" t="s">
        <v>29</v>
      </c>
      <c r="B549" t="s">
        <v>40</v>
      </c>
      <c r="G549">
        <f t="shared" si="16"/>
        <v>2</v>
      </c>
      <c r="H549">
        <f t="shared" si="17"/>
        <v>4</v>
      </c>
    </row>
    <row r="550" spans="1:8" x14ac:dyDescent="0.25">
      <c r="A550" t="s">
        <v>29</v>
      </c>
      <c r="B550" t="s">
        <v>40</v>
      </c>
      <c r="G550">
        <f t="shared" si="16"/>
        <v>2</v>
      </c>
      <c r="H550">
        <f t="shared" si="17"/>
        <v>4</v>
      </c>
    </row>
    <row r="551" spans="1:8" x14ac:dyDescent="0.25">
      <c r="A551" t="s">
        <v>29</v>
      </c>
      <c r="B551" t="s">
        <v>40</v>
      </c>
      <c r="G551">
        <f t="shared" si="16"/>
        <v>2</v>
      </c>
      <c r="H551">
        <f t="shared" si="17"/>
        <v>4</v>
      </c>
    </row>
    <row r="552" spans="1:8" x14ac:dyDescent="0.25">
      <c r="A552" t="s">
        <v>29</v>
      </c>
      <c r="B552" t="s">
        <v>40</v>
      </c>
      <c r="G552">
        <f t="shared" si="16"/>
        <v>2</v>
      </c>
      <c r="H552">
        <f t="shared" si="17"/>
        <v>4</v>
      </c>
    </row>
    <row r="553" spans="1:8" x14ac:dyDescent="0.25">
      <c r="A553" t="s">
        <v>29</v>
      </c>
      <c r="B553" t="s">
        <v>40</v>
      </c>
      <c r="G553">
        <f t="shared" si="16"/>
        <v>2</v>
      </c>
      <c r="H553">
        <f t="shared" si="17"/>
        <v>4</v>
      </c>
    </row>
    <row r="554" spans="1:8" x14ac:dyDescent="0.25">
      <c r="A554" t="s">
        <v>29</v>
      </c>
      <c r="B554" t="s">
        <v>40</v>
      </c>
      <c r="G554">
        <f t="shared" si="16"/>
        <v>2</v>
      </c>
      <c r="H554">
        <f t="shared" si="17"/>
        <v>4</v>
      </c>
    </row>
    <row r="555" spans="1:8" x14ac:dyDescent="0.25">
      <c r="A555" t="s">
        <v>29</v>
      </c>
      <c r="B555" t="s">
        <v>40</v>
      </c>
      <c r="G555">
        <f t="shared" si="16"/>
        <v>2</v>
      </c>
      <c r="H555">
        <f t="shared" si="17"/>
        <v>4</v>
      </c>
    </row>
    <row r="556" spans="1:8" x14ac:dyDescent="0.25">
      <c r="A556" t="s">
        <v>29</v>
      </c>
      <c r="B556" t="s">
        <v>40</v>
      </c>
      <c r="G556">
        <f t="shared" si="16"/>
        <v>2</v>
      </c>
      <c r="H556">
        <f t="shared" si="17"/>
        <v>4</v>
      </c>
    </row>
    <row r="557" spans="1:8" x14ac:dyDescent="0.25">
      <c r="A557" t="s">
        <v>29</v>
      </c>
      <c r="B557" t="s">
        <v>40</v>
      </c>
      <c r="G557">
        <f t="shared" si="16"/>
        <v>2</v>
      </c>
      <c r="H557">
        <f t="shared" si="17"/>
        <v>4</v>
      </c>
    </row>
    <row r="558" spans="1:8" x14ac:dyDescent="0.25">
      <c r="A558" t="s">
        <v>29</v>
      </c>
      <c r="B558" t="s">
        <v>40</v>
      </c>
      <c r="G558">
        <f t="shared" si="16"/>
        <v>2</v>
      </c>
      <c r="H558">
        <f t="shared" si="17"/>
        <v>4</v>
      </c>
    </row>
    <row r="559" spans="1:8" x14ac:dyDescent="0.25">
      <c r="A559" t="s">
        <v>29</v>
      </c>
      <c r="B559" t="s">
        <v>40</v>
      </c>
      <c r="G559">
        <f t="shared" si="16"/>
        <v>2</v>
      </c>
      <c r="H559">
        <f t="shared" si="17"/>
        <v>4</v>
      </c>
    </row>
    <row r="560" spans="1:8" x14ac:dyDescent="0.25">
      <c r="A560" t="s">
        <v>29</v>
      </c>
      <c r="B560" t="s">
        <v>40</v>
      </c>
      <c r="G560">
        <f t="shared" si="16"/>
        <v>2</v>
      </c>
      <c r="H560">
        <f t="shared" si="17"/>
        <v>4</v>
      </c>
    </row>
    <row r="561" spans="1:8" x14ac:dyDescent="0.25">
      <c r="A561" t="s">
        <v>29</v>
      </c>
      <c r="B561" t="s">
        <v>40</v>
      </c>
      <c r="G561">
        <f t="shared" si="16"/>
        <v>2</v>
      </c>
      <c r="H561">
        <f t="shared" si="17"/>
        <v>4</v>
      </c>
    </row>
    <row r="562" spans="1:8" x14ac:dyDescent="0.25">
      <c r="A562" t="s">
        <v>29</v>
      </c>
      <c r="B562" t="s">
        <v>40</v>
      </c>
      <c r="G562">
        <f t="shared" si="16"/>
        <v>2</v>
      </c>
      <c r="H562">
        <f t="shared" si="17"/>
        <v>4</v>
      </c>
    </row>
    <row r="563" spans="1:8" x14ac:dyDescent="0.25">
      <c r="A563" t="s">
        <v>29</v>
      </c>
      <c r="B563" t="s">
        <v>40</v>
      </c>
      <c r="G563">
        <f t="shared" si="16"/>
        <v>2</v>
      </c>
      <c r="H563">
        <f t="shared" si="17"/>
        <v>4</v>
      </c>
    </row>
    <row r="564" spans="1:8" x14ac:dyDescent="0.25">
      <c r="A564" t="s">
        <v>29</v>
      </c>
      <c r="B564" t="s">
        <v>40</v>
      </c>
      <c r="G564">
        <f t="shared" si="16"/>
        <v>2</v>
      </c>
      <c r="H564">
        <f t="shared" si="17"/>
        <v>4</v>
      </c>
    </row>
    <row r="565" spans="1:8" x14ac:dyDescent="0.25">
      <c r="A565" t="s">
        <v>29</v>
      </c>
      <c r="B565" t="s">
        <v>40</v>
      </c>
      <c r="G565">
        <f t="shared" si="16"/>
        <v>2</v>
      </c>
      <c r="H565">
        <f t="shared" si="17"/>
        <v>4</v>
      </c>
    </row>
    <row r="566" spans="1:8" x14ac:dyDescent="0.25">
      <c r="A566" t="s">
        <v>29</v>
      </c>
      <c r="B566" t="s">
        <v>40</v>
      </c>
      <c r="G566">
        <f t="shared" si="16"/>
        <v>2</v>
      </c>
      <c r="H566">
        <f t="shared" si="17"/>
        <v>4</v>
      </c>
    </row>
    <row r="567" spans="1:8" x14ac:dyDescent="0.25">
      <c r="A567" t="s">
        <v>29</v>
      </c>
      <c r="B567" t="s">
        <v>40</v>
      </c>
      <c r="G567">
        <f t="shared" si="16"/>
        <v>2</v>
      </c>
      <c r="H567">
        <f t="shared" si="17"/>
        <v>4</v>
      </c>
    </row>
    <row r="568" spans="1:8" x14ac:dyDescent="0.25">
      <c r="A568" t="s">
        <v>29</v>
      </c>
      <c r="B568" t="s">
        <v>40</v>
      </c>
      <c r="G568">
        <f t="shared" si="16"/>
        <v>2</v>
      </c>
      <c r="H568">
        <f t="shared" si="17"/>
        <v>4</v>
      </c>
    </row>
    <row r="569" spans="1:8" x14ac:dyDescent="0.25">
      <c r="A569" t="s">
        <v>29</v>
      </c>
      <c r="B569" t="s">
        <v>40</v>
      </c>
      <c r="G569">
        <f t="shared" si="16"/>
        <v>2</v>
      </c>
      <c r="H569">
        <f t="shared" si="17"/>
        <v>4</v>
      </c>
    </row>
    <row r="570" spans="1:8" x14ac:dyDescent="0.25">
      <c r="A570" t="s">
        <v>29</v>
      </c>
      <c r="B570" t="s">
        <v>40</v>
      </c>
      <c r="G570">
        <f t="shared" si="16"/>
        <v>2</v>
      </c>
      <c r="H570">
        <f t="shared" si="17"/>
        <v>4</v>
      </c>
    </row>
    <row r="571" spans="1:8" x14ac:dyDescent="0.25">
      <c r="A571" t="s">
        <v>29</v>
      </c>
      <c r="B571" t="s">
        <v>40</v>
      </c>
      <c r="G571">
        <f t="shared" si="16"/>
        <v>2</v>
      </c>
      <c r="H571">
        <f t="shared" si="17"/>
        <v>4</v>
      </c>
    </row>
    <row r="572" spans="1:8" x14ac:dyDescent="0.25">
      <c r="A572" t="s">
        <v>29</v>
      </c>
      <c r="B572" t="s">
        <v>40</v>
      </c>
      <c r="G572">
        <f t="shared" si="16"/>
        <v>2</v>
      </c>
      <c r="H572">
        <f t="shared" si="17"/>
        <v>4</v>
      </c>
    </row>
    <row r="573" spans="1:8" x14ac:dyDescent="0.25">
      <c r="A573" t="s">
        <v>29</v>
      </c>
      <c r="B573" t="s">
        <v>40</v>
      </c>
      <c r="G573">
        <f t="shared" si="16"/>
        <v>2</v>
      </c>
      <c r="H573">
        <f t="shared" si="17"/>
        <v>4</v>
      </c>
    </row>
    <row r="574" spans="1:8" x14ac:dyDescent="0.25">
      <c r="A574" t="s">
        <v>29</v>
      </c>
      <c r="B574" t="s">
        <v>40</v>
      </c>
      <c r="G574">
        <f t="shared" si="16"/>
        <v>2</v>
      </c>
      <c r="H574">
        <f t="shared" si="17"/>
        <v>4</v>
      </c>
    </row>
    <row r="575" spans="1:8" x14ac:dyDescent="0.25">
      <c r="A575" t="s">
        <v>29</v>
      </c>
      <c r="B575" t="s">
        <v>40</v>
      </c>
      <c r="G575">
        <f t="shared" si="16"/>
        <v>2</v>
      </c>
      <c r="H575">
        <f t="shared" si="17"/>
        <v>4</v>
      </c>
    </row>
    <row r="576" spans="1:8" x14ac:dyDescent="0.25">
      <c r="A576" t="s">
        <v>29</v>
      </c>
      <c r="B576" t="s">
        <v>40</v>
      </c>
      <c r="G576">
        <f t="shared" si="16"/>
        <v>2</v>
      </c>
      <c r="H576">
        <f t="shared" si="17"/>
        <v>4</v>
      </c>
    </row>
    <row r="577" spans="1:8" x14ac:dyDescent="0.25">
      <c r="A577" t="s">
        <v>29</v>
      </c>
      <c r="B577" t="s">
        <v>40</v>
      </c>
      <c r="G577">
        <f t="shared" si="16"/>
        <v>2</v>
      </c>
      <c r="H577">
        <f t="shared" si="17"/>
        <v>4</v>
      </c>
    </row>
    <row r="578" spans="1:8" x14ac:dyDescent="0.25">
      <c r="A578" t="s">
        <v>29</v>
      </c>
      <c r="B578" t="s">
        <v>40</v>
      </c>
      <c r="G578">
        <f t="shared" ref="G578:G641" si="18">VLOOKUP(A578,$D$2:$E$4,2)</f>
        <v>2</v>
      </c>
      <c r="H578">
        <f t="shared" ref="H578:H641" si="19">VLOOKUP(B578,$D$8:$E$14,2)</f>
        <v>4</v>
      </c>
    </row>
    <row r="579" spans="1:8" x14ac:dyDescent="0.25">
      <c r="A579" t="s">
        <v>29</v>
      </c>
      <c r="B579" t="s">
        <v>40</v>
      </c>
      <c r="G579">
        <f t="shared" si="18"/>
        <v>2</v>
      </c>
      <c r="H579">
        <f t="shared" si="19"/>
        <v>4</v>
      </c>
    </row>
    <row r="580" spans="1:8" x14ac:dyDescent="0.25">
      <c r="A580" t="s">
        <v>29</v>
      </c>
      <c r="B580" t="s">
        <v>40</v>
      </c>
      <c r="G580">
        <f t="shared" si="18"/>
        <v>2</v>
      </c>
      <c r="H580">
        <f t="shared" si="19"/>
        <v>4</v>
      </c>
    </row>
    <row r="581" spans="1:8" x14ac:dyDescent="0.25">
      <c r="A581" t="s">
        <v>29</v>
      </c>
      <c r="B581" t="s">
        <v>40</v>
      </c>
      <c r="G581">
        <f t="shared" si="18"/>
        <v>2</v>
      </c>
      <c r="H581">
        <f t="shared" si="19"/>
        <v>4</v>
      </c>
    </row>
    <row r="582" spans="1:8" x14ac:dyDescent="0.25">
      <c r="A582" t="s">
        <v>29</v>
      </c>
      <c r="B582" t="s">
        <v>40</v>
      </c>
      <c r="G582">
        <f t="shared" si="18"/>
        <v>2</v>
      </c>
      <c r="H582">
        <f t="shared" si="19"/>
        <v>4</v>
      </c>
    </row>
    <row r="583" spans="1:8" x14ac:dyDescent="0.25">
      <c r="A583" t="s">
        <v>29</v>
      </c>
      <c r="B583" t="s">
        <v>40</v>
      </c>
      <c r="G583">
        <f t="shared" si="18"/>
        <v>2</v>
      </c>
      <c r="H583">
        <f t="shared" si="19"/>
        <v>4</v>
      </c>
    </row>
    <row r="584" spans="1:8" x14ac:dyDescent="0.25">
      <c r="A584" t="s">
        <v>29</v>
      </c>
      <c r="B584" t="s">
        <v>40</v>
      </c>
      <c r="G584">
        <f t="shared" si="18"/>
        <v>2</v>
      </c>
      <c r="H584">
        <f t="shared" si="19"/>
        <v>4</v>
      </c>
    </row>
    <row r="585" spans="1:8" x14ac:dyDescent="0.25">
      <c r="A585" t="s">
        <v>29</v>
      </c>
      <c r="B585" t="s">
        <v>40</v>
      </c>
      <c r="G585">
        <f t="shared" si="18"/>
        <v>2</v>
      </c>
      <c r="H585">
        <f t="shared" si="19"/>
        <v>4</v>
      </c>
    </row>
    <row r="586" spans="1:8" x14ac:dyDescent="0.25">
      <c r="A586" t="s">
        <v>29</v>
      </c>
      <c r="B586" t="s">
        <v>40</v>
      </c>
      <c r="G586">
        <f t="shared" si="18"/>
        <v>2</v>
      </c>
      <c r="H586">
        <f t="shared" si="19"/>
        <v>4</v>
      </c>
    </row>
    <row r="587" spans="1:8" x14ac:dyDescent="0.25">
      <c r="A587" t="s">
        <v>29</v>
      </c>
      <c r="B587" t="s">
        <v>40</v>
      </c>
      <c r="G587">
        <f t="shared" si="18"/>
        <v>2</v>
      </c>
      <c r="H587">
        <f t="shared" si="19"/>
        <v>4</v>
      </c>
    </row>
    <row r="588" spans="1:8" x14ac:dyDescent="0.25">
      <c r="A588" t="s">
        <v>29</v>
      </c>
      <c r="B588" t="s">
        <v>40</v>
      </c>
      <c r="G588">
        <f t="shared" si="18"/>
        <v>2</v>
      </c>
      <c r="H588">
        <f t="shared" si="19"/>
        <v>4</v>
      </c>
    </row>
    <row r="589" spans="1:8" x14ac:dyDescent="0.25">
      <c r="A589" t="s">
        <v>29</v>
      </c>
      <c r="B589" t="s">
        <v>40</v>
      </c>
      <c r="G589">
        <f t="shared" si="18"/>
        <v>2</v>
      </c>
      <c r="H589">
        <f t="shared" si="19"/>
        <v>4</v>
      </c>
    </row>
    <row r="590" spans="1:8" x14ac:dyDescent="0.25">
      <c r="A590" t="s">
        <v>29</v>
      </c>
      <c r="B590" t="s">
        <v>40</v>
      </c>
      <c r="G590">
        <f t="shared" si="18"/>
        <v>2</v>
      </c>
      <c r="H590">
        <f t="shared" si="19"/>
        <v>4</v>
      </c>
    </row>
    <row r="591" spans="1:8" x14ac:dyDescent="0.25">
      <c r="A591" t="s">
        <v>29</v>
      </c>
      <c r="B591" t="s">
        <v>40</v>
      </c>
      <c r="G591">
        <f t="shared" si="18"/>
        <v>2</v>
      </c>
      <c r="H591">
        <f t="shared" si="19"/>
        <v>4</v>
      </c>
    </row>
    <row r="592" spans="1:8" x14ac:dyDescent="0.25">
      <c r="A592" t="s">
        <v>29</v>
      </c>
      <c r="B592" t="s">
        <v>40</v>
      </c>
      <c r="G592">
        <f t="shared" si="18"/>
        <v>2</v>
      </c>
      <c r="H592">
        <f t="shared" si="19"/>
        <v>4</v>
      </c>
    </row>
    <row r="593" spans="1:8" x14ac:dyDescent="0.25">
      <c r="A593" t="s">
        <v>29</v>
      </c>
      <c r="B593" t="s">
        <v>40</v>
      </c>
      <c r="G593">
        <f t="shared" si="18"/>
        <v>2</v>
      </c>
      <c r="H593">
        <f t="shared" si="19"/>
        <v>4</v>
      </c>
    </row>
    <row r="594" spans="1:8" x14ac:dyDescent="0.25">
      <c r="A594" t="s">
        <v>29</v>
      </c>
      <c r="B594" t="s">
        <v>40</v>
      </c>
      <c r="G594">
        <f t="shared" si="18"/>
        <v>2</v>
      </c>
      <c r="H594">
        <f t="shared" si="19"/>
        <v>4</v>
      </c>
    </row>
    <row r="595" spans="1:8" x14ac:dyDescent="0.25">
      <c r="A595" t="s">
        <v>29</v>
      </c>
      <c r="B595" t="s">
        <v>40</v>
      </c>
      <c r="G595">
        <f t="shared" si="18"/>
        <v>2</v>
      </c>
      <c r="H595">
        <f t="shared" si="19"/>
        <v>4</v>
      </c>
    </row>
    <row r="596" spans="1:8" x14ac:dyDescent="0.25">
      <c r="A596" t="s">
        <v>29</v>
      </c>
      <c r="B596" t="s">
        <v>40</v>
      </c>
      <c r="G596">
        <f t="shared" si="18"/>
        <v>2</v>
      </c>
      <c r="H596">
        <f t="shared" si="19"/>
        <v>4</v>
      </c>
    </row>
    <row r="597" spans="1:8" x14ac:dyDescent="0.25">
      <c r="A597" t="s">
        <v>29</v>
      </c>
      <c r="B597" t="s">
        <v>40</v>
      </c>
      <c r="G597">
        <f t="shared" si="18"/>
        <v>2</v>
      </c>
      <c r="H597">
        <f t="shared" si="19"/>
        <v>4</v>
      </c>
    </row>
    <row r="598" spans="1:8" x14ac:dyDescent="0.25">
      <c r="A598" t="s">
        <v>29</v>
      </c>
      <c r="B598" t="s">
        <v>40</v>
      </c>
      <c r="G598">
        <f t="shared" si="18"/>
        <v>2</v>
      </c>
      <c r="H598">
        <f t="shared" si="19"/>
        <v>4</v>
      </c>
    </row>
    <row r="599" spans="1:8" x14ac:dyDescent="0.25">
      <c r="A599" t="s">
        <v>29</v>
      </c>
      <c r="B599" t="s">
        <v>40</v>
      </c>
      <c r="G599">
        <f t="shared" si="18"/>
        <v>2</v>
      </c>
      <c r="H599">
        <f t="shared" si="19"/>
        <v>4</v>
      </c>
    </row>
    <row r="600" spans="1:8" x14ac:dyDescent="0.25">
      <c r="A600" t="s">
        <v>29</v>
      </c>
      <c r="B600" t="s">
        <v>40</v>
      </c>
      <c r="G600">
        <f t="shared" si="18"/>
        <v>2</v>
      </c>
      <c r="H600">
        <f t="shared" si="19"/>
        <v>4</v>
      </c>
    </row>
    <row r="601" spans="1:8" x14ac:dyDescent="0.25">
      <c r="A601" t="s">
        <v>29</v>
      </c>
      <c r="B601" t="s">
        <v>40</v>
      </c>
      <c r="G601">
        <f t="shared" si="18"/>
        <v>2</v>
      </c>
      <c r="H601">
        <f t="shared" si="19"/>
        <v>4</v>
      </c>
    </row>
    <row r="602" spans="1:8" x14ac:dyDescent="0.25">
      <c r="A602" t="s">
        <v>29</v>
      </c>
      <c r="B602" t="s">
        <v>40</v>
      </c>
      <c r="G602">
        <f t="shared" si="18"/>
        <v>2</v>
      </c>
      <c r="H602">
        <f t="shared" si="19"/>
        <v>4</v>
      </c>
    </row>
    <row r="603" spans="1:8" x14ac:dyDescent="0.25">
      <c r="A603" t="s">
        <v>29</v>
      </c>
      <c r="B603" t="s">
        <v>40</v>
      </c>
      <c r="G603">
        <f t="shared" si="18"/>
        <v>2</v>
      </c>
      <c r="H603">
        <f t="shared" si="19"/>
        <v>4</v>
      </c>
    </row>
    <row r="604" spans="1:8" x14ac:dyDescent="0.25">
      <c r="A604" t="s">
        <v>29</v>
      </c>
      <c r="B604" t="s">
        <v>40</v>
      </c>
      <c r="G604">
        <f t="shared" si="18"/>
        <v>2</v>
      </c>
      <c r="H604">
        <f t="shared" si="19"/>
        <v>4</v>
      </c>
    </row>
    <row r="605" spans="1:8" x14ac:dyDescent="0.25">
      <c r="A605" t="s">
        <v>29</v>
      </c>
      <c r="B605" t="s">
        <v>40</v>
      </c>
      <c r="G605">
        <f t="shared" si="18"/>
        <v>2</v>
      </c>
      <c r="H605">
        <f t="shared" si="19"/>
        <v>4</v>
      </c>
    </row>
    <row r="606" spans="1:8" x14ac:dyDescent="0.25">
      <c r="A606" t="s">
        <v>29</v>
      </c>
      <c r="B606" t="s">
        <v>40</v>
      </c>
      <c r="G606">
        <f t="shared" si="18"/>
        <v>2</v>
      </c>
      <c r="H606">
        <f t="shared" si="19"/>
        <v>4</v>
      </c>
    </row>
    <row r="607" spans="1:8" x14ac:dyDescent="0.25">
      <c r="A607" t="s">
        <v>29</v>
      </c>
      <c r="B607" t="s">
        <v>40</v>
      </c>
      <c r="G607">
        <f t="shared" si="18"/>
        <v>2</v>
      </c>
      <c r="H607">
        <f t="shared" si="19"/>
        <v>4</v>
      </c>
    </row>
    <row r="608" spans="1:8" x14ac:dyDescent="0.25">
      <c r="A608" t="s">
        <v>29</v>
      </c>
      <c r="B608" t="s">
        <v>40</v>
      </c>
      <c r="G608">
        <f t="shared" si="18"/>
        <v>2</v>
      </c>
      <c r="H608">
        <f t="shared" si="19"/>
        <v>4</v>
      </c>
    </row>
    <row r="609" spans="1:8" x14ac:dyDescent="0.25">
      <c r="A609" t="s">
        <v>29</v>
      </c>
      <c r="B609" t="s">
        <v>40</v>
      </c>
      <c r="G609">
        <f t="shared" si="18"/>
        <v>2</v>
      </c>
      <c r="H609">
        <f t="shared" si="19"/>
        <v>4</v>
      </c>
    </row>
    <row r="610" spans="1:8" x14ac:dyDescent="0.25">
      <c r="A610" t="s">
        <v>29</v>
      </c>
      <c r="B610" t="s">
        <v>40</v>
      </c>
      <c r="G610">
        <f t="shared" si="18"/>
        <v>2</v>
      </c>
      <c r="H610">
        <f t="shared" si="19"/>
        <v>4</v>
      </c>
    </row>
    <row r="611" spans="1:8" x14ac:dyDescent="0.25">
      <c r="A611" t="s">
        <v>29</v>
      </c>
      <c r="B611" t="s">
        <v>40</v>
      </c>
      <c r="G611">
        <f t="shared" si="18"/>
        <v>2</v>
      </c>
      <c r="H611">
        <f t="shared" si="19"/>
        <v>4</v>
      </c>
    </row>
    <row r="612" spans="1:8" x14ac:dyDescent="0.25">
      <c r="A612" t="s">
        <v>29</v>
      </c>
      <c r="B612" t="s">
        <v>40</v>
      </c>
      <c r="G612">
        <f t="shared" si="18"/>
        <v>2</v>
      </c>
      <c r="H612">
        <f t="shared" si="19"/>
        <v>4</v>
      </c>
    </row>
    <row r="613" spans="1:8" x14ac:dyDescent="0.25">
      <c r="A613" t="s">
        <v>29</v>
      </c>
      <c r="B613" t="s">
        <v>40</v>
      </c>
      <c r="G613">
        <f t="shared" si="18"/>
        <v>2</v>
      </c>
      <c r="H613">
        <f t="shared" si="19"/>
        <v>4</v>
      </c>
    </row>
    <row r="614" spans="1:8" x14ac:dyDescent="0.25">
      <c r="A614" t="s">
        <v>29</v>
      </c>
      <c r="B614" t="s">
        <v>40</v>
      </c>
      <c r="G614">
        <f t="shared" si="18"/>
        <v>2</v>
      </c>
      <c r="H614">
        <f t="shared" si="19"/>
        <v>4</v>
      </c>
    </row>
    <row r="615" spans="1:8" x14ac:dyDescent="0.25">
      <c r="A615" t="s">
        <v>29</v>
      </c>
      <c r="B615" t="s">
        <v>40</v>
      </c>
      <c r="G615">
        <f t="shared" si="18"/>
        <v>2</v>
      </c>
      <c r="H615">
        <f t="shared" si="19"/>
        <v>4</v>
      </c>
    </row>
    <row r="616" spans="1:8" x14ac:dyDescent="0.25">
      <c r="A616" t="s">
        <v>29</v>
      </c>
      <c r="B616" t="s">
        <v>40</v>
      </c>
      <c r="G616">
        <f t="shared" si="18"/>
        <v>2</v>
      </c>
      <c r="H616">
        <f t="shared" si="19"/>
        <v>4</v>
      </c>
    </row>
    <row r="617" spans="1:8" x14ac:dyDescent="0.25">
      <c r="A617" t="s">
        <v>29</v>
      </c>
      <c r="B617" t="s">
        <v>40</v>
      </c>
      <c r="G617">
        <f t="shared" si="18"/>
        <v>2</v>
      </c>
      <c r="H617">
        <f t="shared" si="19"/>
        <v>4</v>
      </c>
    </row>
    <row r="618" spans="1:8" x14ac:dyDescent="0.25">
      <c r="A618" t="s">
        <v>29</v>
      </c>
      <c r="B618" t="s">
        <v>40</v>
      </c>
      <c r="G618">
        <f t="shared" si="18"/>
        <v>2</v>
      </c>
      <c r="H618">
        <f t="shared" si="19"/>
        <v>4</v>
      </c>
    </row>
    <row r="619" spans="1:8" x14ac:dyDescent="0.25">
      <c r="A619" t="s">
        <v>29</v>
      </c>
      <c r="B619" t="s">
        <v>40</v>
      </c>
      <c r="G619">
        <f t="shared" si="18"/>
        <v>2</v>
      </c>
      <c r="H619">
        <f t="shared" si="19"/>
        <v>4</v>
      </c>
    </row>
    <row r="620" spans="1:8" x14ac:dyDescent="0.25">
      <c r="A620" t="s">
        <v>29</v>
      </c>
      <c r="B620" t="s">
        <v>40</v>
      </c>
      <c r="G620">
        <f t="shared" si="18"/>
        <v>2</v>
      </c>
      <c r="H620">
        <f t="shared" si="19"/>
        <v>4</v>
      </c>
    </row>
    <row r="621" spans="1:8" x14ac:dyDescent="0.25">
      <c r="A621" t="s">
        <v>29</v>
      </c>
      <c r="B621" t="s">
        <v>40</v>
      </c>
      <c r="G621">
        <f t="shared" si="18"/>
        <v>2</v>
      </c>
      <c r="H621">
        <f t="shared" si="19"/>
        <v>4</v>
      </c>
    </row>
    <row r="622" spans="1:8" x14ac:dyDescent="0.25">
      <c r="A622" t="s">
        <v>29</v>
      </c>
      <c r="B622" t="s">
        <v>40</v>
      </c>
      <c r="G622">
        <f t="shared" si="18"/>
        <v>2</v>
      </c>
      <c r="H622">
        <f t="shared" si="19"/>
        <v>4</v>
      </c>
    </row>
    <row r="623" spans="1:8" x14ac:dyDescent="0.25">
      <c r="A623" t="s">
        <v>29</v>
      </c>
      <c r="B623" t="s">
        <v>40</v>
      </c>
      <c r="G623">
        <f t="shared" si="18"/>
        <v>2</v>
      </c>
      <c r="H623">
        <f t="shared" si="19"/>
        <v>4</v>
      </c>
    </row>
    <row r="624" spans="1:8" x14ac:dyDescent="0.25">
      <c r="A624" t="s">
        <v>29</v>
      </c>
      <c r="B624" t="s">
        <v>40</v>
      </c>
      <c r="G624">
        <f t="shared" si="18"/>
        <v>2</v>
      </c>
      <c r="H624">
        <f t="shared" si="19"/>
        <v>4</v>
      </c>
    </row>
    <row r="625" spans="1:8" x14ac:dyDescent="0.25">
      <c r="A625" t="s">
        <v>29</v>
      </c>
      <c r="B625" t="s">
        <v>40</v>
      </c>
      <c r="G625">
        <f t="shared" si="18"/>
        <v>2</v>
      </c>
      <c r="H625">
        <f t="shared" si="19"/>
        <v>4</v>
      </c>
    </row>
    <row r="626" spans="1:8" x14ac:dyDescent="0.25">
      <c r="A626" t="s">
        <v>29</v>
      </c>
      <c r="B626" t="s">
        <v>40</v>
      </c>
      <c r="G626">
        <f t="shared" si="18"/>
        <v>2</v>
      </c>
      <c r="H626">
        <f t="shared" si="19"/>
        <v>4</v>
      </c>
    </row>
    <row r="627" spans="1:8" x14ac:dyDescent="0.25">
      <c r="A627" t="s">
        <v>29</v>
      </c>
      <c r="B627" t="s">
        <v>40</v>
      </c>
      <c r="G627">
        <f t="shared" si="18"/>
        <v>2</v>
      </c>
      <c r="H627">
        <f t="shared" si="19"/>
        <v>4</v>
      </c>
    </row>
    <row r="628" spans="1:8" x14ac:dyDescent="0.25">
      <c r="A628" t="s">
        <v>29</v>
      </c>
      <c r="B628" t="s">
        <v>40</v>
      </c>
      <c r="G628">
        <f t="shared" si="18"/>
        <v>2</v>
      </c>
      <c r="H628">
        <f t="shared" si="19"/>
        <v>4</v>
      </c>
    </row>
    <row r="629" spans="1:8" x14ac:dyDescent="0.25">
      <c r="A629" t="s">
        <v>29</v>
      </c>
      <c r="B629" t="s">
        <v>41</v>
      </c>
      <c r="G629">
        <f t="shared" si="18"/>
        <v>2</v>
      </c>
      <c r="H629">
        <f t="shared" si="19"/>
        <v>5</v>
      </c>
    </row>
    <row r="630" spans="1:8" x14ac:dyDescent="0.25">
      <c r="A630" t="s">
        <v>29</v>
      </c>
      <c r="B630" t="s">
        <v>41</v>
      </c>
      <c r="G630">
        <f t="shared" si="18"/>
        <v>2</v>
      </c>
      <c r="H630">
        <f t="shared" si="19"/>
        <v>5</v>
      </c>
    </row>
    <row r="631" spans="1:8" x14ac:dyDescent="0.25">
      <c r="A631" t="s">
        <v>29</v>
      </c>
      <c r="B631" t="s">
        <v>41</v>
      </c>
      <c r="G631">
        <f t="shared" si="18"/>
        <v>2</v>
      </c>
      <c r="H631">
        <f t="shared" si="19"/>
        <v>5</v>
      </c>
    </row>
    <row r="632" spans="1:8" x14ac:dyDescent="0.25">
      <c r="A632" t="s">
        <v>29</v>
      </c>
      <c r="B632" t="s">
        <v>41</v>
      </c>
      <c r="G632">
        <f t="shared" si="18"/>
        <v>2</v>
      </c>
      <c r="H632">
        <f t="shared" si="19"/>
        <v>5</v>
      </c>
    </row>
    <row r="633" spans="1:8" x14ac:dyDescent="0.25">
      <c r="A633" t="s">
        <v>29</v>
      </c>
      <c r="B633" t="s">
        <v>39</v>
      </c>
      <c r="G633">
        <f t="shared" si="18"/>
        <v>2</v>
      </c>
      <c r="H633">
        <f t="shared" si="19"/>
        <v>6</v>
      </c>
    </row>
    <row r="634" spans="1:8" x14ac:dyDescent="0.25">
      <c r="A634" t="s">
        <v>29</v>
      </c>
      <c r="B634" t="s">
        <v>39</v>
      </c>
      <c r="G634">
        <f t="shared" si="18"/>
        <v>2</v>
      </c>
      <c r="H634">
        <f t="shared" si="19"/>
        <v>6</v>
      </c>
    </row>
    <row r="635" spans="1:8" x14ac:dyDescent="0.25">
      <c r="A635" t="s">
        <v>29</v>
      </c>
      <c r="B635" t="s">
        <v>39</v>
      </c>
      <c r="G635">
        <f t="shared" si="18"/>
        <v>2</v>
      </c>
      <c r="H635">
        <f t="shared" si="19"/>
        <v>6</v>
      </c>
    </row>
    <row r="636" spans="1:8" x14ac:dyDescent="0.25">
      <c r="A636" t="s">
        <v>29</v>
      </c>
      <c r="B636" t="s">
        <v>39</v>
      </c>
      <c r="G636">
        <f t="shared" si="18"/>
        <v>2</v>
      </c>
      <c r="H636">
        <f t="shared" si="19"/>
        <v>6</v>
      </c>
    </row>
    <row r="637" spans="1:8" x14ac:dyDescent="0.25">
      <c r="A637" t="s">
        <v>29</v>
      </c>
      <c r="B637" t="s">
        <v>39</v>
      </c>
      <c r="G637">
        <f t="shared" si="18"/>
        <v>2</v>
      </c>
      <c r="H637">
        <f t="shared" si="19"/>
        <v>6</v>
      </c>
    </row>
    <row r="638" spans="1:8" x14ac:dyDescent="0.25">
      <c r="A638" t="s">
        <v>29</v>
      </c>
      <c r="B638" t="s">
        <v>39</v>
      </c>
      <c r="G638">
        <f t="shared" si="18"/>
        <v>2</v>
      </c>
      <c r="H638">
        <f t="shared" si="19"/>
        <v>6</v>
      </c>
    </row>
    <row r="639" spans="1:8" x14ac:dyDescent="0.25">
      <c r="A639" t="s">
        <v>29</v>
      </c>
      <c r="B639" t="s">
        <v>39</v>
      </c>
      <c r="G639">
        <f t="shared" si="18"/>
        <v>2</v>
      </c>
      <c r="H639">
        <f t="shared" si="19"/>
        <v>6</v>
      </c>
    </row>
    <row r="640" spans="1:8" x14ac:dyDescent="0.25">
      <c r="A640" t="s">
        <v>29</v>
      </c>
      <c r="B640" t="s">
        <v>39</v>
      </c>
      <c r="G640">
        <f t="shared" si="18"/>
        <v>2</v>
      </c>
      <c r="H640">
        <f t="shared" si="19"/>
        <v>6</v>
      </c>
    </row>
    <row r="641" spans="1:8" x14ac:dyDescent="0.25">
      <c r="A641" t="s">
        <v>29</v>
      </c>
      <c r="B641" t="s">
        <v>39</v>
      </c>
      <c r="G641">
        <f t="shared" si="18"/>
        <v>2</v>
      </c>
      <c r="H641">
        <f t="shared" si="19"/>
        <v>6</v>
      </c>
    </row>
    <row r="642" spans="1:8" x14ac:dyDescent="0.25">
      <c r="A642" t="s">
        <v>29</v>
      </c>
      <c r="B642" t="s">
        <v>39</v>
      </c>
      <c r="G642">
        <f t="shared" ref="G642:G705" si="20">VLOOKUP(A642,$D$2:$E$4,2)</f>
        <v>2</v>
      </c>
      <c r="H642">
        <f t="shared" ref="H642:H705" si="21">VLOOKUP(B642,$D$8:$E$14,2)</f>
        <v>6</v>
      </c>
    </row>
    <row r="643" spans="1:8" x14ac:dyDescent="0.25">
      <c r="A643" t="s">
        <v>29</v>
      </c>
      <c r="B643" t="s">
        <v>39</v>
      </c>
      <c r="G643">
        <f t="shared" si="20"/>
        <v>2</v>
      </c>
      <c r="H643">
        <f t="shared" si="21"/>
        <v>6</v>
      </c>
    </row>
    <row r="644" spans="1:8" x14ac:dyDescent="0.25">
      <c r="A644" t="s">
        <v>29</v>
      </c>
      <c r="B644" t="s">
        <v>39</v>
      </c>
      <c r="G644">
        <f t="shared" si="20"/>
        <v>2</v>
      </c>
      <c r="H644">
        <f t="shared" si="21"/>
        <v>6</v>
      </c>
    </row>
    <row r="645" spans="1:8" x14ac:dyDescent="0.25">
      <c r="A645" t="s">
        <v>29</v>
      </c>
      <c r="B645" t="s">
        <v>39</v>
      </c>
      <c r="G645">
        <f t="shared" si="20"/>
        <v>2</v>
      </c>
      <c r="H645">
        <f t="shared" si="21"/>
        <v>6</v>
      </c>
    </row>
    <row r="646" spans="1:8" x14ac:dyDescent="0.25">
      <c r="A646" t="s">
        <v>29</v>
      </c>
      <c r="B646" t="s">
        <v>39</v>
      </c>
      <c r="G646">
        <f t="shared" si="20"/>
        <v>2</v>
      </c>
      <c r="H646">
        <f t="shared" si="21"/>
        <v>6</v>
      </c>
    </row>
    <row r="647" spans="1:8" x14ac:dyDescent="0.25">
      <c r="A647" t="s">
        <v>29</v>
      </c>
      <c r="B647" t="s">
        <v>39</v>
      </c>
      <c r="G647">
        <f t="shared" si="20"/>
        <v>2</v>
      </c>
      <c r="H647">
        <f t="shared" si="21"/>
        <v>6</v>
      </c>
    </row>
    <row r="648" spans="1:8" x14ac:dyDescent="0.25">
      <c r="A648" t="s">
        <v>29</v>
      </c>
      <c r="B648" t="s">
        <v>39</v>
      </c>
      <c r="G648">
        <f t="shared" si="20"/>
        <v>2</v>
      </c>
      <c r="H648">
        <f t="shared" si="21"/>
        <v>6</v>
      </c>
    </row>
    <row r="649" spans="1:8" x14ac:dyDescent="0.25">
      <c r="A649" t="s">
        <v>29</v>
      </c>
      <c r="B649" t="s">
        <v>39</v>
      </c>
      <c r="G649">
        <f t="shared" si="20"/>
        <v>2</v>
      </c>
      <c r="H649">
        <f t="shared" si="21"/>
        <v>6</v>
      </c>
    </row>
    <row r="650" spans="1:8" x14ac:dyDescent="0.25">
      <c r="A650" t="s">
        <v>29</v>
      </c>
      <c r="B650" t="s">
        <v>39</v>
      </c>
      <c r="G650">
        <f t="shared" si="20"/>
        <v>2</v>
      </c>
      <c r="H650">
        <f t="shared" si="21"/>
        <v>6</v>
      </c>
    </row>
    <row r="651" spans="1:8" x14ac:dyDescent="0.25">
      <c r="A651" t="s">
        <v>29</v>
      </c>
      <c r="B651" t="s">
        <v>39</v>
      </c>
      <c r="G651">
        <f t="shared" si="20"/>
        <v>2</v>
      </c>
      <c r="H651">
        <f t="shared" si="21"/>
        <v>6</v>
      </c>
    </row>
    <row r="652" spans="1:8" x14ac:dyDescent="0.25">
      <c r="A652" t="s">
        <v>29</v>
      </c>
      <c r="B652" t="s">
        <v>39</v>
      </c>
      <c r="G652">
        <f t="shared" si="20"/>
        <v>2</v>
      </c>
      <c r="H652">
        <f t="shared" si="21"/>
        <v>6</v>
      </c>
    </row>
    <row r="653" spans="1:8" x14ac:dyDescent="0.25">
      <c r="A653" t="s">
        <v>29</v>
      </c>
      <c r="B653" t="s">
        <v>39</v>
      </c>
      <c r="G653">
        <f t="shared" si="20"/>
        <v>2</v>
      </c>
      <c r="H653">
        <f t="shared" si="21"/>
        <v>6</v>
      </c>
    </row>
    <row r="654" spans="1:8" x14ac:dyDescent="0.25">
      <c r="A654" t="s">
        <v>29</v>
      </c>
      <c r="B654" t="s">
        <v>39</v>
      </c>
      <c r="G654">
        <f t="shared" si="20"/>
        <v>2</v>
      </c>
      <c r="H654">
        <f t="shared" si="21"/>
        <v>6</v>
      </c>
    </row>
    <row r="655" spans="1:8" x14ac:dyDescent="0.25">
      <c r="A655" t="s">
        <v>29</v>
      </c>
      <c r="B655" t="s">
        <v>39</v>
      </c>
      <c r="G655">
        <f t="shared" si="20"/>
        <v>2</v>
      </c>
      <c r="H655">
        <f t="shared" si="21"/>
        <v>6</v>
      </c>
    </row>
    <row r="656" spans="1:8" x14ac:dyDescent="0.25">
      <c r="A656" t="s">
        <v>29</v>
      </c>
      <c r="B656" t="s">
        <v>39</v>
      </c>
      <c r="G656">
        <f t="shared" si="20"/>
        <v>2</v>
      </c>
      <c r="H656">
        <f t="shared" si="21"/>
        <v>6</v>
      </c>
    </row>
    <row r="657" spans="1:8" x14ac:dyDescent="0.25">
      <c r="A657" t="s">
        <v>29</v>
      </c>
      <c r="B657" t="s">
        <v>39</v>
      </c>
      <c r="G657">
        <f t="shared" si="20"/>
        <v>2</v>
      </c>
      <c r="H657">
        <f t="shared" si="21"/>
        <v>6</v>
      </c>
    </row>
    <row r="658" spans="1:8" x14ac:dyDescent="0.25">
      <c r="A658" t="s">
        <v>29</v>
      </c>
      <c r="B658" t="s">
        <v>39</v>
      </c>
      <c r="G658">
        <f t="shared" si="20"/>
        <v>2</v>
      </c>
      <c r="H658">
        <f t="shared" si="21"/>
        <v>6</v>
      </c>
    </row>
    <row r="659" spans="1:8" x14ac:dyDescent="0.25">
      <c r="A659" t="s">
        <v>29</v>
      </c>
      <c r="B659" t="s">
        <v>39</v>
      </c>
      <c r="G659">
        <f t="shared" si="20"/>
        <v>2</v>
      </c>
      <c r="H659">
        <f t="shared" si="21"/>
        <v>6</v>
      </c>
    </row>
    <row r="660" spans="1:8" x14ac:dyDescent="0.25">
      <c r="A660" t="s">
        <v>29</v>
      </c>
      <c r="B660" t="s">
        <v>39</v>
      </c>
      <c r="G660">
        <f t="shared" si="20"/>
        <v>2</v>
      </c>
      <c r="H660">
        <f t="shared" si="21"/>
        <v>6</v>
      </c>
    </row>
    <row r="661" spans="1:8" x14ac:dyDescent="0.25">
      <c r="A661" t="s">
        <v>29</v>
      </c>
      <c r="B661" t="s">
        <v>39</v>
      </c>
      <c r="G661">
        <f t="shared" si="20"/>
        <v>2</v>
      </c>
      <c r="H661">
        <f t="shared" si="21"/>
        <v>6</v>
      </c>
    </row>
    <row r="662" spans="1:8" x14ac:dyDescent="0.25">
      <c r="A662" t="s">
        <v>29</v>
      </c>
      <c r="B662" t="s">
        <v>39</v>
      </c>
      <c r="G662">
        <f t="shared" si="20"/>
        <v>2</v>
      </c>
      <c r="H662">
        <f t="shared" si="21"/>
        <v>6</v>
      </c>
    </row>
    <row r="663" spans="1:8" x14ac:dyDescent="0.25">
      <c r="A663" t="s">
        <v>29</v>
      </c>
      <c r="B663" t="s">
        <v>39</v>
      </c>
      <c r="G663">
        <f t="shared" si="20"/>
        <v>2</v>
      </c>
      <c r="H663">
        <f t="shared" si="21"/>
        <v>6</v>
      </c>
    </row>
    <row r="664" spans="1:8" x14ac:dyDescent="0.25">
      <c r="A664" t="s">
        <v>29</v>
      </c>
      <c r="B664" t="s">
        <v>39</v>
      </c>
      <c r="G664">
        <f t="shared" si="20"/>
        <v>2</v>
      </c>
      <c r="H664">
        <f t="shared" si="21"/>
        <v>6</v>
      </c>
    </row>
    <row r="665" spans="1:8" x14ac:dyDescent="0.25">
      <c r="A665" t="s">
        <v>29</v>
      </c>
      <c r="B665" t="s">
        <v>39</v>
      </c>
      <c r="G665">
        <f t="shared" si="20"/>
        <v>2</v>
      </c>
      <c r="H665">
        <f t="shared" si="21"/>
        <v>6</v>
      </c>
    </row>
    <row r="666" spans="1:8" x14ac:dyDescent="0.25">
      <c r="A666" t="s">
        <v>29</v>
      </c>
      <c r="B666" t="s">
        <v>39</v>
      </c>
      <c r="G666">
        <f t="shared" si="20"/>
        <v>2</v>
      </c>
      <c r="H666">
        <f t="shared" si="21"/>
        <v>6</v>
      </c>
    </row>
    <row r="667" spans="1:8" x14ac:dyDescent="0.25">
      <c r="A667" t="s">
        <v>29</v>
      </c>
      <c r="B667" t="s">
        <v>39</v>
      </c>
      <c r="G667">
        <f t="shared" si="20"/>
        <v>2</v>
      </c>
      <c r="H667">
        <f t="shared" si="21"/>
        <v>6</v>
      </c>
    </row>
    <row r="668" spans="1:8" x14ac:dyDescent="0.25">
      <c r="A668" t="s">
        <v>29</v>
      </c>
      <c r="B668" t="s">
        <v>39</v>
      </c>
      <c r="G668">
        <f t="shared" si="20"/>
        <v>2</v>
      </c>
      <c r="H668">
        <f t="shared" si="21"/>
        <v>6</v>
      </c>
    </row>
    <row r="669" spans="1:8" x14ac:dyDescent="0.25">
      <c r="A669" t="s">
        <v>29</v>
      </c>
      <c r="B669" t="s">
        <v>39</v>
      </c>
      <c r="G669">
        <f t="shared" si="20"/>
        <v>2</v>
      </c>
      <c r="H669">
        <f t="shared" si="21"/>
        <v>6</v>
      </c>
    </row>
    <row r="670" spans="1:8" x14ac:dyDescent="0.25">
      <c r="A670" t="s">
        <v>29</v>
      </c>
      <c r="B670" t="s">
        <v>39</v>
      </c>
      <c r="G670">
        <f t="shared" si="20"/>
        <v>2</v>
      </c>
      <c r="H670">
        <f t="shared" si="21"/>
        <v>6</v>
      </c>
    </row>
    <row r="671" spans="1:8" x14ac:dyDescent="0.25">
      <c r="A671" t="s">
        <v>29</v>
      </c>
      <c r="B671" t="s">
        <v>39</v>
      </c>
      <c r="G671">
        <f t="shared" si="20"/>
        <v>2</v>
      </c>
      <c r="H671">
        <f t="shared" si="21"/>
        <v>6</v>
      </c>
    </row>
    <row r="672" spans="1:8" x14ac:dyDescent="0.25">
      <c r="A672" t="s">
        <v>29</v>
      </c>
      <c r="B672" t="s">
        <v>39</v>
      </c>
      <c r="G672">
        <f t="shared" si="20"/>
        <v>2</v>
      </c>
      <c r="H672">
        <f t="shared" si="21"/>
        <v>6</v>
      </c>
    </row>
    <row r="673" spans="1:8" x14ac:dyDescent="0.25">
      <c r="A673" t="s">
        <v>29</v>
      </c>
      <c r="B673" t="s">
        <v>39</v>
      </c>
      <c r="G673">
        <f t="shared" si="20"/>
        <v>2</v>
      </c>
      <c r="H673">
        <f t="shared" si="21"/>
        <v>6</v>
      </c>
    </row>
    <row r="674" spans="1:8" x14ac:dyDescent="0.25">
      <c r="A674" t="s">
        <v>29</v>
      </c>
      <c r="B674" t="s">
        <v>31</v>
      </c>
      <c r="G674">
        <f t="shared" si="20"/>
        <v>2</v>
      </c>
      <c r="H674">
        <f t="shared" si="21"/>
        <v>7</v>
      </c>
    </row>
    <row r="675" spans="1:8" x14ac:dyDescent="0.25">
      <c r="A675" t="s">
        <v>29</v>
      </c>
      <c r="B675" t="s">
        <v>31</v>
      </c>
      <c r="G675">
        <f t="shared" si="20"/>
        <v>2</v>
      </c>
      <c r="H675">
        <f t="shared" si="21"/>
        <v>7</v>
      </c>
    </row>
    <row r="676" spans="1:8" x14ac:dyDescent="0.25">
      <c r="A676" t="s">
        <v>29</v>
      </c>
      <c r="B676" t="s">
        <v>31</v>
      </c>
      <c r="G676">
        <f t="shared" si="20"/>
        <v>2</v>
      </c>
      <c r="H676">
        <f t="shared" si="21"/>
        <v>7</v>
      </c>
    </row>
    <row r="677" spans="1:8" x14ac:dyDescent="0.25">
      <c r="A677" t="s">
        <v>29</v>
      </c>
      <c r="B677" t="s">
        <v>31</v>
      </c>
      <c r="G677">
        <f t="shared" si="20"/>
        <v>2</v>
      </c>
      <c r="H677">
        <f t="shared" si="21"/>
        <v>7</v>
      </c>
    </row>
    <row r="678" spans="1:8" x14ac:dyDescent="0.25">
      <c r="A678" t="s">
        <v>29</v>
      </c>
      <c r="B678" t="s">
        <v>31</v>
      </c>
      <c r="G678">
        <f t="shared" si="20"/>
        <v>2</v>
      </c>
      <c r="H678">
        <f t="shared" si="21"/>
        <v>7</v>
      </c>
    </row>
    <row r="679" spans="1:8" x14ac:dyDescent="0.25">
      <c r="A679" t="s">
        <v>29</v>
      </c>
      <c r="B679" t="s">
        <v>31</v>
      </c>
      <c r="G679">
        <f t="shared" si="20"/>
        <v>2</v>
      </c>
      <c r="H679">
        <f t="shared" si="21"/>
        <v>7</v>
      </c>
    </row>
    <row r="680" spans="1:8" x14ac:dyDescent="0.25">
      <c r="A680" t="s">
        <v>29</v>
      </c>
      <c r="B680" t="s">
        <v>31</v>
      </c>
      <c r="G680">
        <f t="shared" si="20"/>
        <v>2</v>
      </c>
      <c r="H680">
        <f t="shared" si="21"/>
        <v>7</v>
      </c>
    </row>
    <row r="681" spans="1:8" x14ac:dyDescent="0.25">
      <c r="A681" t="s">
        <v>29</v>
      </c>
      <c r="B681" t="s">
        <v>31</v>
      </c>
      <c r="G681">
        <f t="shared" si="20"/>
        <v>2</v>
      </c>
      <c r="H681">
        <f t="shared" si="21"/>
        <v>7</v>
      </c>
    </row>
    <row r="682" spans="1:8" x14ac:dyDescent="0.25">
      <c r="A682" t="s">
        <v>29</v>
      </c>
      <c r="B682" t="s">
        <v>31</v>
      </c>
      <c r="G682">
        <f t="shared" si="20"/>
        <v>2</v>
      </c>
      <c r="H682">
        <f t="shared" si="21"/>
        <v>7</v>
      </c>
    </row>
    <row r="683" spans="1:8" x14ac:dyDescent="0.25">
      <c r="A683" t="s">
        <v>29</v>
      </c>
      <c r="B683" t="s">
        <v>31</v>
      </c>
      <c r="G683">
        <f t="shared" si="20"/>
        <v>2</v>
      </c>
      <c r="H683">
        <f t="shared" si="21"/>
        <v>7</v>
      </c>
    </row>
    <row r="684" spans="1:8" x14ac:dyDescent="0.25">
      <c r="A684" t="s">
        <v>29</v>
      </c>
      <c r="B684" t="s">
        <v>31</v>
      </c>
      <c r="G684">
        <f t="shared" si="20"/>
        <v>2</v>
      </c>
      <c r="H684">
        <f t="shared" si="21"/>
        <v>7</v>
      </c>
    </row>
    <row r="685" spans="1:8" x14ac:dyDescent="0.25">
      <c r="A685" t="s">
        <v>29</v>
      </c>
      <c r="B685" t="s">
        <v>31</v>
      </c>
      <c r="G685">
        <f t="shared" si="20"/>
        <v>2</v>
      </c>
      <c r="H685">
        <f t="shared" si="21"/>
        <v>7</v>
      </c>
    </row>
    <row r="686" spans="1:8" x14ac:dyDescent="0.25">
      <c r="A686" t="s">
        <v>29</v>
      </c>
      <c r="B686" t="s">
        <v>31</v>
      </c>
      <c r="G686">
        <f t="shared" si="20"/>
        <v>2</v>
      </c>
      <c r="H686">
        <f t="shared" si="21"/>
        <v>7</v>
      </c>
    </row>
    <row r="687" spans="1:8" x14ac:dyDescent="0.25">
      <c r="A687" t="s">
        <v>29</v>
      </c>
      <c r="B687" t="s">
        <v>31</v>
      </c>
      <c r="G687">
        <f t="shared" si="20"/>
        <v>2</v>
      </c>
      <c r="H687">
        <f t="shared" si="21"/>
        <v>7</v>
      </c>
    </row>
    <row r="688" spans="1:8" x14ac:dyDescent="0.25">
      <c r="A688" t="s">
        <v>29</v>
      </c>
      <c r="B688" t="s">
        <v>31</v>
      </c>
      <c r="G688">
        <f t="shared" si="20"/>
        <v>2</v>
      </c>
      <c r="H688">
        <f t="shared" si="21"/>
        <v>7</v>
      </c>
    </row>
    <row r="689" spans="1:8" x14ac:dyDescent="0.25">
      <c r="A689" t="s">
        <v>29</v>
      </c>
      <c r="B689" t="s">
        <v>31</v>
      </c>
      <c r="G689">
        <f t="shared" si="20"/>
        <v>2</v>
      </c>
      <c r="H689">
        <f t="shared" si="21"/>
        <v>7</v>
      </c>
    </row>
    <row r="690" spans="1:8" x14ac:dyDescent="0.25">
      <c r="A690" t="s">
        <v>29</v>
      </c>
      <c r="B690" t="s">
        <v>31</v>
      </c>
      <c r="G690">
        <f t="shared" si="20"/>
        <v>2</v>
      </c>
      <c r="H690">
        <f t="shared" si="21"/>
        <v>7</v>
      </c>
    </row>
    <row r="691" spans="1:8" x14ac:dyDescent="0.25">
      <c r="A691" t="s">
        <v>29</v>
      </c>
      <c r="B691" t="s">
        <v>31</v>
      </c>
      <c r="G691">
        <f t="shared" si="20"/>
        <v>2</v>
      </c>
      <c r="H691">
        <f t="shared" si="21"/>
        <v>7</v>
      </c>
    </row>
    <row r="692" spans="1:8" x14ac:dyDescent="0.25">
      <c r="A692" t="s">
        <v>29</v>
      </c>
      <c r="B692" t="s">
        <v>31</v>
      </c>
      <c r="G692">
        <f t="shared" si="20"/>
        <v>2</v>
      </c>
      <c r="H692">
        <f t="shared" si="21"/>
        <v>7</v>
      </c>
    </row>
    <row r="693" spans="1:8" x14ac:dyDescent="0.25">
      <c r="A693" t="s">
        <v>29</v>
      </c>
      <c r="B693" t="s">
        <v>31</v>
      </c>
      <c r="G693">
        <f t="shared" si="20"/>
        <v>2</v>
      </c>
      <c r="H693">
        <f t="shared" si="21"/>
        <v>7</v>
      </c>
    </row>
    <row r="694" spans="1:8" x14ac:dyDescent="0.25">
      <c r="A694" t="s">
        <v>29</v>
      </c>
      <c r="B694" t="s">
        <v>31</v>
      </c>
      <c r="G694">
        <f t="shared" si="20"/>
        <v>2</v>
      </c>
      <c r="H694">
        <f t="shared" si="21"/>
        <v>7</v>
      </c>
    </row>
    <row r="695" spans="1:8" x14ac:dyDescent="0.25">
      <c r="A695" t="s">
        <v>29</v>
      </c>
      <c r="B695" t="s">
        <v>31</v>
      </c>
      <c r="G695">
        <f t="shared" si="20"/>
        <v>2</v>
      </c>
      <c r="H695">
        <f t="shared" si="21"/>
        <v>7</v>
      </c>
    </row>
    <row r="696" spans="1:8" x14ac:dyDescent="0.25">
      <c r="A696" t="s">
        <v>29</v>
      </c>
      <c r="B696" t="s">
        <v>31</v>
      </c>
      <c r="G696">
        <f t="shared" si="20"/>
        <v>2</v>
      </c>
      <c r="H696">
        <f t="shared" si="21"/>
        <v>7</v>
      </c>
    </row>
    <row r="697" spans="1:8" x14ac:dyDescent="0.25">
      <c r="A697" t="s">
        <v>29</v>
      </c>
      <c r="B697" t="s">
        <v>31</v>
      </c>
      <c r="G697">
        <f t="shared" si="20"/>
        <v>2</v>
      </c>
      <c r="H697">
        <f t="shared" si="21"/>
        <v>7</v>
      </c>
    </row>
    <row r="698" spans="1:8" x14ac:dyDescent="0.25">
      <c r="A698" t="s">
        <v>29</v>
      </c>
      <c r="B698" t="s">
        <v>31</v>
      </c>
      <c r="G698">
        <f t="shared" si="20"/>
        <v>2</v>
      </c>
      <c r="H698">
        <f t="shared" si="21"/>
        <v>7</v>
      </c>
    </row>
    <row r="699" spans="1:8" x14ac:dyDescent="0.25">
      <c r="A699" t="s">
        <v>29</v>
      </c>
      <c r="B699" t="s">
        <v>31</v>
      </c>
      <c r="G699">
        <f t="shared" si="20"/>
        <v>2</v>
      </c>
      <c r="H699">
        <f t="shared" si="21"/>
        <v>7</v>
      </c>
    </row>
    <row r="700" spans="1:8" x14ac:dyDescent="0.25">
      <c r="A700" t="s">
        <v>29</v>
      </c>
      <c r="B700" t="s">
        <v>31</v>
      </c>
      <c r="G700">
        <f t="shared" si="20"/>
        <v>2</v>
      </c>
      <c r="H700">
        <f t="shared" si="21"/>
        <v>7</v>
      </c>
    </row>
    <row r="701" spans="1:8" x14ac:dyDescent="0.25">
      <c r="A701" t="s">
        <v>29</v>
      </c>
      <c r="B701" t="s">
        <v>31</v>
      </c>
      <c r="G701">
        <f t="shared" si="20"/>
        <v>2</v>
      </c>
      <c r="H701">
        <f t="shared" si="21"/>
        <v>7</v>
      </c>
    </row>
    <row r="702" spans="1:8" x14ac:dyDescent="0.25">
      <c r="A702" t="s">
        <v>29</v>
      </c>
      <c r="B702" t="s">
        <v>31</v>
      </c>
      <c r="G702">
        <f t="shared" si="20"/>
        <v>2</v>
      </c>
      <c r="H702">
        <f t="shared" si="21"/>
        <v>7</v>
      </c>
    </row>
    <row r="703" spans="1:8" x14ac:dyDescent="0.25">
      <c r="A703" t="s">
        <v>29</v>
      </c>
      <c r="B703" t="s">
        <v>31</v>
      </c>
      <c r="G703">
        <f t="shared" si="20"/>
        <v>2</v>
      </c>
      <c r="H703">
        <f t="shared" si="21"/>
        <v>7</v>
      </c>
    </row>
    <row r="704" spans="1:8" x14ac:dyDescent="0.25">
      <c r="A704" t="s">
        <v>29</v>
      </c>
      <c r="B704" t="s">
        <v>31</v>
      </c>
      <c r="G704">
        <f t="shared" si="20"/>
        <v>2</v>
      </c>
      <c r="H704">
        <f t="shared" si="21"/>
        <v>7</v>
      </c>
    </row>
    <row r="705" spans="1:8" x14ac:dyDescent="0.25">
      <c r="A705" t="s">
        <v>29</v>
      </c>
      <c r="B705" t="s">
        <v>31</v>
      </c>
      <c r="G705">
        <f t="shared" si="20"/>
        <v>2</v>
      </c>
      <c r="H705">
        <f t="shared" si="21"/>
        <v>7</v>
      </c>
    </row>
    <row r="706" spans="1:8" x14ac:dyDescent="0.25">
      <c r="A706" t="s">
        <v>29</v>
      </c>
      <c r="B706" t="s">
        <v>31</v>
      </c>
      <c r="G706">
        <f t="shared" ref="G706:G769" si="22">VLOOKUP(A706,$D$2:$E$4,2)</f>
        <v>2</v>
      </c>
      <c r="H706">
        <f t="shared" ref="H706:H769" si="23">VLOOKUP(B706,$D$8:$E$14,2)</f>
        <v>7</v>
      </c>
    </row>
    <row r="707" spans="1:8" x14ac:dyDescent="0.25">
      <c r="A707" t="s">
        <v>29</v>
      </c>
      <c r="B707" t="s">
        <v>31</v>
      </c>
      <c r="G707">
        <f t="shared" si="22"/>
        <v>2</v>
      </c>
      <c r="H707">
        <f t="shared" si="23"/>
        <v>7</v>
      </c>
    </row>
    <row r="708" spans="1:8" x14ac:dyDescent="0.25">
      <c r="A708" t="s">
        <v>29</v>
      </c>
      <c r="B708" t="s">
        <v>31</v>
      </c>
      <c r="G708">
        <f t="shared" si="22"/>
        <v>2</v>
      </c>
      <c r="H708">
        <f t="shared" si="23"/>
        <v>7</v>
      </c>
    </row>
    <row r="709" spans="1:8" x14ac:dyDescent="0.25">
      <c r="A709" t="s">
        <v>29</v>
      </c>
      <c r="B709" t="s">
        <v>31</v>
      </c>
      <c r="G709">
        <f t="shared" si="22"/>
        <v>2</v>
      </c>
      <c r="H709">
        <f t="shared" si="23"/>
        <v>7</v>
      </c>
    </row>
    <row r="710" spans="1:8" x14ac:dyDescent="0.25">
      <c r="A710" t="s">
        <v>29</v>
      </c>
      <c r="B710" t="s">
        <v>31</v>
      </c>
      <c r="G710">
        <f t="shared" si="22"/>
        <v>2</v>
      </c>
      <c r="H710">
        <f t="shared" si="23"/>
        <v>7</v>
      </c>
    </row>
    <row r="711" spans="1:8" x14ac:dyDescent="0.25">
      <c r="A711" t="s">
        <v>29</v>
      </c>
      <c r="B711" t="s">
        <v>31</v>
      </c>
      <c r="G711">
        <f t="shared" si="22"/>
        <v>2</v>
      </c>
      <c r="H711">
        <f t="shared" si="23"/>
        <v>7</v>
      </c>
    </row>
    <row r="712" spans="1:8" x14ac:dyDescent="0.25">
      <c r="A712" t="s">
        <v>29</v>
      </c>
      <c r="B712" t="s">
        <v>31</v>
      </c>
      <c r="G712">
        <f t="shared" si="22"/>
        <v>2</v>
      </c>
      <c r="H712">
        <f t="shared" si="23"/>
        <v>7</v>
      </c>
    </row>
    <row r="713" spans="1:8" x14ac:dyDescent="0.25">
      <c r="A713" t="s">
        <v>29</v>
      </c>
      <c r="B713" t="s">
        <v>31</v>
      </c>
      <c r="G713">
        <f t="shared" si="22"/>
        <v>2</v>
      </c>
      <c r="H713">
        <f t="shared" si="23"/>
        <v>7</v>
      </c>
    </row>
    <row r="714" spans="1:8" x14ac:dyDescent="0.25">
      <c r="A714" t="s">
        <v>29</v>
      </c>
      <c r="B714" t="s">
        <v>31</v>
      </c>
      <c r="G714">
        <f t="shared" si="22"/>
        <v>2</v>
      </c>
      <c r="H714">
        <f t="shared" si="23"/>
        <v>7</v>
      </c>
    </row>
    <row r="715" spans="1:8" x14ac:dyDescent="0.25">
      <c r="A715" t="s">
        <v>29</v>
      </c>
      <c r="B715" t="s">
        <v>31</v>
      </c>
      <c r="G715">
        <f t="shared" si="22"/>
        <v>2</v>
      </c>
      <c r="H715">
        <f t="shared" si="23"/>
        <v>7</v>
      </c>
    </row>
    <row r="716" spans="1:8" x14ac:dyDescent="0.25">
      <c r="A716" t="s">
        <v>29</v>
      </c>
      <c r="B716" t="s">
        <v>31</v>
      </c>
      <c r="G716">
        <f t="shared" si="22"/>
        <v>2</v>
      </c>
      <c r="H716">
        <f t="shared" si="23"/>
        <v>7</v>
      </c>
    </row>
    <row r="717" spans="1:8" x14ac:dyDescent="0.25">
      <c r="A717" t="s">
        <v>29</v>
      </c>
      <c r="B717" t="s">
        <v>31</v>
      </c>
      <c r="G717">
        <f t="shared" si="22"/>
        <v>2</v>
      </c>
      <c r="H717">
        <f t="shared" si="23"/>
        <v>7</v>
      </c>
    </row>
    <row r="718" spans="1:8" x14ac:dyDescent="0.25">
      <c r="A718" t="s">
        <v>29</v>
      </c>
      <c r="B718" t="s">
        <v>31</v>
      </c>
      <c r="G718">
        <f t="shared" si="22"/>
        <v>2</v>
      </c>
      <c r="H718">
        <f t="shared" si="23"/>
        <v>7</v>
      </c>
    </row>
    <row r="719" spans="1:8" x14ac:dyDescent="0.25">
      <c r="A719" t="s">
        <v>29</v>
      </c>
      <c r="B719" t="s">
        <v>31</v>
      </c>
      <c r="G719">
        <f t="shared" si="22"/>
        <v>2</v>
      </c>
      <c r="H719">
        <f t="shared" si="23"/>
        <v>7</v>
      </c>
    </row>
    <row r="720" spans="1:8" x14ac:dyDescent="0.25">
      <c r="A720" t="s">
        <v>29</v>
      </c>
      <c r="B720" t="s">
        <v>31</v>
      </c>
      <c r="G720">
        <f t="shared" si="22"/>
        <v>2</v>
      </c>
      <c r="H720">
        <f t="shared" si="23"/>
        <v>7</v>
      </c>
    </row>
    <row r="721" spans="1:8" x14ac:dyDescent="0.25">
      <c r="A721" t="s">
        <v>29</v>
      </c>
      <c r="B721" t="s">
        <v>31</v>
      </c>
      <c r="G721">
        <f t="shared" si="22"/>
        <v>2</v>
      </c>
      <c r="H721">
        <f t="shared" si="23"/>
        <v>7</v>
      </c>
    </row>
    <row r="722" spans="1:8" x14ac:dyDescent="0.25">
      <c r="A722" t="s">
        <v>29</v>
      </c>
      <c r="B722" t="s">
        <v>31</v>
      </c>
      <c r="G722">
        <f t="shared" si="22"/>
        <v>2</v>
      </c>
      <c r="H722">
        <f t="shared" si="23"/>
        <v>7</v>
      </c>
    </row>
    <row r="723" spans="1:8" x14ac:dyDescent="0.25">
      <c r="A723" t="s">
        <v>29</v>
      </c>
      <c r="B723" t="s">
        <v>31</v>
      </c>
      <c r="G723">
        <f t="shared" si="22"/>
        <v>2</v>
      </c>
      <c r="H723">
        <f t="shared" si="23"/>
        <v>7</v>
      </c>
    </row>
    <row r="724" spans="1:8" x14ac:dyDescent="0.25">
      <c r="A724" t="s">
        <v>29</v>
      </c>
      <c r="B724" t="s">
        <v>31</v>
      </c>
      <c r="G724">
        <f t="shared" si="22"/>
        <v>2</v>
      </c>
      <c r="H724">
        <f t="shared" si="23"/>
        <v>7</v>
      </c>
    </row>
    <row r="725" spans="1:8" x14ac:dyDescent="0.25">
      <c r="A725" t="s">
        <v>29</v>
      </c>
      <c r="B725" t="s">
        <v>31</v>
      </c>
      <c r="G725">
        <f t="shared" si="22"/>
        <v>2</v>
      </c>
      <c r="H725">
        <f t="shared" si="23"/>
        <v>7</v>
      </c>
    </row>
    <row r="726" spans="1:8" x14ac:dyDescent="0.25">
      <c r="A726" t="s">
        <v>29</v>
      </c>
      <c r="B726" t="s">
        <v>31</v>
      </c>
      <c r="G726">
        <f t="shared" si="22"/>
        <v>2</v>
      </c>
      <c r="H726">
        <f t="shared" si="23"/>
        <v>7</v>
      </c>
    </row>
    <row r="727" spans="1:8" x14ac:dyDescent="0.25">
      <c r="A727" t="s">
        <v>29</v>
      </c>
      <c r="B727" t="s">
        <v>31</v>
      </c>
      <c r="G727">
        <f t="shared" si="22"/>
        <v>2</v>
      </c>
      <c r="H727">
        <f t="shared" si="23"/>
        <v>7</v>
      </c>
    </row>
    <row r="728" spans="1:8" x14ac:dyDescent="0.25">
      <c r="A728" t="s">
        <v>29</v>
      </c>
      <c r="B728" t="s">
        <v>31</v>
      </c>
      <c r="G728">
        <f t="shared" si="22"/>
        <v>2</v>
      </c>
      <c r="H728">
        <f t="shared" si="23"/>
        <v>7</v>
      </c>
    </row>
    <row r="729" spans="1:8" x14ac:dyDescent="0.25">
      <c r="A729" t="s">
        <v>29</v>
      </c>
      <c r="B729" t="s">
        <v>31</v>
      </c>
      <c r="G729">
        <f t="shared" si="22"/>
        <v>2</v>
      </c>
      <c r="H729">
        <f t="shared" si="23"/>
        <v>7</v>
      </c>
    </row>
    <row r="730" spans="1:8" x14ac:dyDescent="0.25">
      <c r="A730" t="s">
        <v>29</v>
      </c>
      <c r="B730" t="s">
        <v>31</v>
      </c>
      <c r="G730">
        <f t="shared" si="22"/>
        <v>2</v>
      </c>
      <c r="H730">
        <f t="shared" si="23"/>
        <v>7</v>
      </c>
    </row>
    <row r="731" spans="1:8" x14ac:dyDescent="0.25">
      <c r="A731" t="s">
        <v>29</v>
      </c>
      <c r="B731" t="s">
        <v>31</v>
      </c>
      <c r="G731">
        <f t="shared" si="22"/>
        <v>2</v>
      </c>
      <c r="H731">
        <f t="shared" si="23"/>
        <v>7</v>
      </c>
    </row>
    <row r="732" spans="1:8" x14ac:dyDescent="0.25">
      <c r="A732" t="s">
        <v>29</v>
      </c>
      <c r="B732" t="s">
        <v>31</v>
      </c>
      <c r="G732">
        <f t="shared" si="22"/>
        <v>2</v>
      </c>
      <c r="H732">
        <f t="shared" si="23"/>
        <v>7</v>
      </c>
    </row>
    <row r="733" spans="1:8" x14ac:dyDescent="0.25">
      <c r="A733" t="s">
        <v>29</v>
      </c>
      <c r="B733" t="s">
        <v>31</v>
      </c>
      <c r="G733">
        <f t="shared" si="22"/>
        <v>2</v>
      </c>
      <c r="H733">
        <f t="shared" si="23"/>
        <v>7</v>
      </c>
    </row>
    <row r="734" spans="1:8" x14ac:dyDescent="0.25">
      <c r="A734" t="s">
        <v>29</v>
      </c>
      <c r="B734" t="s">
        <v>31</v>
      </c>
      <c r="G734">
        <f t="shared" si="22"/>
        <v>2</v>
      </c>
      <c r="H734">
        <f t="shared" si="23"/>
        <v>7</v>
      </c>
    </row>
    <row r="735" spans="1:8" x14ac:dyDescent="0.25">
      <c r="A735" t="s">
        <v>29</v>
      </c>
      <c r="B735" t="s">
        <v>31</v>
      </c>
      <c r="G735">
        <f t="shared" si="22"/>
        <v>2</v>
      </c>
      <c r="H735">
        <f t="shared" si="23"/>
        <v>7</v>
      </c>
    </row>
    <row r="736" spans="1:8" x14ac:dyDescent="0.25">
      <c r="A736" t="s">
        <v>29</v>
      </c>
      <c r="B736" t="s">
        <v>31</v>
      </c>
      <c r="G736">
        <f t="shared" si="22"/>
        <v>2</v>
      </c>
      <c r="H736">
        <f t="shared" si="23"/>
        <v>7</v>
      </c>
    </row>
    <row r="737" spans="1:8" x14ac:dyDescent="0.25">
      <c r="A737" t="s">
        <v>29</v>
      </c>
      <c r="B737" t="s">
        <v>31</v>
      </c>
      <c r="G737">
        <f t="shared" si="22"/>
        <v>2</v>
      </c>
      <c r="H737">
        <f t="shared" si="23"/>
        <v>7</v>
      </c>
    </row>
    <row r="738" spans="1:8" x14ac:dyDescent="0.25">
      <c r="A738" t="s">
        <v>29</v>
      </c>
      <c r="B738" t="s">
        <v>31</v>
      </c>
      <c r="G738">
        <f t="shared" si="22"/>
        <v>2</v>
      </c>
      <c r="H738">
        <f t="shared" si="23"/>
        <v>7</v>
      </c>
    </row>
    <row r="739" spans="1:8" x14ac:dyDescent="0.25">
      <c r="A739" t="s">
        <v>29</v>
      </c>
      <c r="B739" t="s">
        <v>31</v>
      </c>
      <c r="G739">
        <f t="shared" si="22"/>
        <v>2</v>
      </c>
      <c r="H739">
        <f t="shared" si="23"/>
        <v>7</v>
      </c>
    </row>
    <row r="740" spans="1:8" x14ac:dyDescent="0.25">
      <c r="A740" t="s">
        <v>29</v>
      </c>
      <c r="B740" t="s">
        <v>31</v>
      </c>
      <c r="G740">
        <f t="shared" si="22"/>
        <v>2</v>
      </c>
      <c r="H740">
        <f t="shared" si="23"/>
        <v>7</v>
      </c>
    </row>
    <row r="741" spans="1:8" x14ac:dyDescent="0.25">
      <c r="A741" t="s">
        <v>29</v>
      </c>
      <c r="B741" t="s">
        <v>31</v>
      </c>
      <c r="G741">
        <f t="shared" si="22"/>
        <v>2</v>
      </c>
      <c r="H741">
        <f t="shared" si="23"/>
        <v>7</v>
      </c>
    </row>
    <row r="742" spans="1:8" x14ac:dyDescent="0.25">
      <c r="A742" t="s">
        <v>29</v>
      </c>
      <c r="B742" t="s">
        <v>31</v>
      </c>
      <c r="G742">
        <f t="shared" si="22"/>
        <v>2</v>
      </c>
      <c r="H742">
        <f t="shared" si="23"/>
        <v>7</v>
      </c>
    </row>
    <row r="743" spans="1:8" x14ac:dyDescent="0.25">
      <c r="A743" t="s">
        <v>29</v>
      </c>
      <c r="B743" t="s">
        <v>31</v>
      </c>
      <c r="G743">
        <f t="shared" si="22"/>
        <v>2</v>
      </c>
      <c r="H743">
        <f t="shared" si="23"/>
        <v>7</v>
      </c>
    </row>
    <row r="744" spans="1:8" x14ac:dyDescent="0.25">
      <c r="A744" t="s">
        <v>29</v>
      </c>
      <c r="B744" t="s">
        <v>31</v>
      </c>
      <c r="G744">
        <f t="shared" si="22"/>
        <v>2</v>
      </c>
      <c r="H744">
        <f t="shared" si="23"/>
        <v>7</v>
      </c>
    </row>
    <row r="745" spans="1:8" x14ac:dyDescent="0.25">
      <c r="A745" t="s">
        <v>29</v>
      </c>
      <c r="B745" t="s">
        <v>31</v>
      </c>
      <c r="G745">
        <f t="shared" si="22"/>
        <v>2</v>
      </c>
      <c r="H745">
        <f t="shared" si="23"/>
        <v>7</v>
      </c>
    </row>
    <row r="746" spans="1:8" x14ac:dyDescent="0.25">
      <c r="A746" t="s">
        <v>29</v>
      </c>
      <c r="B746" t="s">
        <v>31</v>
      </c>
      <c r="G746">
        <f t="shared" si="22"/>
        <v>2</v>
      </c>
      <c r="H746">
        <f t="shared" si="23"/>
        <v>7</v>
      </c>
    </row>
    <row r="747" spans="1:8" x14ac:dyDescent="0.25">
      <c r="A747" t="s">
        <v>29</v>
      </c>
      <c r="B747" t="s">
        <v>31</v>
      </c>
      <c r="G747">
        <f t="shared" si="22"/>
        <v>2</v>
      </c>
      <c r="H747">
        <f t="shared" si="23"/>
        <v>7</v>
      </c>
    </row>
    <row r="748" spans="1:8" x14ac:dyDescent="0.25">
      <c r="A748" t="s">
        <v>29</v>
      </c>
      <c r="B748" t="s">
        <v>31</v>
      </c>
      <c r="G748">
        <f t="shared" si="22"/>
        <v>2</v>
      </c>
      <c r="H748">
        <f t="shared" si="23"/>
        <v>7</v>
      </c>
    </row>
    <row r="749" spans="1:8" x14ac:dyDescent="0.25">
      <c r="A749" t="s">
        <v>29</v>
      </c>
      <c r="B749" t="s">
        <v>31</v>
      </c>
      <c r="G749">
        <f t="shared" si="22"/>
        <v>2</v>
      </c>
      <c r="H749">
        <f t="shared" si="23"/>
        <v>7</v>
      </c>
    </row>
    <row r="750" spans="1:8" x14ac:dyDescent="0.25">
      <c r="A750" t="s">
        <v>29</v>
      </c>
      <c r="B750" t="s">
        <v>31</v>
      </c>
      <c r="G750">
        <f t="shared" si="22"/>
        <v>2</v>
      </c>
      <c r="H750">
        <f t="shared" si="23"/>
        <v>7</v>
      </c>
    </row>
    <row r="751" spans="1:8" x14ac:dyDescent="0.25">
      <c r="A751" t="s">
        <v>29</v>
      </c>
      <c r="B751" t="s">
        <v>31</v>
      </c>
      <c r="G751">
        <f t="shared" si="22"/>
        <v>2</v>
      </c>
      <c r="H751">
        <f t="shared" si="23"/>
        <v>7</v>
      </c>
    </row>
    <row r="752" spans="1:8" x14ac:dyDescent="0.25">
      <c r="A752" t="s">
        <v>29</v>
      </c>
      <c r="B752" t="s">
        <v>31</v>
      </c>
      <c r="G752">
        <f t="shared" si="22"/>
        <v>2</v>
      </c>
      <c r="H752">
        <f t="shared" si="23"/>
        <v>7</v>
      </c>
    </row>
    <row r="753" spans="1:8" x14ac:dyDescent="0.25">
      <c r="A753" t="s">
        <v>29</v>
      </c>
      <c r="B753" t="s">
        <v>31</v>
      </c>
      <c r="G753">
        <f t="shared" si="22"/>
        <v>2</v>
      </c>
      <c r="H753">
        <f t="shared" si="23"/>
        <v>7</v>
      </c>
    </row>
    <row r="754" spans="1:8" x14ac:dyDescent="0.25">
      <c r="A754" t="s">
        <v>29</v>
      </c>
      <c r="B754" t="s">
        <v>31</v>
      </c>
      <c r="G754">
        <f t="shared" si="22"/>
        <v>2</v>
      </c>
      <c r="H754">
        <f t="shared" si="23"/>
        <v>7</v>
      </c>
    </row>
    <row r="755" spans="1:8" x14ac:dyDescent="0.25">
      <c r="A755" t="s">
        <v>29</v>
      </c>
      <c r="B755" t="s">
        <v>31</v>
      </c>
      <c r="G755">
        <f t="shared" si="22"/>
        <v>2</v>
      </c>
      <c r="H755">
        <f t="shared" si="23"/>
        <v>7</v>
      </c>
    </row>
    <row r="756" spans="1:8" x14ac:dyDescent="0.25">
      <c r="A756" t="s">
        <v>29</v>
      </c>
      <c r="B756" t="s">
        <v>31</v>
      </c>
      <c r="G756">
        <f t="shared" si="22"/>
        <v>2</v>
      </c>
      <c r="H756">
        <f t="shared" si="23"/>
        <v>7</v>
      </c>
    </row>
    <row r="757" spans="1:8" x14ac:dyDescent="0.25">
      <c r="A757" t="s">
        <v>29</v>
      </c>
      <c r="B757" t="s">
        <v>31</v>
      </c>
      <c r="G757">
        <f t="shared" si="22"/>
        <v>2</v>
      </c>
      <c r="H757">
        <f t="shared" si="23"/>
        <v>7</v>
      </c>
    </row>
    <row r="758" spans="1:8" x14ac:dyDescent="0.25">
      <c r="A758" t="s">
        <v>29</v>
      </c>
      <c r="B758" t="s">
        <v>31</v>
      </c>
      <c r="G758">
        <f t="shared" si="22"/>
        <v>2</v>
      </c>
      <c r="H758">
        <f t="shared" si="23"/>
        <v>7</v>
      </c>
    </row>
    <row r="759" spans="1:8" x14ac:dyDescent="0.25">
      <c r="A759" t="s">
        <v>29</v>
      </c>
      <c r="B759" t="s">
        <v>31</v>
      </c>
      <c r="G759">
        <f t="shared" si="22"/>
        <v>2</v>
      </c>
      <c r="H759">
        <f t="shared" si="23"/>
        <v>7</v>
      </c>
    </row>
    <row r="760" spans="1:8" x14ac:dyDescent="0.25">
      <c r="A760" t="s">
        <v>29</v>
      </c>
      <c r="B760" t="s">
        <v>31</v>
      </c>
      <c r="G760">
        <f t="shared" si="22"/>
        <v>2</v>
      </c>
      <c r="H760">
        <f t="shared" si="23"/>
        <v>7</v>
      </c>
    </row>
    <row r="761" spans="1:8" x14ac:dyDescent="0.25">
      <c r="A761" t="s">
        <v>29</v>
      </c>
      <c r="B761" t="s">
        <v>31</v>
      </c>
      <c r="G761">
        <f t="shared" si="22"/>
        <v>2</v>
      </c>
      <c r="H761">
        <f t="shared" si="23"/>
        <v>7</v>
      </c>
    </row>
    <row r="762" spans="1:8" x14ac:dyDescent="0.25">
      <c r="A762" t="s">
        <v>29</v>
      </c>
      <c r="B762" t="s">
        <v>31</v>
      </c>
      <c r="G762">
        <f t="shared" si="22"/>
        <v>2</v>
      </c>
      <c r="H762">
        <f t="shared" si="23"/>
        <v>7</v>
      </c>
    </row>
    <row r="763" spans="1:8" x14ac:dyDescent="0.25">
      <c r="A763" t="s">
        <v>29</v>
      </c>
      <c r="B763" t="s">
        <v>31</v>
      </c>
      <c r="G763">
        <f t="shared" si="22"/>
        <v>2</v>
      </c>
      <c r="H763">
        <f t="shared" si="23"/>
        <v>7</v>
      </c>
    </row>
    <row r="764" spans="1:8" x14ac:dyDescent="0.25">
      <c r="A764" t="s">
        <v>29</v>
      </c>
      <c r="B764" t="s">
        <v>31</v>
      </c>
      <c r="G764">
        <f t="shared" si="22"/>
        <v>2</v>
      </c>
      <c r="H764">
        <f t="shared" si="23"/>
        <v>7</v>
      </c>
    </row>
    <row r="765" spans="1:8" x14ac:dyDescent="0.25">
      <c r="A765" t="s">
        <v>29</v>
      </c>
      <c r="B765" t="s">
        <v>31</v>
      </c>
      <c r="G765">
        <f t="shared" si="22"/>
        <v>2</v>
      </c>
      <c r="H765">
        <f t="shared" si="23"/>
        <v>7</v>
      </c>
    </row>
    <row r="766" spans="1:8" x14ac:dyDescent="0.25">
      <c r="A766" t="s">
        <v>29</v>
      </c>
      <c r="B766" t="s">
        <v>31</v>
      </c>
      <c r="G766">
        <f t="shared" si="22"/>
        <v>2</v>
      </c>
      <c r="H766">
        <f t="shared" si="23"/>
        <v>7</v>
      </c>
    </row>
    <row r="767" spans="1:8" x14ac:dyDescent="0.25">
      <c r="A767" t="s">
        <v>29</v>
      </c>
      <c r="B767" t="s">
        <v>31</v>
      </c>
      <c r="G767">
        <f t="shared" si="22"/>
        <v>2</v>
      </c>
      <c r="H767">
        <f t="shared" si="23"/>
        <v>7</v>
      </c>
    </row>
    <row r="768" spans="1:8" x14ac:dyDescent="0.25">
      <c r="A768" t="s">
        <v>29</v>
      </c>
      <c r="B768" t="s">
        <v>31</v>
      </c>
      <c r="G768">
        <f t="shared" si="22"/>
        <v>2</v>
      </c>
      <c r="H768">
        <f t="shared" si="23"/>
        <v>7</v>
      </c>
    </row>
    <row r="769" spans="1:8" x14ac:dyDescent="0.25">
      <c r="A769" t="s">
        <v>29</v>
      </c>
      <c r="B769" t="s">
        <v>31</v>
      </c>
      <c r="G769">
        <f t="shared" si="22"/>
        <v>2</v>
      </c>
      <c r="H769">
        <f t="shared" si="23"/>
        <v>7</v>
      </c>
    </row>
    <row r="770" spans="1:8" x14ac:dyDescent="0.25">
      <c r="A770" t="s">
        <v>29</v>
      </c>
      <c r="B770" t="s">
        <v>31</v>
      </c>
      <c r="G770">
        <f t="shared" ref="G770:G833" si="24">VLOOKUP(A770,$D$2:$E$4,2)</f>
        <v>2</v>
      </c>
      <c r="H770">
        <f t="shared" ref="H770:H833" si="25">VLOOKUP(B770,$D$8:$E$14,2)</f>
        <v>7</v>
      </c>
    </row>
    <row r="771" spans="1:8" x14ac:dyDescent="0.25">
      <c r="A771" t="s">
        <v>29</v>
      </c>
      <c r="B771" t="s">
        <v>31</v>
      </c>
      <c r="G771">
        <f t="shared" si="24"/>
        <v>2</v>
      </c>
      <c r="H771">
        <f t="shared" si="25"/>
        <v>7</v>
      </c>
    </row>
    <row r="772" spans="1:8" x14ac:dyDescent="0.25">
      <c r="A772" t="s">
        <v>29</v>
      </c>
      <c r="B772" t="s">
        <v>31</v>
      </c>
      <c r="G772">
        <f t="shared" si="24"/>
        <v>2</v>
      </c>
      <c r="H772">
        <f t="shared" si="25"/>
        <v>7</v>
      </c>
    </row>
    <row r="773" spans="1:8" x14ac:dyDescent="0.25">
      <c r="A773" t="s">
        <v>29</v>
      </c>
      <c r="B773" t="s">
        <v>31</v>
      </c>
      <c r="G773">
        <f t="shared" si="24"/>
        <v>2</v>
      </c>
      <c r="H773">
        <f t="shared" si="25"/>
        <v>7</v>
      </c>
    </row>
    <row r="774" spans="1:8" x14ac:dyDescent="0.25">
      <c r="A774" t="s">
        <v>29</v>
      </c>
      <c r="B774" t="s">
        <v>31</v>
      </c>
      <c r="G774">
        <f t="shared" si="24"/>
        <v>2</v>
      </c>
      <c r="H774">
        <f t="shared" si="25"/>
        <v>7</v>
      </c>
    </row>
    <row r="775" spans="1:8" x14ac:dyDescent="0.25">
      <c r="A775" t="s">
        <v>29</v>
      </c>
      <c r="B775" t="s">
        <v>31</v>
      </c>
      <c r="G775">
        <f t="shared" si="24"/>
        <v>2</v>
      </c>
      <c r="H775">
        <f t="shared" si="25"/>
        <v>7</v>
      </c>
    </row>
    <row r="776" spans="1:8" x14ac:dyDescent="0.25">
      <c r="A776" t="s">
        <v>29</v>
      </c>
      <c r="B776" t="s">
        <v>31</v>
      </c>
      <c r="G776">
        <f t="shared" si="24"/>
        <v>2</v>
      </c>
      <c r="H776">
        <f t="shared" si="25"/>
        <v>7</v>
      </c>
    </row>
    <row r="777" spans="1:8" x14ac:dyDescent="0.25">
      <c r="A777" t="s">
        <v>29</v>
      </c>
      <c r="B777" t="s">
        <v>31</v>
      </c>
      <c r="G777">
        <f t="shared" si="24"/>
        <v>2</v>
      </c>
      <c r="H777">
        <f t="shared" si="25"/>
        <v>7</v>
      </c>
    </row>
    <row r="778" spans="1:8" x14ac:dyDescent="0.25">
      <c r="A778" t="s">
        <v>29</v>
      </c>
      <c r="B778" t="s">
        <v>31</v>
      </c>
      <c r="G778">
        <f t="shared" si="24"/>
        <v>2</v>
      </c>
      <c r="H778">
        <f t="shared" si="25"/>
        <v>7</v>
      </c>
    </row>
    <row r="779" spans="1:8" x14ac:dyDescent="0.25">
      <c r="A779" t="s">
        <v>29</v>
      </c>
      <c r="B779" t="s">
        <v>31</v>
      </c>
      <c r="G779">
        <f t="shared" si="24"/>
        <v>2</v>
      </c>
      <c r="H779">
        <f t="shared" si="25"/>
        <v>7</v>
      </c>
    </row>
    <row r="780" spans="1:8" x14ac:dyDescent="0.25">
      <c r="A780" t="s">
        <v>29</v>
      </c>
      <c r="B780" t="s">
        <v>31</v>
      </c>
      <c r="G780">
        <f t="shared" si="24"/>
        <v>2</v>
      </c>
      <c r="H780">
        <f t="shared" si="25"/>
        <v>7</v>
      </c>
    </row>
    <row r="781" spans="1:8" x14ac:dyDescent="0.25">
      <c r="A781" t="s">
        <v>29</v>
      </c>
      <c r="B781" t="s">
        <v>31</v>
      </c>
      <c r="G781">
        <f t="shared" si="24"/>
        <v>2</v>
      </c>
      <c r="H781">
        <f t="shared" si="25"/>
        <v>7</v>
      </c>
    </row>
    <row r="782" spans="1:8" x14ac:dyDescent="0.25">
      <c r="A782" t="s">
        <v>29</v>
      </c>
      <c r="B782" t="s">
        <v>31</v>
      </c>
      <c r="G782">
        <f t="shared" si="24"/>
        <v>2</v>
      </c>
      <c r="H782">
        <f t="shared" si="25"/>
        <v>7</v>
      </c>
    </row>
    <row r="783" spans="1:8" x14ac:dyDescent="0.25">
      <c r="A783" t="s">
        <v>29</v>
      </c>
      <c r="B783" t="s">
        <v>31</v>
      </c>
      <c r="G783">
        <f t="shared" si="24"/>
        <v>2</v>
      </c>
      <c r="H783">
        <f t="shared" si="25"/>
        <v>7</v>
      </c>
    </row>
    <row r="784" spans="1:8" x14ac:dyDescent="0.25">
      <c r="A784" t="s">
        <v>29</v>
      </c>
      <c r="B784" t="s">
        <v>31</v>
      </c>
      <c r="G784">
        <f t="shared" si="24"/>
        <v>2</v>
      </c>
      <c r="H784">
        <f t="shared" si="25"/>
        <v>7</v>
      </c>
    </row>
    <row r="785" spans="1:8" x14ac:dyDescent="0.25">
      <c r="A785" t="s">
        <v>29</v>
      </c>
      <c r="B785" t="s">
        <v>31</v>
      </c>
      <c r="G785">
        <f t="shared" si="24"/>
        <v>2</v>
      </c>
      <c r="H785">
        <f t="shared" si="25"/>
        <v>7</v>
      </c>
    </row>
    <row r="786" spans="1:8" x14ac:dyDescent="0.25">
      <c r="A786" t="s">
        <v>29</v>
      </c>
      <c r="B786" t="s">
        <v>31</v>
      </c>
      <c r="G786">
        <f t="shared" si="24"/>
        <v>2</v>
      </c>
      <c r="H786">
        <f t="shared" si="25"/>
        <v>7</v>
      </c>
    </row>
    <row r="787" spans="1:8" x14ac:dyDescent="0.25">
      <c r="A787" t="s">
        <v>29</v>
      </c>
      <c r="B787" t="s">
        <v>31</v>
      </c>
      <c r="G787">
        <f t="shared" si="24"/>
        <v>2</v>
      </c>
      <c r="H787">
        <f t="shared" si="25"/>
        <v>7</v>
      </c>
    </row>
    <row r="788" spans="1:8" x14ac:dyDescent="0.25">
      <c r="A788" t="s">
        <v>29</v>
      </c>
      <c r="B788" t="s">
        <v>31</v>
      </c>
      <c r="G788">
        <f t="shared" si="24"/>
        <v>2</v>
      </c>
      <c r="H788">
        <f t="shared" si="25"/>
        <v>7</v>
      </c>
    </row>
    <row r="789" spans="1:8" x14ac:dyDescent="0.25">
      <c r="A789" t="s">
        <v>29</v>
      </c>
      <c r="B789" t="s">
        <v>31</v>
      </c>
      <c r="G789">
        <f t="shared" si="24"/>
        <v>2</v>
      </c>
      <c r="H789">
        <f t="shared" si="25"/>
        <v>7</v>
      </c>
    </row>
    <row r="790" spans="1:8" x14ac:dyDescent="0.25">
      <c r="A790" t="s">
        <v>29</v>
      </c>
      <c r="B790" t="s">
        <v>31</v>
      </c>
      <c r="G790">
        <f t="shared" si="24"/>
        <v>2</v>
      </c>
      <c r="H790">
        <f t="shared" si="25"/>
        <v>7</v>
      </c>
    </row>
    <row r="791" spans="1:8" x14ac:dyDescent="0.25">
      <c r="A791" t="s">
        <v>29</v>
      </c>
      <c r="B791" t="s">
        <v>31</v>
      </c>
      <c r="G791">
        <f t="shared" si="24"/>
        <v>2</v>
      </c>
      <c r="H791">
        <f t="shared" si="25"/>
        <v>7</v>
      </c>
    </row>
    <row r="792" spans="1:8" x14ac:dyDescent="0.25">
      <c r="A792" t="s">
        <v>29</v>
      </c>
      <c r="B792" t="s">
        <v>31</v>
      </c>
      <c r="G792">
        <f t="shared" si="24"/>
        <v>2</v>
      </c>
      <c r="H792">
        <f t="shared" si="25"/>
        <v>7</v>
      </c>
    </row>
    <row r="793" spans="1:8" x14ac:dyDescent="0.25">
      <c r="A793" t="s">
        <v>29</v>
      </c>
      <c r="B793" t="s">
        <v>31</v>
      </c>
      <c r="G793">
        <f t="shared" si="24"/>
        <v>2</v>
      </c>
      <c r="H793">
        <f t="shared" si="25"/>
        <v>7</v>
      </c>
    </row>
    <row r="794" spans="1:8" x14ac:dyDescent="0.25">
      <c r="A794" t="s">
        <v>29</v>
      </c>
      <c r="B794" t="s">
        <v>31</v>
      </c>
      <c r="G794">
        <f t="shared" si="24"/>
        <v>2</v>
      </c>
      <c r="H794">
        <f t="shared" si="25"/>
        <v>7</v>
      </c>
    </row>
    <row r="795" spans="1:8" x14ac:dyDescent="0.25">
      <c r="A795" t="s">
        <v>29</v>
      </c>
      <c r="B795" t="s">
        <v>31</v>
      </c>
      <c r="G795">
        <f t="shared" si="24"/>
        <v>2</v>
      </c>
      <c r="H795">
        <f t="shared" si="25"/>
        <v>7</v>
      </c>
    </row>
    <row r="796" spans="1:8" x14ac:dyDescent="0.25">
      <c r="A796" t="s">
        <v>29</v>
      </c>
      <c r="B796" t="s">
        <v>31</v>
      </c>
      <c r="G796">
        <f t="shared" si="24"/>
        <v>2</v>
      </c>
      <c r="H796">
        <f t="shared" si="25"/>
        <v>7</v>
      </c>
    </row>
    <row r="797" spans="1:8" x14ac:dyDescent="0.25">
      <c r="A797" t="s">
        <v>29</v>
      </c>
      <c r="B797" t="s">
        <v>31</v>
      </c>
      <c r="G797">
        <f t="shared" si="24"/>
        <v>2</v>
      </c>
      <c r="H797">
        <f t="shared" si="25"/>
        <v>7</v>
      </c>
    </row>
    <row r="798" spans="1:8" x14ac:dyDescent="0.25">
      <c r="A798" t="s">
        <v>29</v>
      </c>
      <c r="B798" t="s">
        <v>31</v>
      </c>
      <c r="G798">
        <f t="shared" si="24"/>
        <v>2</v>
      </c>
      <c r="H798">
        <f t="shared" si="25"/>
        <v>7</v>
      </c>
    </row>
    <row r="799" spans="1:8" x14ac:dyDescent="0.25">
      <c r="A799" t="s">
        <v>29</v>
      </c>
      <c r="B799" t="s">
        <v>31</v>
      </c>
      <c r="G799">
        <f t="shared" si="24"/>
        <v>2</v>
      </c>
      <c r="H799">
        <f t="shared" si="25"/>
        <v>7</v>
      </c>
    </row>
    <row r="800" spans="1:8" x14ac:dyDescent="0.25">
      <c r="A800" t="s">
        <v>29</v>
      </c>
      <c r="B800" t="s">
        <v>31</v>
      </c>
      <c r="G800">
        <f t="shared" si="24"/>
        <v>2</v>
      </c>
      <c r="H800">
        <f t="shared" si="25"/>
        <v>7</v>
      </c>
    </row>
    <row r="801" spans="1:8" x14ac:dyDescent="0.25">
      <c r="A801" t="s">
        <v>29</v>
      </c>
      <c r="B801" t="s">
        <v>31</v>
      </c>
      <c r="G801">
        <f t="shared" si="24"/>
        <v>2</v>
      </c>
      <c r="H801">
        <f t="shared" si="25"/>
        <v>7</v>
      </c>
    </row>
    <row r="802" spans="1:8" x14ac:dyDescent="0.25">
      <c r="A802" t="s">
        <v>29</v>
      </c>
      <c r="B802" t="s">
        <v>31</v>
      </c>
      <c r="G802">
        <f t="shared" si="24"/>
        <v>2</v>
      </c>
      <c r="H802">
        <f t="shared" si="25"/>
        <v>7</v>
      </c>
    </row>
    <row r="803" spans="1:8" x14ac:dyDescent="0.25">
      <c r="A803" t="s">
        <v>29</v>
      </c>
      <c r="B803" t="s">
        <v>31</v>
      </c>
      <c r="G803">
        <f t="shared" si="24"/>
        <v>2</v>
      </c>
      <c r="H803">
        <f t="shared" si="25"/>
        <v>7</v>
      </c>
    </row>
    <row r="804" spans="1:8" x14ac:dyDescent="0.25">
      <c r="A804" t="s">
        <v>29</v>
      </c>
      <c r="B804" t="s">
        <v>31</v>
      </c>
      <c r="G804">
        <f t="shared" si="24"/>
        <v>2</v>
      </c>
      <c r="H804">
        <f t="shared" si="25"/>
        <v>7</v>
      </c>
    </row>
    <row r="805" spans="1:8" x14ac:dyDescent="0.25">
      <c r="A805" t="s">
        <v>29</v>
      </c>
      <c r="B805" t="s">
        <v>31</v>
      </c>
      <c r="G805">
        <f t="shared" si="24"/>
        <v>2</v>
      </c>
      <c r="H805">
        <f t="shared" si="25"/>
        <v>7</v>
      </c>
    </row>
    <row r="806" spans="1:8" x14ac:dyDescent="0.25">
      <c r="A806" t="s">
        <v>29</v>
      </c>
      <c r="B806" t="s">
        <v>31</v>
      </c>
      <c r="G806">
        <f t="shared" si="24"/>
        <v>2</v>
      </c>
      <c r="H806">
        <f t="shared" si="25"/>
        <v>7</v>
      </c>
    </row>
    <row r="807" spans="1:8" x14ac:dyDescent="0.25">
      <c r="A807" t="s">
        <v>29</v>
      </c>
      <c r="B807" t="s">
        <v>31</v>
      </c>
      <c r="G807">
        <f t="shared" si="24"/>
        <v>2</v>
      </c>
      <c r="H807">
        <f t="shared" si="25"/>
        <v>7</v>
      </c>
    </row>
    <row r="808" spans="1:8" x14ac:dyDescent="0.25">
      <c r="A808" t="s">
        <v>29</v>
      </c>
      <c r="B808" t="s">
        <v>31</v>
      </c>
      <c r="G808">
        <f t="shared" si="24"/>
        <v>2</v>
      </c>
      <c r="H808">
        <f t="shared" si="25"/>
        <v>7</v>
      </c>
    </row>
    <row r="809" spans="1:8" x14ac:dyDescent="0.25">
      <c r="A809" t="s">
        <v>29</v>
      </c>
      <c r="B809" t="s">
        <v>31</v>
      </c>
      <c r="G809">
        <f t="shared" si="24"/>
        <v>2</v>
      </c>
      <c r="H809">
        <f t="shared" si="25"/>
        <v>7</v>
      </c>
    </row>
    <row r="810" spans="1:8" x14ac:dyDescent="0.25">
      <c r="A810" t="s">
        <v>29</v>
      </c>
      <c r="B810" t="s">
        <v>31</v>
      </c>
      <c r="G810">
        <f t="shared" si="24"/>
        <v>2</v>
      </c>
      <c r="H810">
        <f t="shared" si="25"/>
        <v>7</v>
      </c>
    </row>
    <row r="811" spans="1:8" x14ac:dyDescent="0.25">
      <c r="A811" t="s">
        <v>29</v>
      </c>
      <c r="B811" t="s">
        <v>31</v>
      </c>
      <c r="G811">
        <f t="shared" si="24"/>
        <v>2</v>
      </c>
      <c r="H811">
        <f t="shared" si="25"/>
        <v>7</v>
      </c>
    </row>
    <row r="812" spans="1:8" x14ac:dyDescent="0.25">
      <c r="A812" t="s">
        <v>29</v>
      </c>
      <c r="B812" t="s">
        <v>31</v>
      </c>
      <c r="G812">
        <f t="shared" si="24"/>
        <v>2</v>
      </c>
      <c r="H812">
        <f t="shared" si="25"/>
        <v>7</v>
      </c>
    </row>
    <row r="813" spans="1:8" x14ac:dyDescent="0.25">
      <c r="A813" t="s">
        <v>29</v>
      </c>
      <c r="B813" t="s">
        <v>31</v>
      </c>
      <c r="G813">
        <f t="shared" si="24"/>
        <v>2</v>
      </c>
      <c r="H813">
        <f t="shared" si="25"/>
        <v>7</v>
      </c>
    </row>
    <row r="814" spans="1:8" x14ac:dyDescent="0.25">
      <c r="A814" t="s">
        <v>29</v>
      </c>
      <c r="B814" t="s">
        <v>31</v>
      </c>
      <c r="G814">
        <f t="shared" si="24"/>
        <v>2</v>
      </c>
      <c r="H814">
        <f t="shared" si="25"/>
        <v>7</v>
      </c>
    </row>
    <row r="815" spans="1:8" x14ac:dyDescent="0.25">
      <c r="A815" t="s">
        <v>29</v>
      </c>
      <c r="B815" t="s">
        <v>31</v>
      </c>
      <c r="G815">
        <f t="shared" si="24"/>
        <v>2</v>
      </c>
      <c r="H815">
        <f t="shared" si="25"/>
        <v>7</v>
      </c>
    </row>
    <row r="816" spans="1:8" x14ac:dyDescent="0.25">
      <c r="A816" t="s">
        <v>33</v>
      </c>
      <c r="B816" t="s">
        <v>34</v>
      </c>
      <c r="G816">
        <f t="shared" si="24"/>
        <v>3</v>
      </c>
      <c r="H816">
        <f t="shared" si="25"/>
        <v>1</v>
      </c>
    </row>
    <row r="817" spans="1:8" x14ac:dyDescent="0.25">
      <c r="A817" t="s">
        <v>33</v>
      </c>
      <c r="B817" t="s">
        <v>34</v>
      </c>
      <c r="G817">
        <f t="shared" si="24"/>
        <v>3</v>
      </c>
      <c r="H817">
        <f t="shared" si="25"/>
        <v>1</v>
      </c>
    </row>
    <row r="818" spans="1:8" x14ac:dyDescent="0.25">
      <c r="A818" t="s">
        <v>33</v>
      </c>
      <c r="B818" t="s">
        <v>34</v>
      </c>
      <c r="G818">
        <f t="shared" si="24"/>
        <v>3</v>
      </c>
      <c r="H818">
        <f t="shared" si="25"/>
        <v>1</v>
      </c>
    </row>
    <row r="819" spans="1:8" x14ac:dyDescent="0.25">
      <c r="A819" t="s">
        <v>33</v>
      </c>
      <c r="B819" t="s">
        <v>34</v>
      </c>
      <c r="G819">
        <f t="shared" si="24"/>
        <v>3</v>
      </c>
      <c r="H819">
        <f t="shared" si="25"/>
        <v>1</v>
      </c>
    </row>
    <row r="820" spans="1:8" x14ac:dyDescent="0.25">
      <c r="A820" t="s">
        <v>33</v>
      </c>
      <c r="B820" t="s">
        <v>34</v>
      </c>
      <c r="G820">
        <f t="shared" si="24"/>
        <v>3</v>
      </c>
      <c r="H820">
        <f t="shared" si="25"/>
        <v>1</v>
      </c>
    </row>
    <row r="821" spans="1:8" x14ac:dyDescent="0.25">
      <c r="A821" t="s">
        <v>33</v>
      </c>
      <c r="B821" t="s">
        <v>34</v>
      </c>
      <c r="G821">
        <f t="shared" si="24"/>
        <v>3</v>
      </c>
      <c r="H821">
        <f t="shared" si="25"/>
        <v>1</v>
      </c>
    </row>
    <row r="822" spans="1:8" x14ac:dyDescent="0.25">
      <c r="A822" t="s">
        <v>33</v>
      </c>
      <c r="B822" t="s">
        <v>34</v>
      </c>
      <c r="G822">
        <f t="shared" si="24"/>
        <v>3</v>
      </c>
      <c r="H822">
        <f t="shared" si="25"/>
        <v>1</v>
      </c>
    </row>
    <row r="823" spans="1:8" x14ac:dyDescent="0.25">
      <c r="A823" t="s">
        <v>33</v>
      </c>
      <c r="B823" t="s">
        <v>34</v>
      </c>
      <c r="G823">
        <f t="shared" si="24"/>
        <v>3</v>
      </c>
      <c r="H823">
        <f t="shared" si="25"/>
        <v>1</v>
      </c>
    </row>
    <row r="824" spans="1:8" x14ac:dyDescent="0.25">
      <c r="A824" t="s">
        <v>33</v>
      </c>
      <c r="B824" t="s">
        <v>34</v>
      </c>
      <c r="G824">
        <f t="shared" si="24"/>
        <v>3</v>
      </c>
      <c r="H824">
        <f t="shared" si="25"/>
        <v>1</v>
      </c>
    </row>
    <row r="825" spans="1:8" x14ac:dyDescent="0.25">
      <c r="A825" t="s">
        <v>33</v>
      </c>
      <c r="B825" t="s">
        <v>34</v>
      </c>
      <c r="G825">
        <f t="shared" si="24"/>
        <v>3</v>
      </c>
      <c r="H825">
        <f t="shared" si="25"/>
        <v>1</v>
      </c>
    </row>
    <row r="826" spans="1:8" x14ac:dyDescent="0.25">
      <c r="A826" t="s">
        <v>33</v>
      </c>
      <c r="B826" t="s">
        <v>34</v>
      </c>
      <c r="G826">
        <f t="shared" si="24"/>
        <v>3</v>
      </c>
      <c r="H826">
        <f t="shared" si="25"/>
        <v>1</v>
      </c>
    </row>
    <row r="827" spans="1:8" x14ac:dyDescent="0.25">
      <c r="A827" t="s">
        <v>33</v>
      </c>
      <c r="B827" t="s">
        <v>34</v>
      </c>
      <c r="G827">
        <f t="shared" si="24"/>
        <v>3</v>
      </c>
      <c r="H827">
        <f t="shared" si="25"/>
        <v>1</v>
      </c>
    </row>
    <row r="828" spans="1:8" x14ac:dyDescent="0.25">
      <c r="A828" t="s">
        <v>33</v>
      </c>
      <c r="B828" t="s">
        <v>34</v>
      </c>
      <c r="G828">
        <f t="shared" si="24"/>
        <v>3</v>
      </c>
      <c r="H828">
        <f t="shared" si="25"/>
        <v>1</v>
      </c>
    </row>
    <row r="829" spans="1:8" x14ac:dyDescent="0.25">
      <c r="A829" t="s">
        <v>33</v>
      </c>
      <c r="B829" t="s">
        <v>34</v>
      </c>
      <c r="G829">
        <f t="shared" si="24"/>
        <v>3</v>
      </c>
      <c r="H829">
        <f t="shared" si="25"/>
        <v>1</v>
      </c>
    </row>
    <row r="830" spans="1:8" x14ac:dyDescent="0.25">
      <c r="A830" t="s">
        <v>33</v>
      </c>
      <c r="B830" t="s">
        <v>34</v>
      </c>
      <c r="G830">
        <f t="shared" si="24"/>
        <v>3</v>
      </c>
      <c r="H830">
        <f t="shared" si="25"/>
        <v>1</v>
      </c>
    </row>
    <row r="831" spans="1:8" x14ac:dyDescent="0.25">
      <c r="A831" t="s">
        <v>33</v>
      </c>
      <c r="B831" t="s">
        <v>34</v>
      </c>
      <c r="G831">
        <f t="shared" si="24"/>
        <v>3</v>
      </c>
      <c r="H831">
        <f t="shared" si="25"/>
        <v>1</v>
      </c>
    </row>
    <row r="832" spans="1:8" x14ac:dyDescent="0.25">
      <c r="A832" t="s">
        <v>33</v>
      </c>
      <c r="B832" t="s">
        <v>34</v>
      </c>
      <c r="G832">
        <f t="shared" si="24"/>
        <v>3</v>
      </c>
      <c r="H832">
        <f t="shared" si="25"/>
        <v>1</v>
      </c>
    </row>
    <row r="833" spans="1:8" x14ac:dyDescent="0.25">
      <c r="A833" t="s">
        <v>33</v>
      </c>
      <c r="B833" t="s">
        <v>34</v>
      </c>
      <c r="G833">
        <f t="shared" si="24"/>
        <v>3</v>
      </c>
      <c r="H833">
        <f t="shared" si="25"/>
        <v>1</v>
      </c>
    </row>
    <row r="834" spans="1:8" x14ac:dyDescent="0.25">
      <c r="A834" t="s">
        <v>33</v>
      </c>
      <c r="B834" t="s">
        <v>34</v>
      </c>
      <c r="G834">
        <f t="shared" ref="G834:G897" si="26">VLOOKUP(A834,$D$2:$E$4,2)</f>
        <v>3</v>
      </c>
      <c r="H834">
        <f t="shared" ref="H834:H897" si="27">VLOOKUP(B834,$D$8:$E$14,2)</f>
        <v>1</v>
      </c>
    </row>
    <row r="835" spans="1:8" x14ac:dyDescent="0.25">
      <c r="A835" t="s">
        <v>33</v>
      </c>
      <c r="B835" t="s">
        <v>34</v>
      </c>
      <c r="G835">
        <f t="shared" si="26"/>
        <v>3</v>
      </c>
      <c r="H835">
        <f t="shared" si="27"/>
        <v>1</v>
      </c>
    </row>
    <row r="836" spans="1:8" x14ac:dyDescent="0.25">
      <c r="A836" t="s">
        <v>33</v>
      </c>
      <c r="B836" t="s">
        <v>34</v>
      </c>
      <c r="G836">
        <f t="shared" si="26"/>
        <v>3</v>
      </c>
      <c r="H836">
        <f t="shared" si="27"/>
        <v>1</v>
      </c>
    </row>
    <row r="837" spans="1:8" x14ac:dyDescent="0.25">
      <c r="A837" t="s">
        <v>33</v>
      </c>
      <c r="B837" t="s">
        <v>34</v>
      </c>
      <c r="G837">
        <f t="shared" si="26"/>
        <v>3</v>
      </c>
      <c r="H837">
        <f t="shared" si="27"/>
        <v>1</v>
      </c>
    </row>
    <row r="838" spans="1:8" x14ac:dyDescent="0.25">
      <c r="A838" t="s">
        <v>33</v>
      </c>
      <c r="B838" t="s">
        <v>43</v>
      </c>
      <c r="G838">
        <f t="shared" si="26"/>
        <v>3</v>
      </c>
      <c r="H838">
        <f t="shared" si="27"/>
        <v>2</v>
      </c>
    </row>
    <row r="839" spans="1:8" x14ac:dyDescent="0.25">
      <c r="A839" t="s">
        <v>33</v>
      </c>
      <c r="B839" t="s">
        <v>43</v>
      </c>
      <c r="G839">
        <f t="shared" si="26"/>
        <v>3</v>
      </c>
      <c r="H839">
        <f t="shared" si="27"/>
        <v>2</v>
      </c>
    </row>
    <row r="840" spans="1:8" x14ac:dyDescent="0.25">
      <c r="A840" t="s">
        <v>33</v>
      </c>
      <c r="B840" t="s">
        <v>43</v>
      </c>
      <c r="G840">
        <f t="shared" si="26"/>
        <v>3</v>
      </c>
      <c r="H840">
        <f t="shared" si="27"/>
        <v>2</v>
      </c>
    </row>
    <row r="841" spans="1:8" x14ac:dyDescent="0.25">
      <c r="A841" t="s">
        <v>33</v>
      </c>
      <c r="B841" t="s">
        <v>43</v>
      </c>
      <c r="G841">
        <f t="shared" si="26"/>
        <v>3</v>
      </c>
      <c r="H841">
        <f t="shared" si="27"/>
        <v>2</v>
      </c>
    </row>
    <row r="842" spans="1:8" x14ac:dyDescent="0.25">
      <c r="A842" t="s">
        <v>33</v>
      </c>
      <c r="B842" t="s">
        <v>43</v>
      </c>
      <c r="G842">
        <f t="shared" si="26"/>
        <v>3</v>
      </c>
      <c r="H842">
        <f t="shared" si="27"/>
        <v>2</v>
      </c>
    </row>
    <row r="843" spans="1:8" x14ac:dyDescent="0.25">
      <c r="A843" t="s">
        <v>33</v>
      </c>
      <c r="B843" t="s">
        <v>43</v>
      </c>
      <c r="G843">
        <f t="shared" si="26"/>
        <v>3</v>
      </c>
      <c r="H843">
        <f t="shared" si="27"/>
        <v>2</v>
      </c>
    </row>
    <row r="844" spans="1:8" x14ac:dyDescent="0.25">
      <c r="A844" t="s">
        <v>33</v>
      </c>
      <c r="B844" t="s">
        <v>43</v>
      </c>
      <c r="G844">
        <f t="shared" si="26"/>
        <v>3</v>
      </c>
      <c r="H844">
        <f t="shared" si="27"/>
        <v>2</v>
      </c>
    </row>
    <row r="845" spans="1:8" x14ac:dyDescent="0.25">
      <c r="A845" t="s">
        <v>33</v>
      </c>
      <c r="B845" t="s">
        <v>43</v>
      </c>
      <c r="G845">
        <f t="shared" si="26"/>
        <v>3</v>
      </c>
      <c r="H845">
        <f t="shared" si="27"/>
        <v>2</v>
      </c>
    </row>
    <row r="846" spans="1:8" x14ac:dyDescent="0.25">
      <c r="A846" t="s">
        <v>33</v>
      </c>
      <c r="B846" t="s">
        <v>43</v>
      </c>
      <c r="G846">
        <f t="shared" si="26"/>
        <v>3</v>
      </c>
      <c r="H846">
        <f t="shared" si="27"/>
        <v>2</v>
      </c>
    </row>
    <row r="847" spans="1:8" x14ac:dyDescent="0.25">
      <c r="A847" t="s">
        <v>33</v>
      </c>
      <c r="B847" t="s">
        <v>43</v>
      </c>
      <c r="G847">
        <f t="shared" si="26"/>
        <v>3</v>
      </c>
      <c r="H847">
        <f t="shared" si="27"/>
        <v>2</v>
      </c>
    </row>
    <row r="848" spans="1:8" x14ac:dyDescent="0.25">
      <c r="A848" t="s">
        <v>33</v>
      </c>
      <c r="B848" t="s">
        <v>43</v>
      </c>
      <c r="G848">
        <f t="shared" si="26"/>
        <v>3</v>
      </c>
      <c r="H848">
        <f t="shared" si="27"/>
        <v>2</v>
      </c>
    </row>
    <row r="849" spans="1:8" x14ac:dyDescent="0.25">
      <c r="A849" t="s">
        <v>33</v>
      </c>
      <c r="B849" t="s">
        <v>43</v>
      </c>
      <c r="G849">
        <f t="shared" si="26"/>
        <v>3</v>
      </c>
      <c r="H849">
        <f t="shared" si="27"/>
        <v>2</v>
      </c>
    </row>
    <row r="850" spans="1:8" x14ac:dyDescent="0.25">
      <c r="A850" t="s">
        <v>33</v>
      </c>
      <c r="B850" t="s">
        <v>43</v>
      </c>
      <c r="G850">
        <f t="shared" si="26"/>
        <v>3</v>
      </c>
      <c r="H850">
        <f t="shared" si="27"/>
        <v>2</v>
      </c>
    </row>
    <row r="851" spans="1:8" x14ac:dyDescent="0.25">
      <c r="A851" t="s">
        <v>33</v>
      </c>
      <c r="B851" t="s">
        <v>43</v>
      </c>
      <c r="G851">
        <f t="shared" si="26"/>
        <v>3</v>
      </c>
      <c r="H851">
        <f t="shared" si="27"/>
        <v>2</v>
      </c>
    </row>
    <row r="852" spans="1:8" x14ac:dyDescent="0.25">
      <c r="A852" t="s">
        <v>33</v>
      </c>
      <c r="B852" t="s">
        <v>43</v>
      </c>
      <c r="G852">
        <f t="shared" si="26"/>
        <v>3</v>
      </c>
      <c r="H852">
        <f t="shared" si="27"/>
        <v>2</v>
      </c>
    </row>
    <row r="853" spans="1:8" x14ac:dyDescent="0.25">
      <c r="A853" t="s">
        <v>33</v>
      </c>
      <c r="B853" t="s">
        <v>43</v>
      </c>
      <c r="G853">
        <f t="shared" si="26"/>
        <v>3</v>
      </c>
      <c r="H853">
        <f t="shared" si="27"/>
        <v>2</v>
      </c>
    </row>
    <row r="854" spans="1:8" x14ac:dyDescent="0.25">
      <c r="A854" t="s">
        <v>33</v>
      </c>
      <c r="B854" t="s">
        <v>43</v>
      </c>
      <c r="G854">
        <f t="shared" si="26"/>
        <v>3</v>
      </c>
      <c r="H854">
        <f t="shared" si="27"/>
        <v>2</v>
      </c>
    </row>
    <row r="855" spans="1:8" x14ac:dyDescent="0.25">
      <c r="A855" t="s">
        <v>33</v>
      </c>
      <c r="B855" t="s">
        <v>43</v>
      </c>
      <c r="G855">
        <f t="shared" si="26"/>
        <v>3</v>
      </c>
      <c r="H855">
        <f t="shared" si="27"/>
        <v>2</v>
      </c>
    </row>
    <row r="856" spans="1:8" x14ac:dyDescent="0.25">
      <c r="A856" t="s">
        <v>33</v>
      </c>
      <c r="B856" t="s">
        <v>43</v>
      </c>
      <c r="G856">
        <f t="shared" si="26"/>
        <v>3</v>
      </c>
      <c r="H856">
        <f t="shared" si="27"/>
        <v>2</v>
      </c>
    </row>
    <row r="857" spans="1:8" x14ac:dyDescent="0.25">
      <c r="A857" t="s">
        <v>33</v>
      </c>
      <c r="B857" t="s">
        <v>43</v>
      </c>
      <c r="G857">
        <f t="shared" si="26"/>
        <v>3</v>
      </c>
      <c r="H857">
        <f t="shared" si="27"/>
        <v>2</v>
      </c>
    </row>
    <row r="858" spans="1:8" x14ac:dyDescent="0.25">
      <c r="A858" t="s">
        <v>33</v>
      </c>
      <c r="B858" t="s">
        <v>43</v>
      </c>
      <c r="G858">
        <f t="shared" si="26"/>
        <v>3</v>
      </c>
      <c r="H858">
        <f t="shared" si="27"/>
        <v>2</v>
      </c>
    </row>
    <row r="859" spans="1:8" x14ac:dyDescent="0.25">
      <c r="A859" t="s">
        <v>33</v>
      </c>
      <c r="B859" t="s">
        <v>43</v>
      </c>
      <c r="G859">
        <f t="shared" si="26"/>
        <v>3</v>
      </c>
      <c r="H859">
        <f t="shared" si="27"/>
        <v>2</v>
      </c>
    </row>
    <row r="860" spans="1:8" x14ac:dyDescent="0.25">
      <c r="A860" t="s">
        <v>33</v>
      </c>
      <c r="B860" t="s">
        <v>43</v>
      </c>
      <c r="G860">
        <f t="shared" si="26"/>
        <v>3</v>
      </c>
      <c r="H860">
        <f t="shared" si="27"/>
        <v>2</v>
      </c>
    </row>
    <row r="861" spans="1:8" x14ac:dyDescent="0.25">
      <c r="A861" t="s">
        <v>33</v>
      </c>
      <c r="B861" t="s">
        <v>43</v>
      </c>
      <c r="G861">
        <f t="shared" si="26"/>
        <v>3</v>
      </c>
      <c r="H861">
        <f t="shared" si="27"/>
        <v>2</v>
      </c>
    </row>
    <row r="862" spans="1:8" x14ac:dyDescent="0.25">
      <c r="A862" t="s">
        <v>33</v>
      </c>
      <c r="B862" t="s">
        <v>43</v>
      </c>
      <c r="G862">
        <f t="shared" si="26"/>
        <v>3</v>
      </c>
      <c r="H862">
        <f t="shared" si="27"/>
        <v>2</v>
      </c>
    </row>
    <row r="863" spans="1:8" x14ac:dyDescent="0.25">
      <c r="A863" t="s">
        <v>33</v>
      </c>
      <c r="B863" t="s">
        <v>43</v>
      </c>
      <c r="G863">
        <f t="shared" si="26"/>
        <v>3</v>
      </c>
      <c r="H863">
        <f t="shared" si="27"/>
        <v>2</v>
      </c>
    </row>
    <row r="864" spans="1:8" x14ac:dyDescent="0.25">
      <c r="A864" t="s">
        <v>33</v>
      </c>
      <c r="B864" t="s">
        <v>43</v>
      </c>
      <c r="G864">
        <f t="shared" si="26"/>
        <v>3</v>
      </c>
      <c r="H864">
        <f t="shared" si="27"/>
        <v>2</v>
      </c>
    </row>
    <row r="865" spans="1:8" x14ac:dyDescent="0.25">
      <c r="A865" t="s">
        <v>33</v>
      </c>
      <c r="B865" t="s">
        <v>43</v>
      </c>
      <c r="G865">
        <f t="shared" si="26"/>
        <v>3</v>
      </c>
      <c r="H865">
        <f t="shared" si="27"/>
        <v>2</v>
      </c>
    </row>
    <row r="866" spans="1:8" x14ac:dyDescent="0.25">
      <c r="A866" t="s">
        <v>33</v>
      </c>
      <c r="B866" t="s">
        <v>43</v>
      </c>
      <c r="G866">
        <f t="shared" si="26"/>
        <v>3</v>
      </c>
      <c r="H866">
        <f t="shared" si="27"/>
        <v>2</v>
      </c>
    </row>
    <row r="867" spans="1:8" x14ac:dyDescent="0.25">
      <c r="A867" t="s">
        <v>33</v>
      </c>
      <c r="B867" t="s">
        <v>43</v>
      </c>
      <c r="G867">
        <f t="shared" si="26"/>
        <v>3</v>
      </c>
      <c r="H867">
        <f t="shared" si="27"/>
        <v>2</v>
      </c>
    </row>
    <row r="868" spans="1:8" x14ac:dyDescent="0.25">
      <c r="A868" t="s">
        <v>33</v>
      </c>
      <c r="B868" t="s">
        <v>43</v>
      </c>
      <c r="G868">
        <f t="shared" si="26"/>
        <v>3</v>
      </c>
      <c r="H868">
        <f t="shared" si="27"/>
        <v>2</v>
      </c>
    </row>
    <row r="869" spans="1:8" x14ac:dyDescent="0.25">
      <c r="A869" t="s">
        <v>33</v>
      </c>
      <c r="B869" t="s">
        <v>43</v>
      </c>
      <c r="G869">
        <f t="shared" si="26"/>
        <v>3</v>
      </c>
      <c r="H869">
        <f t="shared" si="27"/>
        <v>2</v>
      </c>
    </row>
    <row r="870" spans="1:8" x14ac:dyDescent="0.25">
      <c r="A870" t="s">
        <v>33</v>
      </c>
      <c r="B870" t="s">
        <v>43</v>
      </c>
      <c r="G870">
        <f t="shared" si="26"/>
        <v>3</v>
      </c>
      <c r="H870">
        <f t="shared" si="27"/>
        <v>2</v>
      </c>
    </row>
    <row r="871" spans="1:8" x14ac:dyDescent="0.25">
      <c r="A871" t="s">
        <v>33</v>
      </c>
      <c r="B871" t="s">
        <v>43</v>
      </c>
      <c r="G871">
        <f t="shared" si="26"/>
        <v>3</v>
      </c>
      <c r="H871">
        <f t="shared" si="27"/>
        <v>2</v>
      </c>
    </row>
    <row r="872" spans="1:8" x14ac:dyDescent="0.25">
      <c r="A872" t="s">
        <v>33</v>
      </c>
      <c r="B872" t="s">
        <v>43</v>
      </c>
      <c r="G872">
        <f t="shared" si="26"/>
        <v>3</v>
      </c>
      <c r="H872">
        <f t="shared" si="27"/>
        <v>2</v>
      </c>
    </row>
    <row r="873" spans="1:8" x14ac:dyDescent="0.25">
      <c r="A873" t="s">
        <v>33</v>
      </c>
      <c r="B873" t="s">
        <v>43</v>
      </c>
      <c r="G873">
        <f t="shared" si="26"/>
        <v>3</v>
      </c>
      <c r="H873">
        <f t="shared" si="27"/>
        <v>2</v>
      </c>
    </row>
    <row r="874" spans="1:8" x14ac:dyDescent="0.25">
      <c r="A874" t="s">
        <v>33</v>
      </c>
      <c r="B874" t="s">
        <v>43</v>
      </c>
      <c r="G874">
        <f t="shared" si="26"/>
        <v>3</v>
      </c>
      <c r="H874">
        <f t="shared" si="27"/>
        <v>2</v>
      </c>
    </row>
    <row r="875" spans="1:8" x14ac:dyDescent="0.25">
      <c r="A875" t="s">
        <v>33</v>
      </c>
      <c r="B875" t="s">
        <v>43</v>
      </c>
      <c r="G875">
        <f t="shared" si="26"/>
        <v>3</v>
      </c>
      <c r="H875">
        <f t="shared" si="27"/>
        <v>2</v>
      </c>
    </row>
    <row r="876" spans="1:8" x14ac:dyDescent="0.25">
      <c r="A876" t="s">
        <v>33</v>
      </c>
      <c r="B876" t="s">
        <v>43</v>
      </c>
      <c r="G876">
        <f t="shared" si="26"/>
        <v>3</v>
      </c>
      <c r="H876">
        <f t="shared" si="27"/>
        <v>2</v>
      </c>
    </row>
    <row r="877" spans="1:8" x14ac:dyDescent="0.25">
      <c r="A877" t="s">
        <v>33</v>
      </c>
      <c r="B877" t="s">
        <v>43</v>
      </c>
      <c r="G877">
        <f t="shared" si="26"/>
        <v>3</v>
      </c>
      <c r="H877">
        <f t="shared" si="27"/>
        <v>2</v>
      </c>
    </row>
    <row r="878" spans="1:8" x14ac:dyDescent="0.25">
      <c r="A878" t="s">
        <v>33</v>
      </c>
      <c r="B878" t="s">
        <v>43</v>
      </c>
      <c r="G878">
        <f t="shared" si="26"/>
        <v>3</v>
      </c>
      <c r="H878">
        <f t="shared" si="27"/>
        <v>2</v>
      </c>
    </row>
    <row r="879" spans="1:8" x14ac:dyDescent="0.25">
      <c r="A879" t="s">
        <v>33</v>
      </c>
      <c r="B879" t="s">
        <v>43</v>
      </c>
      <c r="G879">
        <f t="shared" si="26"/>
        <v>3</v>
      </c>
      <c r="H879">
        <f t="shared" si="27"/>
        <v>2</v>
      </c>
    </row>
    <row r="880" spans="1:8" x14ac:dyDescent="0.25">
      <c r="A880" t="s">
        <v>33</v>
      </c>
      <c r="B880" t="s">
        <v>43</v>
      </c>
      <c r="G880">
        <f t="shared" si="26"/>
        <v>3</v>
      </c>
      <c r="H880">
        <f t="shared" si="27"/>
        <v>2</v>
      </c>
    </row>
    <row r="881" spans="1:8" x14ac:dyDescent="0.25">
      <c r="A881" t="s">
        <v>33</v>
      </c>
      <c r="B881" t="s">
        <v>43</v>
      </c>
      <c r="G881">
        <f t="shared" si="26"/>
        <v>3</v>
      </c>
      <c r="H881">
        <f t="shared" si="27"/>
        <v>2</v>
      </c>
    </row>
    <row r="882" spans="1:8" x14ac:dyDescent="0.25">
      <c r="A882" t="s">
        <v>33</v>
      </c>
      <c r="B882" t="s">
        <v>43</v>
      </c>
      <c r="G882">
        <f t="shared" si="26"/>
        <v>3</v>
      </c>
      <c r="H882">
        <f t="shared" si="27"/>
        <v>2</v>
      </c>
    </row>
    <row r="883" spans="1:8" x14ac:dyDescent="0.25">
      <c r="A883" t="s">
        <v>33</v>
      </c>
      <c r="B883" t="s">
        <v>43</v>
      </c>
      <c r="G883">
        <f t="shared" si="26"/>
        <v>3</v>
      </c>
      <c r="H883">
        <f t="shared" si="27"/>
        <v>2</v>
      </c>
    </row>
    <row r="884" spans="1:8" x14ac:dyDescent="0.25">
      <c r="A884" t="s">
        <v>33</v>
      </c>
      <c r="B884" t="s">
        <v>43</v>
      </c>
      <c r="G884">
        <f t="shared" si="26"/>
        <v>3</v>
      </c>
      <c r="H884">
        <f t="shared" si="27"/>
        <v>2</v>
      </c>
    </row>
    <row r="885" spans="1:8" x14ac:dyDescent="0.25">
      <c r="A885" t="s">
        <v>33</v>
      </c>
      <c r="B885" t="s">
        <v>43</v>
      </c>
      <c r="G885">
        <f t="shared" si="26"/>
        <v>3</v>
      </c>
      <c r="H885">
        <f t="shared" si="27"/>
        <v>2</v>
      </c>
    </row>
    <row r="886" spans="1:8" x14ac:dyDescent="0.25">
      <c r="A886" t="s">
        <v>33</v>
      </c>
      <c r="B886" t="s">
        <v>43</v>
      </c>
      <c r="G886">
        <f t="shared" si="26"/>
        <v>3</v>
      </c>
      <c r="H886">
        <f t="shared" si="27"/>
        <v>2</v>
      </c>
    </row>
    <row r="887" spans="1:8" x14ac:dyDescent="0.25">
      <c r="A887" t="s">
        <v>33</v>
      </c>
      <c r="B887" t="s">
        <v>43</v>
      </c>
      <c r="G887">
        <f t="shared" si="26"/>
        <v>3</v>
      </c>
      <c r="H887">
        <f t="shared" si="27"/>
        <v>2</v>
      </c>
    </row>
    <row r="888" spans="1:8" x14ac:dyDescent="0.25">
      <c r="A888" t="s">
        <v>33</v>
      </c>
      <c r="B888" t="s">
        <v>43</v>
      </c>
      <c r="G888">
        <f t="shared" si="26"/>
        <v>3</v>
      </c>
      <c r="H888">
        <f t="shared" si="27"/>
        <v>2</v>
      </c>
    </row>
    <row r="889" spans="1:8" x14ac:dyDescent="0.25">
      <c r="A889" t="s">
        <v>33</v>
      </c>
      <c r="B889" t="s">
        <v>43</v>
      </c>
      <c r="G889">
        <f t="shared" si="26"/>
        <v>3</v>
      </c>
      <c r="H889">
        <f t="shared" si="27"/>
        <v>2</v>
      </c>
    </row>
    <row r="890" spans="1:8" x14ac:dyDescent="0.25">
      <c r="A890" t="s">
        <v>33</v>
      </c>
      <c r="B890" t="s">
        <v>43</v>
      </c>
      <c r="G890">
        <f t="shared" si="26"/>
        <v>3</v>
      </c>
      <c r="H890">
        <f t="shared" si="27"/>
        <v>2</v>
      </c>
    </row>
    <row r="891" spans="1:8" x14ac:dyDescent="0.25">
      <c r="A891" t="s">
        <v>33</v>
      </c>
      <c r="B891" t="s">
        <v>43</v>
      </c>
      <c r="G891">
        <f t="shared" si="26"/>
        <v>3</v>
      </c>
      <c r="H891">
        <f t="shared" si="27"/>
        <v>2</v>
      </c>
    </row>
    <row r="892" spans="1:8" x14ac:dyDescent="0.25">
      <c r="A892" t="s">
        <v>33</v>
      </c>
      <c r="B892" t="s">
        <v>43</v>
      </c>
      <c r="G892">
        <f t="shared" si="26"/>
        <v>3</v>
      </c>
      <c r="H892">
        <f t="shared" si="27"/>
        <v>2</v>
      </c>
    </row>
    <row r="893" spans="1:8" x14ac:dyDescent="0.25">
      <c r="A893" t="s">
        <v>33</v>
      </c>
      <c r="B893" t="s">
        <v>43</v>
      </c>
      <c r="G893">
        <f t="shared" si="26"/>
        <v>3</v>
      </c>
      <c r="H893">
        <f t="shared" si="27"/>
        <v>2</v>
      </c>
    </row>
    <row r="894" spans="1:8" x14ac:dyDescent="0.25">
      <c r="A894" t="s">
        <v>33</v>
      </c>
      <c r="B894" t="s">
        <v>43</v>
      </c>
      <c r="G894">
        <f t="shared" si="26"/>
        <v>3</v>
      </c>
      <c r="H894">
        <f t="shared" si="27"/>
        <v>2</v>
      </c>
    </row>
    <row r="895" spans="1:8" x14ac:dyDescent="0.25">
      <c r="A895" t="s">
        <v>33</v>
      </c>
      <c r="B895" t="s">
        <v>43</v>
      </c>
      <c r="G895">
        <f t="shared" si="26"/>
        <v>3</v>
      </c>
      <c r="H895">
        <f t="shared" si="27"/>
        <v>2</v>
      </c>
    </row>
    <row r="896" spans="1:8" x14ac:dyDescent="0.25">
      <c r="A896" t="s">
        <v>33</v>
      </c>
      <c r="B896" t="s">
        <v>43</v>
      </c>
      <c r="G896">
        <f t="shared" si="26"/>
        <v>3</v>
      </c>
      <c r="H896">
        <f t="shared" si="27"/>
        <v>2</v>
      </c>
    </row>
    <row r="897" spans="1:8" x14ac:dyDescent="0.25">
      <c r="A897" t="s">
        <v>33</v>
      </c>
      <c r="B897" t="s">
        <v>43</v>
      </c>
      <c r="G897">
        <f t="shared" si="26"/>
        <v>3</v>
      </c>
      <c r="H897">
        <f t="shared" si="27"/>
        <v>2</v>
      </c>
    </row>
    <row r="898" spans="1:8" x14ac:dyDescent="0.25">
      <c r="A898" t="s">
        <v>33</v>
      </c>
      <c r="B898" t="s">
        <v>43</v>
      </c>
      <c r="G898">
        <f t="shared" ref="G898:G961" si="28">VLOOKUP(A898,$D$2:$E$4,2)</f>
        <v>3</v>
      </c>
      <c r="H898">
        <f t="shared" ref="H898:H961" si="29">VLOOKUP(B898,$D$8:$E$14,2)</f>
        <v>2</v>
      </c>
    </row>
    <row r="899" spans="1:8" x14ac:dyDescent="0.25">
      <c r="A899" t="s">
        <v>33</v>
      </c>
      <c r="B899" t="s">
        <v>43</v>
      </c>
      <c r="G899">
        <f t="shared" si="28"/>
        <v>3</v>
      </c>
      <c r="H899">
        <f t="shared" si="29"/>
        <v>2</v>
      </c>
    </row>
    <row r="900" spans="1:8" x14ac:dyDescent="0.25">
      <c r="A900" t="s">
        <v>33</v>
      </c>
      <c r="B900" t="s">
        <v>43</v>
      </c>
      <c r="G900">
        <f t="shared" si="28"/>
        <v>3</v>
      </c>
      <c r="H900">
        <f t="shared" si="29"/>
        <v>2</v>
      </c>
    </row>
    <row r="901" spans="1:8" x14ac:dyDescent="0.25">
      <c r="A901" t="s">
        <v>33</v>
      </c>
      <c r="B901" t="s">
        <v>43</v>
      </c>
      <c r="G901">
        <f t="shared" si="28"/>
        <v>3</v>
      </c>
      <c r="H901">
        <f t="shared" si="29"/>
        <v>2</v>
      </c>
    </row>
    <row r="902" spans="1:8" x14ac:dyDescent="0.25">
      <c r="A902" t="s">
        <v>33</v>
      </c>
      <c r="B902" t="s">
        <v>43</v>
      </c>
      <c r="G902">
        <f t="shared" si="28"/>
        <v>3</v>
      </c>
      <c r="H902">
        <f t="shared" si="29"/>
        <v>2</v>
      </c>
    </row>
    <row r="903" spans="1:8" x14ac:dyDescent="0.25">
      <c r="A903" t="s">
        <v>33</v>
      </c>
      <c r="B903" t="s">
        <v>43</v>
      </c>
      <c r="G903">
        <f t="shared" si="28"/>
        <v>3</v>
      </c>
      <c r="H903">
        <f t="shared" si="29"/>
        <v>2</v>
      </c>
    </row>
    <row r="904" spans="1:8" x14ac:dyDescent="0.25">
      <c r="A904" t="s">
        <v>33</v>
      </c>
      <c r="B904" t="s">
        <v>43</v>
      </c>
      <c r="G904">
        <f t="shared" si="28"/>
        <v>3</v>
      </c>
      <c r="H904">
        <f t="shared" si="29"/>
        <v>2</v>
      </c>
    </row>
    <row r="905" spans="1:8" x14ac:dyDescent="0.25">
      <c r="A905" t="s">
        <v>33</v>
      </c>
      <c r="B905" t="s">
        <v>43</v>
      </c>
      <c r="G905">
        <f t="shared" si="28"/>
        <v>3</v>
      </c>
      <c r="H905">
        <f t="shared" si="29"/>
        <v>2</v>
      </c>
    </row>
    <row r="906" spans="1:8" x14ac:dyDescent="0.25">
      <c r="A906" t="s">
        <v>33</v>
      </c>
      <c r="B906" t="s">
        <v>43</v>
      </c>
      <c r="G906">
        <f t="shared" si="28"/>
        <v>3</v>
      </c>
      <c r="H906">
        <f t="shared" si="29"/>
        <v>2</v>
      </c>
    </row>
    <row r="907" spans="1:8" x14ac:dyDescent="0.25">
      <c r="A907" t="s">
        <v>33</v>
      </c>
      <c r="B907" t="s">
        <v>43</v>
      </c>
      <c r="G907">
        <f t="shared" si="28"/>
        <v>3</v>
      </c>
      <c r="H907">
        <f t="shared" si="29"/>
        <v>2</v>
      </c>
    </row>
    <row r="908" spans="1:8" x14ac:dyDescent="0.25">
      <c r="A908" t="s">
        <v>33</v>
      </c>
      <c r="B908" t="s">
        <v>43</v>
      </c>
      <c r="G908">
        <f t="shared" si="28"/>
        <v>3</v>
      </c>
      <c r="H908">
        <f t="shared" si="29"/>
        <v>2</v>
      </c>
    </row>
    <row r="909" spans="1:8" x14ac:dyDescent="0.25">
      <c r="A909" t="s">
        <v>33</v>
      </c>
      <c r="B909" t="s">
        <v>43</v>
      </c>
      <c r="G909">
        <f t="shared" si="28"/>
        <v>3</v>
      </c>
      <c r="H909">
        <f t="shared" si="29"/>
        <v>2</v>
      </c>
    </row>
    <row r="910" spans="1:8" x14ac:dyDescent="0.25">
      <c r="A910" t="s">
        <v>33</v>
      </c>
      <c r="B910" t="s">
        <v>43</v>
      </c>
      <c r="G910">
        <f t="shared" si="28"/>
        <v>3</v>
      </c>
      <c r="H910">
        <f t="shared" si="29"/>
        <v>2</v>
      </c>
    </row>
    <row r="911" spans="1:8" x14ac:dyDescent="0.25">
      <c r="A911" t="s">
        <v>33</v>
      </c>
      <c r="B911" t="s">
        <v>43</v>
      </c>
      <c r="G911">
        <f t="shared" si="28"/>
        <v>3</v>
      </c>
      <c r="H911">
        <f t="shared" si="29"/>
        <v>2</v>
      </c>
    </row>
    <row r="912" spans="1:8" x14ac:dyDescent="0.25">
      <c r="A912" t="s">
        <v>33</v>
      </c>
      <c r="B912" t="s">
        <v>43</v>
      </c>
      <c r="G912">
        <f t="shared" si="28"/>
        <v>3</v>
      </c>
      <c r="H912">
        <f t="shared" si="29"/>
        <v>2</v>
      </c>
    </row>
    <row r="913" spans="1:8" x14ac:dyDescent="0.25">
      <c r="A913" t="s">
        <v>33</v>
      </c>
      <c r="B913" t="s">
        <v>43</v>
      </c>
      <c r="G913">
        <f t="shared" si="28"/>
        <v>3</v>
      </c>
      <c r="H913">
        <f t="shared" si="29"/>
        <v>2</v>
      </c>
    </row>
    <row r="914" spans="1:8" x14ac:dyDescent="0.25">
      <c r="A914" t="s">
        <v>33</v>
      </c>
      <c r="B914" t="s">
        <v>43</v>
      </c>
      <c r="G914">
        <f t="shared" si="28"/>
        <v>3</v>
      </c>
      <c r="H914">
        <f t="shared" si="29"/>
        <v>2</v>
      </c>
    </row>
    <row r="915" spans="1:8" x14ac:dyDescent="0.25">
      <c r="A915" t="s">
        <v>33</v>
      </c>
      <c r="B915" t="s">
        <v>43</v>
      </c>
      <c r="G915">
        <f t="shared" si="28"/>
        <v>3</v>
      </c>
      <c r="H915">
        <f t="shared" si="29"/>
        <v>2</v>
      </c>
    </row>
    <row r="916" spans="1:8" x14ac:dyDescent="0.25">
      <c r="A916" t="s">
        <v>33</v>
      </c>
      <c r="B916" t="s">
        <v>43</v>
      </c>
      <c r="G916">
        <f t="shared" si="28"/>
        <v>3</v>
      </c>
      <c r="H916">
        <f t="shared" si="29"/>
        <v>2</v>
      </c>
    </row>
    <row r="917" spans="1:8" x14ac:dyDescent="0.25">
      <c r="A917" t="s">
        <v>33</v>
      </c>
      <c r="B917" t="s">
        <v>43</v>
      </c>
      <c r="G917">
        <f t="shared" si="28"/>
        <v>3</v>
      </c>
      <c r="H917">
        <f t="shared" si="29"/>
        <v>2</v>
      </c>
    </row>
    <row r="918" spans="1:8" x14ac:dyDescent="0.25">
      <c r="A918" t="s">
        <v>33</v>
      </c>
      <c r="B918" t="s">
        <v>43</v>
      </c>
      <c r="G918">
        <f t="shared" si="28"/>
        <v>3</v>
      </c>
      <c r="H918">
        <f t="shared" si="29"/>
        <v>2</v>
      </c>
    </row>
    <row r="919" spans="1:8" x14ac:dyDescent="0.25">
      <c r="A919" t="s">
        <v>33</v>
      </c>
      <c r="B919" t="s">
        <v>43</v>
      </c>
      <c r="G919">
        <f t="shared" si="28"/>
        <v>3</v>
      </c>
      <c r="H919">
        <f t="shared" si="29"/>
        <v>2</v>
      </c>
    </row>
    <row r="920" spans="1:8" x14ac:dyDescent="0.25">
      <c r="A920" t="s">
        <v>33</v>
      </c>
      <c r="B920" t="s">
        <v>43</v>
      </c>
      <c r="G920">
        <f t="shared" si="28"/>
        <v>3</v>
      </c>
      <c r="H920">
        <f t="shared" si="29"/>
        <v>2</v>
      </c>
    </row>
    <row r="921" spans="1:8" x14ac:dyDescent="0.25">
      <c r="A921" t="s">
        <v>33</v>
      </c>
      <c r="B921" t="s">
        <v>43</v>
      </c>
      <c r="G921">
        <f t="shared" si="28"/>
        <v>3</v>
      </c>
      <c r="H921">
        <f t="shared" si="29"/>
        <v>2</v>
      </c>
    </row>
    <row r="922" spans="1:8" x14ac:dyDescent="0.25">
      <c r="A922" t="s">
        <v>33</v>
      </c>
      <c r="B922" t="s">
        <v>43</v>
      </c>
      <c r="G922">
        <f t="shared" si="28"/>
        <v>3</v>
      </c>
      <c r="H922">
        <f t="shared" si="29"/>
        <v>2</v>
      </c>
    </row>
    <row r="923" spans="1:8" x14ac:dyDescent="0.25">
      <c r="A923" t="s">
        <v>33</v>
      </c>
      <c r="B923" t="s">
        <v>43</v>
      </c>
      <c r="G923">
        <f t="shared" si="28"/>
        <v>3</v>
      </c>
      <c r="H923">
        <f t="shared" si="29"/>
        <v>2</v>
      </c>
    </row>
    <row r="924" spans="1:8" x14ac:dyDescent="0.25">
      <c r="A924" t="s">
        <v>33</v>
      </c>
      <c r="B924" t="s">
        <v>43</v>
      </c>
      <c r="G924">
        <f t="shared" si="28"/>
        <v>3</v>
      </c>
      <c r="H924">
        <f t="shared" si="29"/>
        <v>2</v>
      </c>
    </row>
    <row r="925" spans="1:8" x14ac:dyDescent="0.25">
      <c r="A925" t="s">
        <v>33</v>
      </c>
      <c r="B925" t="s">
        <v>43</v>
      </c>
      <c r="G925">
        <f t="shared" si="28"/>
        <v>3</v>
      </c>
      <c r="H925">
        <f t="shared" si="29"/>
        <v>2</v>
      </c>
    </row>
    <row r="926" spans="1:8" x14ac:dyDescent="0.25">
      <c r="A926" t="s">
        <v>33</v>
      </c>
      <c r="B926" t="s">
        <v>43</v>
      </c>
      <c r="G926">
        <f t="shared" si="28"/>
        <v>3</v>
      </c>
      <c r="H926">
        <f t="shared" si="29"/>
        <v>2</v>
      </c>
    </row>
    <row r="927" spans="1:8" x14ac:dyDescent="0.25">
      <c r="A927" t="s">
        <v>33</v>
      </c>
      <c r="B927" t="s">
        <v>43</v>
      </c>
      <c r="G927">
        <f t="shared" si="28"/>
        <v>3</v>
      </c>
      <c r="H927">
        <f t="shared" si="29"/>
        <v>2</v>
      </c>
    </row>
    <row r="928" spans="1:8" x14ac:dyDescent="0.25">
      <c r="A928" t="s">
        <v>33</v>
      </c>
      <c r="B928" t="s">
        <v>43</v>
      </c>
      <c r="G928">
        <f t="shared" si="28"/>
        <v>3</v>
      </c>
      <c r="H928">
        <f t="shared" si="29"/>
        <v>2</v>
      </c>
    </row>
    <row r="929" spans="1:8" x14ac:dyDescent="0.25">
      <c r="A929" t="s">
        <v>33</v>
      </c>
      <c r="B929" t="s">
        <v>43</v>
      </c>
      <c r="G929">
        <f t="shared" si="28"/>
        <v>3</v>
      </c>
      <c r="H929">
        <f t="shared" si="29"/>
        <v>2</v>
      </c>
    </row>
    <row r="930" spans="1:8" x14ac:dyDescent="0.25">
      <c r="A930" t="s">
        <v>33</v>
      </c>
      <c r="B930" t="s">
        <v>43</v>
      </c>
      <c r="G930">
        <f t="shared" si="28"/>
        <v>3</v>
      </c>
      <c r="H930">
        <f t="shared" si="29"/>
        <v>2</v>
      </c>
    </row>
    <row r="931" spans="1:8" x14ac:dyDescent="0.25">
      <c r="A931" t="s">
        <v>33</v>
      </c>
      <c r="B931" t="s">
        <v>43</v>
      </c>
      <c r="G931">
        <f t="shared" si="28"/>
        <v>3</v>
      </c>
      <c r="H931">
        <f t="shared" si="29"/>
        <v>2</v>
      </c>
    </row>
    <row r="932" spans="1:8" x14ac:dyDescent="0.25">
      <c r="A932" t="s">
        <v>33</v>
      </c>
      <c r="B932" t="s">
        <v>43</v>
      </c>
      <c r="G932">
        <f t="shared" si="28"/>
        <v>3</v>
      </c>
      <c r="H932">
        <f t="shared" si="29"/>
        <v>2</v>
      </c>
    </row>
    <row r="933" spans="1:8" x14ac:dyDescent="0.25">
      <c r="A933" t="s">
        <v>33</v>
      </c>
      <c r="B933" t="s">
        <v>43</v>
      </c>
      <c r="G933">
        <f t="shared" si="28"/>
        <v>3</v>
      </c>
      <c r="H933">
        <f t="shared" si="29"/>
        <v>2</v>
      </c>
    </row>
    <row r="934" spans="1:8" x14ac:dyDescent="0.25">
      <c r="A934" t="s">
        <v>33</v>
      </c>
      <c r="B934" t="s">
        <v>43</v>
      </c>
      <c r="G934">
        <f t="shared" si="28"/>
        <v>3</v>
      </c>
      <c r="H934">
        <f t="shared" si="29"/>
        <v>2</v>
      </c>
    </row>
    <row r="935" spans="1:8" x14ac:dyDescent="0.25">
      <c r="A935" t="s">
        <v>33</v>
      </c>
      <c r="B935" t="s">
        <v>43</v>
      </c>
      <c r="G935">
        <f t="shared" si="28"/>
        <v>3</v>
      </c>
      <c r="H935">
        <f t="shared" si="29"/>
        <v>2</v>
      </c>
    </row>
    <row r="936" spans="1:8" x14ac:dyDescent="0.25">
      <c r="A936" t="s">
        <v>33</v>
      </c>
      <c r="B936" t="s">
        <v>43</v>
      </c>
      <c r="G936">
        <f t="shared" si="28"/>
        <v>3</v>
      </c>
      <c r="H936">
        <f t="shared" si="29"/>
        <v>2</v>
      </c>
    </row>
    <row r="937" spans="1:8" x14ac:dyDescent="0.25">
      <c r="A937" t="s">
        <v>33</v>
      </c>
      <c r="B937" t="s">
        <v>43</v>
      </c>
      <c r="G937">
        <f t="shared" si="28"/>
        <v>3</v>
      </c>
      <c r="H937">
        <f t="shared" si="29"/>
        <v>2</v>
      </c>
    </row>
    <row r="938" spans="1:8" x14ac:dyDescent="0.25">
      <c r="A938" t="s">
        <v>33</v>
      </c>
      <c r="B938" t="s">
        <v>43</v>
      </c>
      <c r="G938">
        <f t="shared" si="28"/>
        <v>3</v>
      </c>
      <c r="H938">
        <f t="shared" si="29"/>
        <v>2</v>
      </c>
    </row>
    <row r="939" spans="1:8" x14ac:dyDescent="0.25">
      <c r="A939" t="s">
        <v>33</v>
      </c>
      <c r="B939" t="s">
        <v>43</v>
      </c>
      <c r="G939">
        <f t="shared" si="28"/>
        <v>3</v>
      </c>
      <c r="H939">
        <f t="shared" si="29"/>
        <v>2</v>
      </c>
    </row>
    <row r="940" spans="1:8" x14ac:dyDescent="0.25">
      <c r="A940" t="s">
        <v>33</v>
      </c>
      <c r="B940" t="s">
        <v>43</v>
      </c>
      <c r="G940">
        <f t="shared" si="28"/>
        <v>3</v>
      </c>
      <c r="H940">
        <f t="shared" si="29"/>
        <v>2</v>
      </c>
    </row>
    <row r="941" spans="1:8" x14ac:dyDescent="0.25">
      <c r="A941" t="s">
        <v>33</v>
      </c>
      <c r="B941" t="s">
        <v>43</v>
      </c>
      <c r="G941">
        <f t="shared" si="28"/>
        <v>3</v>
      </c>
      <c r="H941">
        <f t="shared" si="29"/>
        <v>2</v>
      </c>
    </row>
    <row r="942" spans="1:8" x14ac:dyDescent="0.25">
      <c r="A942" t="s">
        <v>33</v>
      </c>
      <c r="B942" t="s">
        <v>43</v>
      </c>
      <c r="G942">
        <f t="shared" si="28"/>
        <v>3</v>
      </c>
      <c r="H942">
        <f t="shared" si="29"/>
        <v>2</v>
      </c>
    </row>
    <row r="943" spans="1:8" x14ac:dyDescent="0.25">
      <c r="A943" t="s">
        <v>33</v>
      </c>
      <c r="B943" t="s">
        <v>43</v>
      </c>
      <c r="G943">
        <f t="shared" si="28"/>
        <v>3</v>
      </c>
      <c r="H943">
        <f t="shared" si="29"/>
        <v>2</v>
      </c>
    </row>
    <row r="944" spans="1:8" x14ac:dyDescent="0.25">
      <c r="A944" t="s">
        <v>33</v>
      </c>
      <c r="B944" t="s">
        <v>43</v>
      </c>
      <c r="G944">
        <f t="shared" si="28"/>
        <v>3</v>
      </c>
      <c r="H944">
        <f t="shared" si="29"/>
        <v>2</v>
      </c>
    </row>
    <row r="945" spans="1:8" x14ac:dyDescent="0.25">
      <c r="A945" t="s">
        <v>33</v>
      </c>
      <c r="B945" t="s">
        <v>43</v>
      </c>
      <c r="G945">
        <f t="shared" si="28"/>
        <v>3</v>
      </c>
      <c r="H945">
        <f t="shared" si="29"/>
        <v>2</v>
      </c>
    </row>
    <row r="946" spans="1:8" x14ac:dyDescent="0.25">
      <c r="A946" t="s">
        <v>33</v>
      </c>
      <c r="B946" t="s">
        <v>43</v>
      </c>
      <c r="G946">
        <f t="shared" si="28"/>
        <v>3</v>
      </c>
      <c r="H946">
        <f t="shared" si="29"/>
        <v>2</v>
      </c>
    </row>
    <row r="947" spans="1:8" x14ac:dyDescent="0.25">
      <c r="A947" t="s">
        <v>33</v>
      </c>
      <c r="B947" t="s">
        <v>43</v>
      </c>
      <c r="G947">
        <f t="shared" si="28"/>
        <v>3</v>
      </c>
      <c r="H947">
        <f t="shared" si="29"/>
        <v>2</v>
      </c>
    </row>
    <row r="948" spans="1:8" x14ac:dyDescent="0.25">
      <c r="A948" t="s">
        <v>33</v>
      </c>
      <c r="B948" t="s">
        <v>43</v>
      </c>
      <c r="G948">
        <f t="shared" si="28"/>
        <v>3</v>
      </c>
      <c r="H948">
        <f t="shared" si="29"/>
        <v>2</v>
      </c>
    </row>
    <row r="949" spans="1:8" x14ac:dyDescent="0.25">
      <c r="A949" t="s">
        <v>33</v>
      </c>
      <c r="B949" t="s">
        <v>43</v>
      </c>
      <c r="G949">
        <f t="shared" si="28"/>
        <v>3</v>
      </c>
      <c r="H949">
        <f t="shared" si="29"/>
        <v>2</v>
      </c>
    </row>
    <row r="950" spans="1:8" x14ac:dyDescent="0.25">
      <c r="A950" t="s">
        <v>33</v>
      </c>
      <c r="B950" t="s">
        <v>43</v>
      </c>
      <c r="G950">
        <f t="shared" si="28"/>
        <v>3</v>
      </c>
      <c r="H950">
        <f t="shared" si="29"/>
        <v>2</v>
      </c>
    </row>
    <row r="951" spans="1:8" x14ac:dyDescent="0.25">
      <c r="A951" t="s">
        <v>33</v>
      </c>
      <c r="B951" t="s">
        <v>43</v>
      </c>
      <c r="G951">
        <f t="shared" si="28"/>
        <v>3</v>
      </c>
      <c r="H951">
        <f t="shared" si="29"/>
        <v>2</v>
      </c>
    </row>
    <row r="952" spans="1:8" x14ac:dyDescent="0.25">
      <c r="A952" t="s">
        <v>33</v>
      </c>
      <c r="B952" t="s">
        <v>43</v>
      </c>
      <c r="G952">
        <f t="shared" si="28"/>
        <v>3</v>
      </c>
      <c r="H952">
        <f t="shared" si="29"/>
        <v>2</v>
      </c>
    </row>
    <row r="953" spans="1:8" x14ac:dyDescent="0.25">
      <c r="A953" t="s">
        <v>33</v>
      </c>
      <c r="B953" t="s">
        <v>43</v>
      </c>
      <c r="G953">
        <f t="shared" si="28"/>
        <v>3</v>
      </c>
      <c r="H953">
        <f t="shared" si="29"/>
        <v>2</v>
      </c>
    </row>
    <row r="954" spans="1:8" x14ac:dyDescent="0.25">
      <c r="A954" t="s">
        <v>33</v>
      </c>
      <c r="B954" t="s">
        <v>43</v>
      </c>
      <c r="G954">
        <f t="shared" si="28"/>
        <v>3</v>
      </c>
      <c r="H954">
        <f t="shared" si="29"/>
        <v>2</v>
      </c>
    </row>
    <row r="955" spans="1:8" x14ac:dyDescent="0.25">
      <c r="A955" t="s">
        <v>33</v>
      </c>
      <c r="B955" t="s">
        <v>43</v>
      </c>
      <c r="G955">
        <f t="shared" si="28"/>
        <v>3</v>
      </c>
      <c r="H955">
        <f t="shared" si="29"/>
        <v>2</v>
      </c>
    </row>
    <row r="956" spans="1:8" x14ac:dyDescent="0.25">
      <c r="A956" t="s">
        <v>33</v>
      </c>
      <c r="B956" t="s">
        <v>43</v>
      </c>
      <c r="G956">
        <f t="shared" si="28"/>
        <v>3</v>
      </c>
      <c r="H956">
        <f t="shared" si="29"/>
        <v>2</v>
      </c>
    </row>
    <row r="957" spans="1:8" x14ac:dyDescent="0.25">
      <c r="A957" t="s">
        <v>33</v>
      </c>
      <c r="B957" t="s">
        <v>43</v>
      </c>
      <c r="G957">
        <f t="shared" si="28"/>
        <v>3</v>
      </c>
      <c r="H957">
        <f t="shared" si="29"/>
        <v>2</v>
      </c>
    </row>
    <row r="958" spans="1:8" x14ac:dyDescent="0.25">
      <c r="A958" t="s">
        <v>33</v>
      </c>
      <c r="B958" t="s">
        <v>43</v>
      </c>
      <c r="G958">
        <f t="shared" si="28"/>
        <v>3</v>
      </c>
      <c r="H958">
        <f t="shared" si="29"/>
        <v>2</v>
      </c>
    </row>
    <row r="959" spans="1:8" x14ac:dyDescent="0.25">
      <c r="A959" t="s">
        <v>33</v>
      </c>
      <c r="B959" t="s">
        <v>43</v>
      </c>
      <c r="G959">
        <f t="shared" si="28"/>
        <v>3</v>
      </c>
      <c r="H959">
        <f t="shared" si="29"/>
        <v>2</v>
      </c>
    </row>
    <row r="960" spans="1:8" x14ac:dyDescent="0.25">
      <c r="A960" t="s">
        <v>33</v>
      </c>
      <c r="B960" t="s">
        <v>43</v>
      </c>
      <c r="G960">
        <f t="shared" si="28"/>
        <v>3</v>
      </c>
      <c r="H960">
        <f t="shared" si="29"/>
        <v>2</v>
      </c>
    </row>
    <row r="961" spans="1:8" x14ac:dyDescent="0.25">
      <c r="A961" t="s">
        <v>33</v>
      </c>
      <c r="B961" t="s">
        <v>43</v>
      </c>
      <c r="G961">
        <f t="shared" si="28"/>
        <v>3</v>
      </c>
      <c r="H961">
        <f t="shared" si="29"/>
        <v>2</v>
      </c>
    </row>
    <row r="962" spans="1:8" x14ac:dyDescent="0.25">
      <c r="A962" t="s">
        <v>33</v>
      </c>
      <c r="B962" t="s">
        <v>43</v>
      </c>
      <c r="G962">
        <f t="shared" ref="G962:G1025" si="30">VLOOKUP(A962,$D$2:$E$4,2)</f>
        <v>3</v>
      </c>
      <c r="H962">
        <f t="shared" ref="H962:H1025" si="31">VLOOKUP(B962,$D$8:$E$14,2)</f>
        <v>2</v>
      </c>
    </row>
    <row r="963" spans="1:8" x14ac:dyDescent="0.25">
      <c r="A963" t="s">
        <v>33</v>
      </c>
      <c r="B963" t="s">
        <v>43</v>
      </c>
      <c r="G963">
        <f t="shared" si="30"/>
        <v>3</v>
      </c>
      <c r="H963">
        <f t="shared" si="31"/>
        <v>2</v>
      </c>
    </row>
    <row r="964" spans="1:8" x14ac:dyDescent="0.25">
      <c r="A964" t="s">
        <v>33</v>
      </c>
      <c r="B964" t="s">
        <v>43</v>
      </c>
      <c r="G964">
        <f t="shared" si="30"/>
        <v>3</v>
      </c>
      <c r="H964">
        <f t="shared" si="31"/>
        <v>2</v>
      </c>
    </row>
    <row r="965" spans="1:8" x14ac:dyDescent="0.25">
      <c r="A965" t="s">
        <v>33</v>
      </c>
      <c r="B965" t="s">
        <v>43</v>
      </c>
      <c r="G965">
        <f t="shared" si="30"/>
        <v>3</v>
      </c>
      <c r="H965">
        <f t="shared" si="31"/>
        <v>2</v>
      </c>
    </row>
    <row r="966" spans="1:8" x14ac:dyDescent="0.25">
      <c r="A966" t="s">
        <v>33</v>
      </c>
      <c r="B966" t="s">
        <v>43</v>
      </c>
      <c r="G966">
        <f t="shared" si="30"/>
        <v>3</v>
      </c>
      <c r="H966">
        <f t="shared" si="31"/>
        <v>2</v>
      </c>
    </row>
    <row r="967" spans="1:8" x14ac:dyDescent="0.25">
      <c r="A967" t="s">
        <v>33</v>
      </c>
      <c r="B967" t="s">
        <v>43</v>
      </c>
      <c r="G967">
        <f t="shared" si="30"/>
        <v>3</v>
      </c>
      <c r="H967">
        <f t="shared" si="31"/>
        <v>2</v>
      </c>
    </row>
    <row r="968" spans="1:8" x14ac:dyDescent="0.25">
      <c r="A968" t="s">
        <v>33</v>
      </c>
      <c r="B968" t="s">
        <v>43</v>
      </c>
      <c r="G968">
        <f t="shared" si="30"/>
        <v>3</v>
      </c>
      <c r="H968">
        <f t="shared" si="31"/>
        <v>2</v>
      </c>
    </row>
    <row r="969" spans="1:8" x14ac:dyDescent="0.25">
      <c r="A969" t="s">
        <v>33</v>
      </c>
      <c r="B969" t="s">
        <v>43</v>
      </c>
      <c r="G969">
        <f t="shared" si="30"/>
        <v>3</v>
      </c>
      <c r="H969">
        <f t="shared" si="31"/>
        <v>2</v>
      </c>
    </row>
    <row r="970" spans="1:8" x14ac:dyDescent="0.25">
      <c r="A970" t="s">
        <v>33</v>
      </c>
      <c r="B970" t="s">
        <v>43</v>
      </c>
      <c r="G970">
        <f t="shared" si="30"/>
        <v>3</v>
      </c>
      <c r="H970">
        <f t="shared" si="31"/>
        <v>2</v>
      </c>
    </row>
    <row r="971" spans="1:8" x14ac:dyDescent="0.25">
      <c r="A971" t="s">
        <v>33</v>
      </c>
      <c r="B971" t="s">
        <v>43</v>
      </c>
      <c r="G971">
        <f t="shared" si="30"/>
        <v>3</v>
      </c>
      <c r="H971">
        <f t="shared" si="31"/>
        <v>2</v>
      </c>
    </row>
    <row r="972" spans="1:8" x14ac:dyDescent="0.25">
      <c r="A972" t="s">
        <v>33</v>
      </c>
      <c r="B972" t="s">
        <v>43</v>
      </c>
      <c r="G972">
        <f t="shared" si="30"/>
        <v>3</v>
      </c>
      <c r="H972">
        <f t="shared" si="31"/>
        <v>2</v>
      </c>
    </row>
    <row r="973" spans="1:8" x14ac:dyDescent="0.25">
      <c r="A973" t="s">
        <v>33</v>
      </c>
      <c r="B973" t="s">
        <v>43</v>
      </c>
      <c r="G973">
        <f t="shared" si="30"/>
        <v>3</v>
      </c>
      <c r="H973">
        <f t="shared" si="31"/>
        <v>2</v>
      </c>
    </row>
    <row r="974" spans="1:8" x14ac:dyDescent="0.25">
      <c r="A974" t="s">
        <v>33</v>
      </c>
      <c r="B974" t="s">
        <v>43</v>
      </c>
      <c r="G974">
        <f t="shared" si="30"/>
        <v>3</v>
      </c>
      <c r="H974">
        <f t="shared" si="31"/>
        <v>2</v>
      </c>
    </row>
    <row r="975" spans="1:8" x14ac:dyDescent="0.25">
      <c r="A975" t="s">
        <v>33</v>
      </c>
      <c r="B975" t="s">
        <v>43</v>
      </c>
      <c r="G975">
        <f t="shared" si="30"/>
        <v>3</v>
      </c>
      <c r="H975">
        <f t="shared" si="31"/>
        <v>2</v>
      </c>
    </row>
    <row r="976" spans="1:8" x14ac:dyDescent="0.25">
      <c r="A976" t="s">
        <v>33</v>
      </c>
      <c r="B976" t="s">
        <v>43</v>
      </c>
      <c r="G976">
        <f t="shared" si="30"/>
        <v>3</v>
      </c>
      <c r="H976">
        <f t="shared" si="31"/>
        <v>2</v>
      </c>
    </row>
    <row r="977" spans="1:8" x14ac:dyDescent="0.25">
      <c r="A977" t="s">
        <v>33</v>
      </c>
      <c r="B977" t="s">
        <v>43</v>
      </c>
      <c r="G977">
        <f t="shared" si="30"/>
        <v>3</v>
      </c>
      <c r="H977">
        <f t="shared" si="31"/>
        <v>2</v>
      </c>
    </row>
    <row r="978" spans="1:8" x14ac:dyDescent="0.25">
      <c r="A978" t="s">
        <v>33</v>
      </c>
      <c r="B978" t="s">
        <v>43</v>
      </c>
      <c r="G978">
        <f t="shared" si="30"/>
        <v>3</v>
      </c>
      <c r="H978">
        <f t="shared" si="31"/>
        <v>2</v>
      </c>
    </row>
    <row r="979" spans="1:8" x14ac:dyDescent="0.25">
      <c r="A979" t="s">
        <v>33</v>
      </c>
      <c r="B979" t="s">
        <v>43</v>
      </c>
      <c r="G979">
        <f t="shared" si="30"/>
        <v>3</v>
      </c>
      <c r="H979">
        <f t="shared" si="31"/>
        <v>2</v>
      </c>
    </row>
    <row r="980" spans="1:8" x14ac:dyDescent="0.25">
      <c r="A980" t="s">
        <v>33</v>
      </c>
      <c r="B980" t="s">
        <v>43</v>
      </c>
      <c r="G980">
        <f t="shared" si="30"/>
        <v>3</v>
      </c>
      <c r="H980">
        <f t="shared" si="31"/>
        <v>2</v>
      </c>
    </row>
    <row r="981" spans="1:8" x14ac:dyDescent="0.25">
      <c r="A981" t="s">
        <v>33</v>
      </c>
      <c r="B981" t="s">
        <v>43</v>
      </c>
      <c r="G981">
        <f t="shared" si="30"/>
        <v>3</v>
      </c>
      <c r="H981">
        <f t="shared" si="31"/>
        <v>2</v>
      </c>
    </row>
    <row r="982" spans="1:8" x14ac:dyDescent="0.25">
      <c r="A982" t="s">
        <v>33</v>
      </c>
      <c r="B982" t="s">
        <v>43</v>
      </c>
      <c r="G982">
        <f t="shared" si="30"/>
        <v>3</v>
      </c>
      <c r="H982">
        <f t="shared" si="31"/>
        <v>2</v>
      </c>
    </row>
    <row r="983" spans="1:8" x14ac:dyDescent="0.25">
      <c r="A983" t="s">
        <v>33</v>
      </c>
      <c r="B983" t="s">
        <v>43</v>
      </c>
      <c r="G983">
        <f t="shared" si="30"/>
        <v>3</v>
      </c>
      <c r="H983">
        <f t="shared" si="31"/>
        <v>2</v>
      </c>
    </row>
    <row r="984" spans="1:8" x14ac:dyDescent="0.25">
      <c r="A984" t="s">
        <v>33</v>
      </c>
      <c r="B984" t="s">
        <v>43</v>
      </c>
      <c r="G984">
        <f t="shared" si="30"/>
        <v>3</v>
      </c>
      <c r="H984">
        <f t="shared" si="31"/>
        <v>2</v>
      </c>
    </row>
    <row r="985" spans="1:8" x14ac:dyDescent="0.25">
      <c r="A985" t="s">
        <v>33</v>
      </c>
      <c r="B985" t="s">
        <v>43</v>
      </c>
      <c r="G985">
        <f t="shared" si="30"/>
        <v>3</v>
      </c>
      <c r="H985">
        <f t="shared" si="31"/>
        <v>2</v>
      </c>
    </row>
    <row r="986" spans="1:8" x14ac:dyDescent="0.25">
      <c r="A986" t="s">
        <v>33</v>
      </c>
      <c r="B986" t="s">
        <v>43</v>
      </c>
      <c r="G986">
        <f t="shared" si="30"/>
        <v>3</v>
      </c>
      <c r="H986">
        <f t="shared" si="31"/>
        <v>2</v>
      </c>
    </row>
    <row r="987" spans="1:8" x14ac:dyDescent="0.25">
      <c r="A987" t="s">
        <v>33</v>
      </c>
      <c r="B987" t="s">
        <v>43</v>
      </c>
      <c r="G987">
        <f t="shared" si="30"/>
        <v>3</v>
      </c>
      <c r="H987">
        <f t="shared" si="31"/>
        <v>2</v>
      </c>
    </row>
    <row r="988" spans="1:8" x14ac:dyDescent="0.25">
      <c r="A988" t="s">
        <v>33</v>
      </c>
      <c r="B988" t="s">
        <v>43</v>
      </c>
      <c r="G988">
        <f t="shared" si="30"/>
        <v>3</v>
      </c>
      <c r="H988">
        <f t="shared" si="31"/>
        <v>2</v>
      </c>
    </row>
    <row r="989" spans="1:8" x14ac:dyDescent="0.25">
      <c r="A989" t="s">
        <v>33</v>
      </c>
      <c r="B989" t="s">
        <v>43</v>
      </c>
      <c r="G989">
        <f t="shared" si="30"/>
        <v>3</v>
      </c>
      <c r="H989">
        <f t="shared" si="31"/>
        <v>2</v>
      </c>
    </row>
    <row r="990" spans="1:8" x14ac:dyDescent="0.25">
      <c r="A990" t="s">
        <v>33</v>
      </c>
      <c r="B990" t="s">
        <v>43</v>
      </c>
      <c r="G990">
        <f t="shared" si="30"/>
        <v>3</v>
      </c>
      <c r="H990">
        <f t="shared" si="31"/>
        <v>2</v>
      </c>
    </row>
    <row r="991" spans="1:8" x14ac:dyDescent="0.25">
      <c r="A991" t="s">
        <v>33</v>
      </c>
      <c r="B991" t="s">
        <v>43</v>
      </c>
      <c r="G991">
        <f t="shared" si="30"/>
        <v>3</v>
      </c>
      <c r="H991">
        <f t="shared" si="31"/>
        <v>2</v>
      </c>
    </row>
    <row r="992" spans="1:8" x14ac:dyDescent="0.25">
      <c r="A992" t="s">
        <v>33</v>
      </c>
      <c r="B992" t="s">
        <v>43</v>
      </c>
      <c r="G992">
        <f t="shared" si="30"/>
        <v>3</v>
      </c>
      <c r="H992">
        <f t="shared" si="31"/>
        <v>2</v>
      </c>
    </row>
    <row r="993" spans="1:8" x14ac:dyDescent="0.25">
      <c r="A993" t="s">
        <v>33</v>
      </c>
      <c r="B993" t="s">
        <v>43</v>
      </c>
      <c r="G993">
        <f t="shared" si="30"/>
        <v>3</v>
      </c>
      <c r="H993">
        <f t="shared" si="31"/>
        <v>2</v>
      </c>
    </row>
    <row r="994" spans="1:8" x14ac:dyDescent="0.25">
      <c r="A994" t="s">
        <v>33</v>
      </c>
      <c r="B994" t="s">
        <v>43</v>
      </c>
      <c r="G994">
        <f t="shared" si="30"/>
        <v>3</v>
      </c>
      <c r="H994">
        <f t="shared" si="31"/>
        <v>2</v>
      </c>
    </row>
    <row r="995" spans="1:8" x14ac:dyDescent="0.25">
      <c r="A995" t="s">
        <v>33</v>
      </c>
      <c r="B995" t="s">
        <v>43</v>
      </c>
      <c r="G995">
        <f t="shared" si="30"/>
        <v>3</v>
      </c>
      <c r="H995">
        <f t="shared" si="31"/>
        <v>2</v>
      </c>
    </row>
    <row r="996" spans="1:8" x14ac:dyDescent="0.25">
      <c r="A996" t="s">
        <v>33</v>
      </c>
      <c r="B996" t="s">
        <v>43</v>
      </c>
      <c r="G996">
        <f t="shared" si="30"/>
        <v>3</v>
      </c>
      <c r="H996">
        <f t="shared" si="31"/>
        <v>2</v>
      </c>
    </row>
    <row r="997" spans="1:8" x14ac:dyDescent="0.25">
      <c r="A997" t="s">
        <v>33</v>
      </c>
      <c r="B997" t="s">
        <v>43</v>
      </c>
      <c r="G997">
        <f t="shared" si="30"/>
        <v>3</v>
      </c>
      <c r="H997">
        <f t="shared" si="31"/>
        <v>2</v>
      </c>
    </row>
    <row r="998" spans="1:8" x14ac:dyDescent="0.25">
      <c r="A998" t="s">
        <v>33</v>
      </c>
      <c r="B998" t="s">
        <v>43</v>
      </c>
      <c r="G998">
        <f t="shared" si="30"/>
        <v>3</v>
      </c>
      <c r="H998">
        <f t="shared" si="31"/>
        <v>2</v>
      </c>
    </row>
    <row r="999" spans="1:8" x14ac:dyDescent="0.25">
      <c r="A999" t="s">
        <v>33</v>
      </c>
      <c r="B999" t="s">
        <v>43</v>
      </c>
      <c r="G999">
        <f t="shared" si="30"/>
        <v>3</v>
      </c>
      <c r="H999">
        <f t="shared" si="31"/>
        <v>2</v>
      </c>
    </row>
    <row r="1000" spans="1:8" x14ac:dyDescent="0.25">
      <c r="A1000" t="s">
        <v>33</v>
      </c>
      <c r="B1000" t="s">
        <v>43</v>
      </c>
      <c r="G1000">
        <f t="shared" si="30"/>
        <v>3</v>
      </c>
      <c r="H1000">
        <f t="shared" si="31"/>
        <v>2</v>
      </c>
    </row>
    <row r="1001" spans="1:8" x14ac:dyDescent="0.25">
      <c r="A1001" t="s">
        <v>33</v>
      </c>
      <c r="B1001" t="s">
        <v>43</v>
      </c>
      <c r="G1001">
        <f t="shared" si="30"/>
        <v>3</v>
      </c>
      <c r="H1001">
        <f t="shared" si="31"/>
        <v>2</v>
      </c>
    </row>
    <row r="1002" spans="1:8" x14ac:dyDescent="0.25">
      <c r="A1002" t="s">
        <v>33</v>
      </c>
      <c r="B1002" t="s">
        <v>43</v>
      </c>
      <c r="G1002">
        <f t="shared" si="30"/>
        <v>3</v>
      </c>
      <c r="H1002">
        <f t="shared" si="31"/>
        <v>2</v>
      </c>
    </row>
    <row r="1003" spans="1:8" x14ac:dyDescent="0.25">
      <c r="A1003" t="s">
        <v>33</v>
      </c>
      <c r="B1003" t="s">
        <v>43</v>
      </c>
      <c r="G1003">
        <f t="shared" si="30"/>
        <v>3</v>
      </c>
      <c r="H1003">
        <f t="shared" si="31"/>
        <v>2</v>
      </c>
    </row>
    <row r="1004" spans="1:8" x14ac:dyDescent="0.25">
      <c r="A1004" t="s">
        <v>33</v>
      </c>
      <c r="B1004" t="s">
        <v>43</v>
      </c>
      <c r="G1004">
        <f t="shared" si="30"/>
        <v>3</v>
      </c>
      <c r="H1004">
        <f t="shared" si="31"/>
        <v>2</v>
      </c>
    </row>
    <row r="1005" spans="1:8" x14ac:dyDescent="0.25">
      <c r="A1005" t="s">
        <v>33</v>
      </c>
      <c r="B1005" t="s">
        <v>43</v>
      </c>
      <c r="G1005">
        <f t="shared" si="30"/>
        <v>3</v>
      </c>
      <c r="H1005">
        <f t="shared" si="31"/>
        <v>2</v>
      </c>
    </row>
    <row r="1006" spans="1:8" x14ac:dyDescent="0.25">
      <c r="A1006" t="s">
        <v>33</v>
      </c>
      <c r="B1006" t="s">
        <v>43</v>
      </c>
      <c r="G1006">
        <f t="shared" si="30"/>
        <v>3</v>
      </c>
      <c r="H1006">
        <f t="shared" si="31"/>
        <v>2</v>
      </c>
    </row>
    <row r="1007" spans="1:8" x14ac:dyDescent="0.25">
      <c r="A1007" t="s">
        <v>33</v>
      </c>
      <c r="B1007" t="s">
        <v>43</v>
      </c>
      <c r="G1007">
        <f t="shared" si="30"/>
        <v>3</v>
      </c>
      <c r="H1007">
        <f t="shared" si="31"/>
        <v>2</v>
      </c>
    </row>
    <row r="1008" spans="1:8" x14ac:dyDescent="0.25">
      <c r="A1008" t="s">
        <v>33</v>
      </c>
      <c r="B1008" t="s">
        <v>43</v>
      </c>
      <c r="G1008">
        <f t="shared" si="30"/>
        <v>3</v>
      </c>
      <c r="H1008">
        <f t="shared" si="31"/>
        <v>2</v>
      </c>
    </row>
    <row r="1009" spans="1:8" x14ac:dyDescent="0.25">
      <c r="A1009" t="s">
        <v>33</v>
      </c>
      <c r="B1009" t="s">
        <v>43</v>
      </c>
      <c r="G1009">
        <f t="shared" si="30"/>
        <v>3</v>
      </c>
      <c r="H1009">
        <f t="shared" si="31"/>
        <v>2</v>
      </c>
    </row>
    <row r="1010" spans="1:8" x14ac:dyDescent="0.25">
      <c r="A1010" t="s">
        <v>33</v>
      </c>
      <c r="B1010" t="s">
        <v>43</v>
      </c>
      <c r="G1010">
        <f t="shared" si="30"/>
        <v>3</v>
      </c>
      <c r="H1010">
        <f t="shared" si="31"/>
        <v>2</v>
      </c>
    </row>
    <row r="1011" spans="1:8" x14ac:dyDescent="0.25">
      <c r="A1011" t="s">
        <v>33</v>
      </c>
      <c r="B1011" t="s">
        <v>43</v>
      </c>
      <c r="G1011">
        <f t="shared" si="30"/>
        <v>3</v>
      </c>
      <c r="H1011">
        <f t="shared" si="31"/>
        <v>2</v>
      </c>
    </row>
    <row r="1012" spans="1:8" x14ac:dyDescent="0.25">
      <c r="A1012" t="s">
        <v>33</v>
      </c>
      <c r="B1012" t="s">
        <v>43</v>
      </c>
      <c r="G1012">
        <f t="shared" si="30"/>
        <v>3</v>
      </c>
      <c r="H1012">
        <f t="shared" si="31"/>
        <v>2</v>
      </c>
    </row>
    <row r="1013" spans="1:8" x14ac:dyDescent="0.25">
      <c r="A1013" t="s">
        <v>33</v>
      </c>
      <c r="B1013" t="s">
        <v>43</v>
      </c>
      <c r="G1013">
        <f t="shared" si="30"/>
        <v>3</v>
      </c>
      <c r="H1013">
        <f t="shared" si="31"/>
        <v>2</v>
      </c>
    </row>
    <row r="1014" spans="1:8" x14ac:dyDescent="0.25">
      <c r="A1014" t="s">
        <v>33</v>
      </c>
      <c r="B1014" t="s">
        <v>43</v>
      </c>
      <c r="G1014">
        <f t="shared" si="30"/>
        <v>3</v>
      </c>
      <c r="H1014">
        <f t="shared" si="31"/>
        <v>2</v>
      </c>
    </row>
    <row r="1015" spans="1:8" x14ac:dyDescent="0.25">
      <c r="A1015" t="s">
        <v>33</v>
      </c>
      <c r="B1015" t="s">
        <v>43</v>
      </c>
      <c r="G1015">
        <f t="shared" si="30"/>
        <v>3</v>
      </c>
      <c r="H1015">
        <f t="shared" si="31"/>
        <v>2</v>
      </c>
    </row>
    <row r="1016" spans="1:8" x14ac:dyDescent="0.25">
      <c r="A1016" t="s">
        <v>33</v>
      </c>
      <c r="B1016" t="s">
        <v>43</v>
      </c>
      <c r="G1016">
        <f t="shared" si="30"/>
        <v>3</v>
      </c>
      <c r="H1016">
        <f t="shared" si="31"/>
        <v>2</v>
      </c>
    </row>
    <row r="1017" spans="1:8" x14ac:dyDescent="0.25">
      <c r="A1017" t="s">
        <v>33</v>
      </c>
      <c r="B1017" t="s">
        <v>43</v>
      </c>
      <c r="G1017">
        <f t="shared" si="30"/>
        <v>3</v>
      </c>
      <c r="H1017">
        <f t="shared" si="31"/>
        <v>2</v>
      </c>
    </row>
    <row r="1018" spans="1:8" x14ac:dyDescent="0.25">
      <c r="A1018" t="s">
        <v>33</v>
      </c>
      <c r="B1018" t="s">
        <v>43</v>
      </c>
      <c r="G1018">
        <f t="shared" si="30"/>
        <v>3</v>
      </c>
      <c r="H1018">
        <f t="shared" si="31"/>
        <v>2</v>
      </c>
    </row>
    <row r="1019" spans="1:8" x14ac:dyDescent="0.25">
      <c r="A1019" t="s">
        <v>33</v>
      </c>
      <c r="B1019" t="s">
        <v>43</v>
      </c>
      <c r="G1019">
        <f t="shared" si="30"/>
        <v>3</v>
      </c>
      <c r="H1019">
        <f t="shared" si="31"/>
        <v>2</v>
      </c>
    </row>
    <row r="1020" spans="1:8" x14ac:dyDescent="0.25">
      <c r="A1020" t="s">
        <v>33</v>
      </c>
      <c r="B1020" t="s">
        <v>43</v>
      </c>
      <c r="G1020">
        <f t="shared" si="30"/>
        <v>3</v>
      </c>
      <c r="H1020">
        <f t="shared" si="31"/>
        <v>2</v>
      </c>
    </row>
    <row r="1021" spans="1:8" x14ac:dyDescent="0.25">
      <c r="A1021" t="s">
        <v>33</v>
      </c>
      <c r="B1021" t="s">
        <v>43</v>
      </c>
      <c r="G1021">
        <f t="shared" si="30"/>
        <v>3</v>
      </c>
      <c r="H1021">
        <f t="shared" si="31"/>
        <v>2</v>
      </c>
    </row>
    <row r="1022" spans="1:8" x14ac:dyDescent="0.25">
      <c r="A1022" t="s">
        <v>33</v>
      </c>
      <c r="B1022" t="s">
        <v>43</v>
      </c>
      <c r="G1022">
        <f t="shared" si="30"/>
        <v>3</v>
      </c>
      <c r="H1022">
        <f t="shared" si="31"/>
        <v>2</v>
      </c>
    </row>
    <row r="1023" spans="1:8" x14ac:dyDescent="0.25">
      <c r="A1023" t="s">
        <v>33</v>
      </c>
      <c r="B1023" t="s">
        <v>43</v>
      </c>
      <c r="G1023">
        <f t="shared" si="30"/>
        <v>3</v>
      </c>
      <c r="H1023">
        <f t="shared" si="31"/>
        <v>2</v>
      </c>
    </row>
    <row r="1024" spans="1:8" x14ac:dyDescent="0.25">
      <c r="A1024" t="s">
        <v>33</v>
      </c>
      <c r="B1024" t="s">
        <v>43</v>
      </c>
      <c r="G1024">
        <f t="shared" si="30"/>
        <v>3</v>
      </c>
      <c r="H1024">
        <f t="shared" si="31"/>
        <v>2</v>
      </c>
    </row>
    <row r="1025" spans="1:8" x14ac:dyDescent="0.25">
      <c r="A1025" t="s">
        <v>33</v>
      </c>
      <c r="B1025" t="s">
        <v>43</v>
      </c>
      <c r="G1025">
        <f t="shared" si="30"/>
        <v>3</v>
      </c>
      <c r="H1025">
        <f t="shared" si="31"/>
        <v>2</v>
      </c>
    </row>
    <row r="1026" spans="1:8" x14ac:dyDescent="0.25">
      <c r="A1026" t="s">
        <v>33</v>
      </c>
      <c r="B1026" t="s">
        <v>43</v>
      </c>
      <c r="G1026">
        <f t="shared" ref="G1026:G1089" si="32">VLOOKUP(A1026,$D$2:$E$4,2)</f>
        <v>3</v>
      </c>
      <c r="H1026">
        <f t="shared" ref="H1026:H1089" si="33">VLOOKUP(B1026,$D$8:$E$14,2)</f>
        <v>2</v>
      </c>
    </row>
    <row r="1027" spans="1:8" x14ac:dyDescent="0.25">
      <c r="A1027" t="s">
        <v>33</v>
      </c>
      <c r="B1027" t="s">
        <v>43</v>
      </c>
      <c r="G1027">
        <f t="shared" si="32"/>
        <v>3</v>
      </c>
      <c r="H1027">
        <f t="shared" si="33"/>
        <v>2</v>
      </c>
    </row>
    <row r="1028" spans="1:8" x14ac:dyDescent="0.25">
      <c r="A1028" t="s">
        <v>33</v>
      </c>
      <c r="B1028" t="s">
        <v>43</v>
      </c>
      <c r="G1028">
        <f t="shared" si="32"/>
        <v>3</v>
      </c>
      <c r="H1028">
        <f t="shared" si="33"/>
        <v>2</v>
      </c>
    </row>
    <row r="1029" spans="1:8" x14ac:dyDescent="0.25">
      <c r="A1029" t="s">
        <v>33</v>
      </c>
      <c r="B1029" t="s">
        <v>43</v>
      </c>
      <c r="G1029">
        <f t="shared" si="32"/>
        <v>3</v>
      </c>
      <c r="H1029">
        <f t="shared" si="33"/>
        <v>2</v>
      </c>
    </row>
    <row r="1030" spans="1:8" x14ac:dyDescent="0.25">
      <c r="A1030" t="s">
        <v>33</v>
      </c>
      <c r="B1030" t="s">
        <v>43</v>
      </c>
      <c r="G1030">
        <f t="shared" si="32"/>
        <v>3</v>
      </c>
      <c r="H1030">
        <f t="shared" si="33"/>
        <v>2</v>
      </c>
    </row>
    <row r="1031" spans="1:8" x14ac:dyDescent="0.25">
      <c r="A1031" t="s">
        <v>33</v>
      </c>
      <c r="B1031" t="s">
        <v>43</v>
      </c>
      <c r="G1031">
        <f t="shared" si="32"/>
        <v>3</v>
      </c>
      <c r="H1031">
        <f t="shared" si="33"/>
        <v>2</v>
      </c>
    </row>
    <row r="1032" spans="1:8" x14ac:dyDescent="0.25">
      <c r="A1032" t="s">
        <v>33</v>
      </c>
      <c r="B1032" t="s">
        <v>43</v>
      </c>
      <c r="G1032">
        <f t="shared" si="32"/>
        <v>3</v>
      </c>
      <c r="H1032">
        <f t="shared" si="33"/>
        <v>2</v>
      </c>
    </row>
    <row r="1033" spans="1:8" x14ac:dyDescent="0.25">
      <c r="A1033" t="s">
        <v>33</v>
      </c>
      <c r="B1033" t="s">
        <v>43</v>
      </c>
      <c r="G1033">
        <f t="shared" si="32"/>
        <v>3</v>
      </c>
      <c r="H1033">
        <f t="shared" si="33"/>
        <v>2</v>
      </c>
    </row>
    <row r="1034" spans="1:8" x14ac:dyDescent="0.25">
      <c r="A1034" t="s">
        <v>33</v>
      </c>
      <c r="B1034" t="s">
        <v>43</v>
      </c>
      <c r="G1034">
        <f t="shared" si="32"/>
        <v>3</v>
      </c>
      <c r="H1034">
        <f t="shared" si="33"/>
        <v>2</v>
      </c>
    </row>
    <row r="1035" spans="1:8" x14ac:dyDescent="0.25">
      <c r="A1035" t="s">
        <v>33</v>
      </c>
      <c r="B1035" t="s">
        <v>43</v>
      </c>
      <c r="G1035">
        <f t="shared" si="32"/>
        <v>3</v>
      </c>
      <c r="H1035">
        <f t="shared" si="33"/>
        <v>2</v>
      </c>
    </row>
    <row r="1036" spans="1:8" x14ac:dyDescent="0.25">
      <c r="A1036" t="s">
        <v>33</v>
      </c>
      <c r="B1036" t="s">
        <v>43</v>
      </c>
      <c r="G1036">
        <f t="shared" si="32"/>
        <v>3</v>
      </c>
      <c r="H1036">
        <f t="shared" si="33"/>
        <v>2</v>
      </c>
    </row>
    <row r="1037" spans="1:8" x14ac:dyDescent="0.25">
      <c r="A1037" t="s">
        <v>33</v>
      </c>
      <c r="B1037" t="s">
        <v>43</v>
      </c>
      <c r="G1037">
        <f t="shared" si="32"/>
        <v>3</v>
      </c>
      <c r="H1037">
        <f t="shared" si="33"/>
        <v>2</v>
      </c>
    </row>
    <row r="1038" spans="1:8" x14ac:dyDescent="0.25">
      <c r="A1038" t="s">
        <v>33</v>
      </c>
      <c r="B1038" t="s">
        <v>43</v>
      </c>
      <c r="G1038">
        <f t="shared" si="32"/>
        <v>3</v>
      </c>
      <c r="H1038">
        <f t="shared" si="33"/>
        <v>2</v>
      </c>
    </row>
    <row r="1039" spans="1:8" x14ac:dyDescent="0.25">
      <c r="A1039" t="s">
        <v>33</v>
      </c>
      <c r="B1039" t="s">
        <v>43</v>
      </c>
      <c r="G1039">
        <f t="shared" si="32"/>
        <v>3</v>
      </c>
      <c r="H1039">
        <f t="shared" si="33"/>
        <v>2</v>
      </c>
    </row>
    <row r="1040" spans="1:8" x14ac:dyDescent="0.25">
      <c r="A1040" t="s">
        <v>33</v>
      </c>
      <c r="B1040" t="s">
        <v>43</v>
      </c>
      <c r="G1040">
        <f t="shared" si="32"/>
        <v>3</v>
      </c>
      <c r="H1040">
        <f t="shared" si="33"/>
        <v>2</v>
      </c>
    </row>
    <row r="1041" spans="1:8" x14ac:dyDescent="0.25">
      <c r="A1041" t="s">
        <v>33</v>
      </c>
      <c r="B1041" t="s">
        <v>43</v>
      </c>
      <c r="G1041">
        <f t="shared" si="32"/>
        <v>3</v>
      </c>
      <c r="H1041">
        <f t="shared" si="33"/>
        <v>2</v>
      </c>
    </row>
    <row r="1042" spans="1:8" x14ac:dyDescent="0.25">
      <c r="A1042" t="s">
        <v>33</v>
      </c>
      <c r="B1042" t="s">
        <v>43</v>
      </c>
      <c r="G1042">
        <f t="shared" si="32"/>
        <v>3</v>
      </c>
      <c r="H1042">
        <f t="shared" si="33"/>
        <v>2</v>
      </c>
    </row>
    <row r="1043" spans="1:8" x14ac:dyDescent="0.25">
      <c r="A1043" t="s">
        <v>33</v>
      </c>
      <c r="B1043" t="s">
        <v>43</v>
      </c>
      <c r="G1043">
        <f t="shared" si="32"/>
        <v>3</v>
      </c>
      <c r="H1043">
        <f t="shared" si="33"/>
        <v>2</v>
      </c>
    </row>
    <row r="1044" spans="1:8" x14ac:dyDescent="0.25">
      <c r="A1044" t="s">
        <v>33</v>
      </c>
      <c r="B1044" t="s">
        <v>43</v>
      </c>
      <c r="G1044">
        <f t="shared" si="32"/>
        <v>3</v>
      </c>
      <c r="H1044">
        <f t="shared" si="33"/>
        <v>2</v>
      </c>
    </row>
    <row r="1045" spans="1:8" x14ac:dyDescent="0.25">
      <c r="A1045" t="s">
        <v>33</v>
      </c>
      <c r="B1045" t="s">
        <v>43</v>
      </c>
      <c r="G1045">
        <f t="shared" si="32"/>
        <v>3</v>
      </c>
      <c r="H1045">
        <f t="shared" si="33"/>
        <v>2</v>
      </c>
    </row>
    <row r="1046" spans="1:8" x14ac:dyDescent="0.25">
      <c r="A1046" t="s">
        <v>33</v>
      </c>
      <c r="B1046" t="s">
        <v>43</v>
      </c>
      <c r="G1046">
        <f t="shared" si="32"/>
        <v>3</v>
      </c>
      <c r="H1046">
        <f t="shared" si="33"/>
        <v>2</v>
      </c>
    </row>
    <row r="1047" spans="1:8" x14ac:dyDescent="0.25">
      <c r="A1047" t="s">
        <v>33</v>
      </c>
      <c r="B1047" t="s">
        <v>43</v>
      </c>
      <c r="G1047">
        <f t="shared" si="32"/>
        <v>3</v>
      </c>
      <c r="H1047">
        <f t="shared" si="33"/>
        <v>2</v>
      </c>
    </row>
    <row r="1048" spans="1:8" x14ac:dyDescent="0.25">
      <c r="A1048" t="s">
        <v>33</v>
      </c>
      <c r="B1048" t="s">
        <v>43</v>
      </c>
      <c r="G1048">
        <f t="shared" si="32"/>
        <v>3</v>
      </c>
      <c r="H1048">
        <f t="shared" si="33"/>
        <v>2</v>
      </c>
    </row>
    <row r="1049" spans="1:8" x14ac:dyDescent="0.25">
      <c r="A1049" t="s">
        <v>33</v>
      </c>
      <c r="B1049" t="s">
        <v>43</v>
      </c>
      <c r="G1049">
        <f t="shared" si="32"/>
        <v>3</v>
      </c>
      <c r="H1049">
        <f t="shared" si="33"/>
        <v>2</v>
      </c>
    </row>
    <row r="1050" spans="1:8" x14ac:dyDescent="0.25">
      <c r="A1050" t="s">
        <v>33</v>
      </c>
      <c r="B1050" t="s">
        <v>43</v>
      </c>
      <c r="G1050">
        <f t="shared" si="32"/>
        <v>3</v>
      </c>
      <c r="H1050">
        <f t="shared" si="33"/>
        <v>2</v>
      </c>
    </row>
    <row r="1051" spans="1:8" x14ac:dyDescent="0.25">
      <c r="A1051" t="s">
        <v>33</v>
      </c>
      <c r="B1051" t="s">
        <v>43</v>
      </c>
      <c r="G1051">
        <f t="shared" si="32"/>
        <v>3</v>
      </c>
      <c r="H1051">
        <f t="shared" si="33"/>
        <v>2</v>
      </c>
    </row>
    <row r="1052" spans="1:8" x14ac:dyDescent="0.25">
      <c r="A1052" t="s">
        <v>33</v>
      </c>
      <c r="B1052" t="s">
        <v>43</v>
      </c>
      <c r="G1052">
        <f t="shared" si="32"/>
        <v>3</v>
      </c>
      <c r="H1052">
        <f t="shared" si="33"/>
        <v>2</v>
      </c>
    </row>
    <row r="1053" spans="1:8" x14ac:dyDescent="0.25">
      <c r="A1053" t="s">
        <v>33</v>
      </c>
      <c r="B1053" t="s">
        <v>43</v>
      </c>
      <c r="G1053">
        <f t="shared" si="32"/>
        <v>3</v>
      </c>
      <c r="H1053">
        <f t="shared" si="33"/>
        <v>2</v>
      </c>
    </row>
    <row r="1054" spans="1:8" x14ac:dyDescent="0.25">
      <c r="A1054" t="s">
        <v>33</v>
      </c>
      <c r="B1054" t="s">
        <v>43</v>
      </c>
      <c r="G1054">
        <f t="shared" si="32"/>
        <v>3</v>
      </c>
      <c r="H1054">
        <f t="shared" si="33"/>
        <v>2</v>
      </c>
    </row>
    <row r="1055" spans="1:8" x14ac:dyDescent="0.25">
      <c r="A1055" t="s">
        <v>33</v>
      </c>
      <c r="B1055" t="s">
        <v>43</v>
      </c>
      <c r="G1055">
        <f t="shared" si="32"/>
        <v>3</v>
      </c>
      <c r="H1055">
        <f t="shared" si="33"/>
        <v>2</v>
      </c>
    </row>
    <row r="1056" spans="1:8" x14ac:dyDescent="0.25">
      <c r="A1056" t="s">
        <v>33</v>
      </c>
      <c r="B1056" t="s">
        <v>43</v>
      </c>
      <c r="G1056">
        <f t="shared" si="32"/>
        <v>3</v>
      </c>
      <c r="H1056">
        <f t="shared" si="33"/>
        <v>2</v>
      </c>
    </row>
    <row r="1057" spans="1:8" x14ac:dyDescent="0.25">
      <c r="A1057" t="s">
        <v>33</v>
      </c>
      <c r="B1057" t="s">
        <v>43</v>
      </c>
      <c r="G1057">
        <f t="shared" si="32"/>
        <v>3</v>
      </c>
      <c r="H1057">
        <f t="shared" si="33"/>
        <v>2</v>
      </c>
    </row>
    <row r="1058" spans="1:8" x14ac:dyDescent="0.25">
      <c r="A1058" t="s">
        <v>33</v>
      </c>
      <c r="B1058" t="s">
        <v>43</v>
      </c>
      <c r="G1058">
        <f t="shared" si="32"/>
        <v>3</v>
      </c>
      <c r="H1058">
        <f t="shared" si="33"/>
        <v>2</v>
      </c>
    </row>
    <row r="1059" spans="1:8" x14ac:dyDescent="0.25">
      <c r="A1059" t="s">
        <v>33</v>
      </c>
      <c r="B1059" t="s">
        <v>37</v>
      </c>
      <c r="G1059">
        <f t="shared" si="32"/>
        <v>3</v>
      </c>
      <c r="H1059">
        <f t="shared" si="33"/>
        <v>3</v>
      </c>
    </row>
    <row r="1060" spans="1:8" x14ac:dyDescent="0.25">
      <c r="A1060" t="s">
        <v>33</v>
      </c>
      <c r="B1060" t="s">
        <v>37</v>
      </c>
      <c r="G1060">
        <f t="shared" si="32"/>
        <v>3</v>
      </c>
      <c r="H1060">
        <f t="shared" si="33"/>
        <v>3</v>
      </c>
    </row>
    <row r="1061" spans="1:8" x14ac:dyDescent="0.25">
      <c r="A1061" t="s">
        <v>33</v>
      </c>
      <c r="B1061" t="s">
        <v>37</v>
      </c>
      <c r="G1061">
        <f t="shared" si="32"/>
        <v>3</v>
      </c>
      <c r="H1061">
        <f t="shared" si="33"/>
        <v>3</v>
      </c>
    </row>
    <row r="1062" spans="1:8" x14ac:dyDescent="0.25">
      <c r="A1062" t="s">
        <v>33</v>
      </c>
      <c r="B1062" t="s">
        <v>37</v>
      </c>
      <c r="G1062">
        <f t="shared" si="32"/>
        <v>3</v>
      </c>
      <c r="H1062">
        <f t="shared" si="33"/>
        <v>3</v>
      </c>
    </row>
    <row r="1063" spans="1:8" x14ac:dyDescent="0.25">
      <c r="A1063" t="s">
        <v>33</v>
      </c>
      <c r="B1063" t="s">
        <v>37</v>
      </c>
      <c r="G1063">
        <f t="shared" si="32"/>
        <v>3</v>
      </c>
      <c r="H1063">
        <f t="shared" si="33"/>
        <v>3</v>
      </c>
    </row>
    <row r="1064" spans="1:8" x14ac:dyDescent="0.25">
      <c r="A1064" t="s">
        <v>33</v>
      </c>
      <c r="B1064" t="s">
        <v>40</v>
      </c>
      <c r="G1064">
        <f t="shared" si="32"/>
        <v>3</v>
      </c>
      <c r="H1064">
        <f t="shared" si="33"/>
        <v>4</v>
      </c>
    </row>
    <row r="1065" spans="1:8" x14ac:dyDescent="0.25">
      <c r="A1065" t="s">
        <v>33</v>
      </c>
      <c r="B1065" t="s">
        <v>40</v>
      </c>
      <c r="G1065">
        <f t="shared" si="32"/>
        <v>3</v>
      </c>
      <c r="H1065">
        <f t="shared" si="33"/>
        <v>4</v>
      </c>
    </row>
    <row r="1066" spans="1:8" x14ac:dyDescent="0.25">
      <c r="A1066" t="s">
        <v>33</v>
      </c>
      <c r="B1066" t="s">
        <v>40</v>
      </c>
      <c r="G1066">
        <f t="shared" si="32"/>
        <v>3</v>
      </c>
      <c r="H1066">
        <f t="shared" si="33"/>
        <v>4</v>
      </c>
    </row>
    <row r="1067" spans="1:8" x14ac:dyDescent="0.25">
      <c r="A1067" t="s">
        <v>33</v>
      </c>
      <c r="B1067" t="s">
        <v>40</v>
      </c>
      <c r="G1067">
        <f t="shared" si="32"/>
        <v>3</v>
      </c>
      <c r="H1067">
        <f t="shared" si="33"/>
        <v>4</v>
      </c>
    </row>
    <row r="1068" spans="1:8" x14ac:dyDescent="0.25">
      <c r="A1068" t="s">
        <v>33</v>
      </c>
      <c r="B1068" t="s">
        <v>40</v>
      </c>
      <c r="G1068">
        <f t="shared" si="32"/>
        <v>3</v>
      </c>
      <c r="H1068">
        <f t="shared" si="33"/>
        <v>4</v>
      </c>
    </row>
    <row r="1069" spans="1:8" x14ac:dyDescent="0.25">
      <c r="A1069" t="s">
        <v>33</v>
      </c>
      <c r="B1069" t="s">
        <v>40</v>
      </c>
      <c r="G1069">
        <f t="shared" si="32"/>
        <v>3</v>
      </c>
      <c r="H1069">
        <f t="shared" si="33"/>
        <v>4</v>
      </c>
    </row>
    <row r="1070" spans="1:8" x14ac:dyDescent="0.25">
      <c r="A1070" t="s">
        <v>33</v>
      </c>
      <c r="B1070" t="s">
        <v>40</v>
      </c>
      <c r="G1070">
        <f t="shared" si="32"/>
        <v>3</v>
      </c>
      <c r="H1070">
        <f t="shared" si="33"/>
        <v>4</v>
      </c>
    </row>
    <row r="1071" spans="1:8" x14ac:dyDescent="0.25">
      <c r="A1071" t="s">
        <v>33</v>
      </c>
      <c r="B1071" t="s">
        <v>40</v>
      </c>
      <c r="G1071">
        <f t="shared" si="32"/>
        <v>3</v>
      </c>
      <c r="H1071">
        <f t="shared" si="33"/>
        <v>4</v>
      </c>
    </row>
    <row r="1072" spans="1:8" x14ac:dyDescent="0.25">
      <c r="A1072" t="s">
        <v>33</v>
      </c>
      <c r="B1072" t="s">
        <v>40</v>
      </c>
      <c r="G1072">
        <f t="shared" si="32"/>
        <v>3</v>
      </c>
      <c r="H1072">
        <f t="shared" si="33"/>
        <v>4</v>
      </c>
    </row>
    <row r="1073" spans="1:8" x14ac:dyDescent="0.25">
      <c r="A1073" t="s">
        <v>33</v>
      </c>
      <c r="B1073" t="s">
        <v>40</v>
      </c>
      <c r="G1073">
        <f t="shared" si="32"/>
        <v>3</v>
      </c>
      <c r="H1073">
        <f t="shared" si="33"/>
        <v>4</v>
      </c>
    </row>
    <row r="1074" spans="1:8" x14ac:dyDescent="0.25">
      <c r="A1074" t="s">
        <v>33</v>
      </c>
      <c r="B1074" t="s">
        <v>40</v>
      </c>
      <c r="G1074">
        <f t="shared" si="32"/>
        <v>3</v>
      </c>
      <c r="H1074">
        <f t="shared" si="33"/>
        <v>4</v>
      </c>
    </row>
    <row r="1075" spans="1:8" x14ac:dyDescent="0.25">
      <c r="A1075" t="s">
        <v>33</v>
      </c>
      <c r="B1075" t="s">
        <v>41</v>
      </c>
      <c r="G1075">
        <f t="shared" si="32"/>
        <v>3</v>
      </c>
      <c r="H1075">
        <f t="shared" si="33"/>
        <v>5</v>
      </c>
    </row>
    <row r="1076" spans="1:8" x14ac:dyDescent="0.25">
      <c r="A1076" t="s">
        <v>33</v>
      </c>
      <c r="B1076" t="s">
        <v>41</v>
      </c>
      <c r="G1076">
        <f t="shared" si="32"/>
        <v>3</v>
      </c>
      <c r="H1076">
        <f t="shared" si="33"/>
        <v>5</v>
      </c>
    </row>
    <row r="1077" spans="1:8" x14ac:dyDescent="0.25">
      <c r="A1077" t="s">
        <v>33</v>
      </c>
      <c r="B1077" t="s">
        <v>41</v>
      </c>
      <c r="G1077">
        <f t="shared" si="32"/>
        <v>3</v>
      </c>
      <c r="H1077">
        <f t="shared" si="33"/>
        <v>5</v>
      </c>
    </row>
    <row r="1078" spans="1:8" x14ac:dyDescent="0.25">
      <c r="A1078" t="s">
        <v>33</v>
      </c>
      <c r="B1078" t="s">
        <v>41</v>
      </c>
      <c r="G1078">
        <f t="shared" si="32"/>
        <v>3</v>
      </c>
      <c r="H1078">
        <f t="shared" si="33"/>
        <v>5</v>
      </c>
    </row>
    <row r="1079" spans="1:8" x14ac:dyDescent="0.25">
      <c r="A1079" t="s">
        <v>33</v>
      </c>
      <c r="B1079" t="s">
        <v>41</v>
      </c>
      <c r="G1079">
        <f t="shared" si="32"/>
        <v>3</v>
      </c>
      <c r="H1079">
        <f t="shared" si="33"/>
        <v>5</v>
      </c>
    </row>
    <row r="1080" spans="1:8" x14ac:dyDescent="0.25">
      <c r="A1080" t="s">
        <v>33</v>
      </c>
      <c r="B1080" t="s">
        <v>41</v>
      </c>
      <c r="G1080">
        <f t="shared" si="32"/>
        <v>3</v>
      </c>
      <c r="H1080">
        <f t="shared" si="33"/>
        <v>5</v>
      </c>
    </row>
    <row r="1081" spans="1:8" x14ac:dyDescent="0.25">
      <c r="A1081" t="s">
        <v>33</v>
      </c>
      <c r="B1081" t="s">
        <v>41</v>
      </c>
      <c r="G1081">
        <f t="shared" si="32"/>
        <v>3</v>
      </c>
      <c r="H1081">
        <f t="shared" si="33"/>
        <v>5</v>
      </c>
    </row>
    <row r="1082" spans="1:8" x14ac:dyDescent="0.25">
      <c r="A1082" t="s">
        <v>33</v>
      </c>
      <c r="B1082" t="s">
        <v>41</v>
      </c>
      <c r="G1082">
        <f t="shared" si="32"/>
        <v>3</v>
      </c>
      <c r="H1082">
        <f t="shared" si="33"/>
        <v>5</v>
      </c>
    </row>
    <row r="1083" spans="1:8" x14ac:dyDescent="0.25">
      <c r="A1083" t="s">
        <v>33</v>
      </c>
      <c r="B1083" t="s">
        <v>41</v>
      </c>
      <c r="G1083">
        <f t="shared" si="32"/>
        <v>3</v>
      </c>
      <c r="H1083">
        <f t="shared" si="33"/>
        <v>5</v>
      </c>
    </row>
    <row r="1084" spans="1:8" x14ac:dyDescent="0.25">
      <c r="A1084" t="s">
        <v>33</v>
      </c>
      <c r="B1084" t="s">
        <v>41</v>
      </c>
      <c r="G1084">
        <f t="shared" si="32"/>
        <v>3</v>
      </c>
      <c r="H1084">
        <f t="shared" si="33"/>
        <v>5</v>
      </c>
    </row>
    <row r="1085" spans="1:8" x14ac:dyDescent="0.25">
      <c r="A1085" t="s">
        <v>33</v>
      </c>
      <c r="B1085" t="s">
        <v>41</v>
      </c>
      <c r="G1085">
        <f t="shared" si="32"/>
        <v>3</v>
      </c>
      <c r="H1085">
        <f t="shared" si="33"/>
        <v>5</v>
      </c>
    </row>
    <row r="1086" spans="1:8" x14ac:dyDescent="0.25">
      <c r="A1086" t="s">
        <v>33</v>
      </c>
      <c r="B1086" t="s">
        <v>41</v>
      </c>
      <c r="G1086">
        <f t="shared" si="32"/>
        <v>3</v>
      </c>
      <c r="H1086">
        <f t="shared" si="33"/>
        <v>5</v>
      </c>
    </row>
    <row r="1087" spans="1:8" x14ac:dyDescent="0.25">
      <c r="A1087" t="s">
        <v>33</v>
      </c>
      <c r="B1087" t="s">
        <v>41</v>
      </c>
      <c r="G1087">
        <f t="shared" si="32"/>
        <v>3</v>
      </c>
      <c r="H1087">
        <f t="shared" si="33"/>
        <v>5</v>
      </c>
    </row>
    <row r="1088" spans="1:8" x14ac:dyDescent="0.25">
      <c r="A1088" t="s">
        <v>33</v>
      </c>
      <c r="B1088" t="s">
        <v>41</v>
      </c>
      <c r="G1088">
        <f t="shared" si="32"/>
        <v>3</v>
      </c>
      <c r="H1088">
        <f t="shared" si="33"/>
        <v>5</v>
      </c>
    </row>
    <row r="1089" spans="1:8" x14ac:dyDescent="0.25">
      <c r="A1089" t="s">
        <v>33</v>
      </c>
      <c r="B1089" t="s">
        <v>41</v>
      </c>
      <c r="G1089">
        <f t="shared" si="32"/>
        <v>3</v>
      </c>
      <c r="H1089">
        <f t="shared" si="33"/>
        <v>5</v>
      </c>
    </row>
    <row r="1090" spans="1:8" x14ac:dyDescent="0.25">
      <c r="A1090" t="s">
        <v>33</v>
      </c>
      <c r="B1090" t="s">
        <v>41</v>
      </c>
      <c r="G1090">
        <f t="shared" ref="G1090:G1153" si="34">VLOOKUP(A1090,$D$2:$E$4,2)</f>
        <v>3</v>
      </c>
      <c r="H1090">
        <f t="shared" ref="H1090:H1153" si="35">VLOOKUP(B1090,$D$8:$E$14,2)</f>
        <v>5</v>
      </c>
    </row>
    <row r="1091" spans="1:8" x14ac:dyDescent="0.25">
      <c r="A1091" t="s">
        <v>33</v>
      </c>
      <c r="B1091" t="s">
        <v>41</v>
      </c>
      <c r="G1091">
        <f t="shared" si="34"/>
        <v>3</v>
      </c>
      <c r="H1091">
        <f t="shared" si="35"/>
        <v>5</v>
      </c>
    </row>
    <row r="1092" spans="1:8" x14ac:dyDescent="0.25">
      <c r="A1092" t="s">
        <v>33</v>
      </c>
      <c r="B1092" t="s">
        <v>41</v>
      </c>
      <c r="G1092">
        <f t="shared" si="34"/>
        <v>3</v>
      </c>
      <c r="H1092">
        <f t="shared" si="35"/>
        <v>5</v>
      </c>
    </row>
    <row r="1093" spans="1:8" x14ac:dyDescent="0.25">
      <c r="A1093" t="s">
        <v>33</v>
      </c>
      <c r="B1093" t="s">
        <v>41</v>
      </c>
      <c r="G1093">
        <f t="shared" si="34"/>
        <v>3</v>
      </c>
      <c r="H1093">
        <f t="shared" si="35"/>
        <v>5</v>
      </c>
    </row>
    <row r="1094" spans="1:8" x14ac:dyDescent="0.25">
      <c r="A1094" t="s">
        <v>33</v>
      </c>
      <c r="B1094" t="s">
        <v>41</v>
      </c>
      <c r="G1094">
        <f t="shared" si="34"/>
        <v>3</v>
      </c>
      <c r="H1094">
        <f t="shared" si="35"/>
        <v>5</v>
      </c>
    </row>
    <row r="1095" spans="1:8" x14ac:dyDescent="0.25">
      <c r="A1095" t="s">
        <v>33</v>
      </c>
      <c r="B1095" t="s">
        <v>41</v>
      </c>
      <c r="G1095">
        <f t="shared" si="34"/>
        <v>3</v>
      </c>
      <c r="H1095">
        <f t="shared" si="35"/>
        <v>5</v>
      </c>
    </row>
    <row r="1096" spans="1:8" x14ac:dyDescent="0.25">
      <c r="A1096" t="s">
        <v>33</v>
      </c>
      <c r="B1096" t="s">
        <v>41</v>
      </c>
      <c r="G1096">
        <f t="shared" si="34"/>
        <v>3</v>
      </c>
      <c r="H1096">
        <f t="shared" si="35"/>
        <v>5</v>
      </c>
    </row>
    <row r="1097" spans="1:8" x14ac:dyDescent="0.25">
      <c r="A1097" t="s">
        <v>33</v>
      </c>
      <c r="B1097" t="s">
        <v>41</v>
      </c>
      <c r="G1097">
        <f t="shared" si="34"/>
        <v>3</v>
      </c>
      <c r="H1097">
        <f t="shared" si="35"/>
        <v>5</v>
      </c>
    </row>
    <row r="1098" spans="1:8" x14ac:dyDescent="0.25">
      <c r="A1098" t="s">
        <v>33</v>
      </c>
      <c r="B1098" t="s">
        <v>41</v>
      </c>
      <c r="G1098">
        <f t="shared" si="34"/>
        <v>3</v>
      </c>
      <c r="H1098">
        <f t="shared" si="35"/>
        <v>5</v>
      </c>
    </row>
    <row r="1099" spans="1:8" x14ac:dyDescent="0.25">
      <c r="A1099" t="s">
        <v>33</v>
      </c>
      <c r="B1099" t="s">
        <v>39</v>
      </c>
      <c r="G1099">
        <f t="shared" si="34"/>
        <v>3</v>
      </c>
      <c r="H1099">
        <f t="shared" si="35"/>
        <v>6</v>
      </c>
    </row>
    <row r="1100" spans="1:8" x14ac:dyDescent="0.25">
      <c r="A1100" t="s">
        <v>33</v>
      </c>
      <c r="B1100" t="s">
        <v>39</v>
      </c>
      <c r="G1100">
        <f t="shared" si="34"/>
        <v>3</v>
      </c>
      <c r="H1100">
        <f t="shared" si="35"/>
        <v>6</v>
      </c>
    </row>
    <row r="1101" spans="1:8" x14ac:dyDescent="0.25">
      <c r="A1101" t="s">
        <v>33</v>
      </c>
      <c r="B1101" t="s">
        <v>39</v>
      </c>
      <c r="G1101">
        <f t="shared" si="34"/>
        <v>3</v>
      </c>
      <c r="H1101">
        <f t="shared" si="35"/>
        <v>6</v>
      </c>
    </row>
    <row r="1102" spans="1:8" x14ac:dyDescent="0.25">
      <c r="A1102" t="s">
        <v>33</v>
      </c>
      <c r="B1102" t="s">
        <v>39</v>
      </c>
      <c r="G1102">
        <f t="shared" si="34"/>
        <v>3</v>
      </c>
      <c r="H1102">
        <f t="shared" si="35"/>
        <v>6</v>
      </c>
    </row>
    <row r="1103" spans="1:8" x14ac:dyDescent="0.25">
      <c r="A1103" t="s">
        <v>33</v>
      </c>
      <c r="B1103" t="s">
        <v>39</v>
      </c>
      <c r="G1103">
        <f t="shared" si="34"/>
        <v>3</v>
      </c>
      <c r="H1103">
        <f t="shared" si="35"/>
        <v>6</v>
      </c>
    </row>
    <row r="1104" spans="1:8" x14ac:dyDescent="0.25">
      <c r="A1104" t="s">
        <v>33</v>
      </c>
      <c r="B1104" t="s">
        <v>39</v>
      </c>
      <c r="G1104">
        <f t="shared" si="34"/>
        <v>3</v>
      </c>
      <c r="H1104">
        <f t="shared" si="35"/>
        <v>6</v>
      </c>
    </row>
    <row r="1105" spans="1:8" x14ac:dyDescent="0.25">
      <c r="A1105" t="s">
        <v>33</v>
      </c>
      <c r="B1105" t="s">
        <v>39</v>
      </c>
      <c r="G1105">
        <f t="shared" si="34"/>
        <v>3</v>
      </c>
      <c r="H1105">
        <f t="shared" si="35"/>
        <v>6</v>
      </c>
    </row>
    <row r="1106" spans="1:8" x14ac:dyDescent="0.25">
      <c r="A1106" t="s">
        <v>33</v>
      </c>
      <c r="B1106" t="s">
        <v>39</v>
      </c>
      <c r="G1106">
        <f t="shared" si="34"/>
        <v>3</v>
      </c>
      <c r="H1106">
        <f t="shared" si="35"/>
        <v>6</v>
      </c>
    </row>
    <row r="1107" spans="1:8" x14ac:dyDescent="0.25">
      <c r="A1107" t="s">
        <v>33</v>
      </c>
      <c r="B1107" t="s">
        <v>39</v>
      </c>
      <c r="G1107">
        <f t="shared" si="34"/>
        <v>3</v>
      </c>
      <c r="H1107">
        <f t="shared" si="35"/>
        <v>6</v>
      </c>
    </row>
    <row r="1108" spans="1:8" x14ac:dyDescent="0.25">
      <c r="A1108" t="s">
        <v>33</v>
      </c>
      <c r="B1108" t="s">
        <v>39</v>
      </c>
      <c r="G1108">
        <f t="shared" si="34"/>
        <v>3</v>
      </c>
      <c r="H1108">
        <f t="shared" si="35"/>
        <v>6</v>
      </c>
    </row>
    <row r="1109" spans="1:8" x14ac:dyDescent="0.25">
      <c r="A1109" t="s">
        <v>33</v>
      </c>
      <c r="B1109" t="s">
        <v>39</v>
      </c>
      <c r="G1109">
        <f t="shared" si="34"/>
        <v>3</v>
      </c>
      <c r="H1109">
        <f t="shared" si="35"/>
        <v>6</v>
      </c>
    </row>
    <row r="1110" spans="1:8" x14ac:dyDescent="0.25">
      <c r="A1110" t="s">
        <v>33</v>
      </c>
      <c r="B1110" t="s">
        <v>39</v>
      </c>
      <c r="G1110">
        <f t="shared" si="34"/>
        <v>3</v>
      </c>
      <c r="H1110">
        <f t="shared" si="35"/>
        <v>6</v>
      </c>
    </row>
    <row r="1111" spans="1:8" x14ac:dyDescent="0.25">
      <c r="A1111" t="s">
        <v>33</v>
      </c>
      <c r="B1111" t="s">
        <v>39</v>
      </c>
      <c r="G1111">
        <f t="shared" si="34"/>
        <v>3</v>
      </c>
      <c r="H1111">
        <f t="shared" si="35"/>
        <v>6</v>
      </c>
    </row>
    <row r="1112" spans="1:8" x14ac:dyDescent="0.25">
      <c r="A1112" t="s">
        <v>33</v>
      </c>
      <c r="B1112" t="s">
        <v>39</v>
      </c>
      <c r="G1112">
        <f t="shared" si="34"/>
        <v>3</v>
      </c>
      <c r="H1112">
        <f t="shared" si="35"/>
        <v>6</v>
      </c>
    </row>
    <row r="1113" spans="1:8" x14ac:dyDescent="0.25">
      <c r="A1113" t="s">
        <v>33</v>
      </c>
      <c r="B1113" t="s">
        <v>39</v>
      </c>
      <c r="G1113">
        <f t="shared" si="34"/>
        <v>3</v>
      </c>
      <c r="H1113">
        <f t="shared" si="35"/>
        <v>6</v>
      </c>
    </row>
    <row r="1114" spans="1:8" x14ac:dyDescent="0.25">
      <c r="A1114" t="s">
        <v>33</v>
      </c>
      <c r="B1114" t="s">
        <v>39</v>
      </c>
      <c r="G1114">
        <f t="shared" si="34"/>
        <v>3</v>
      </c>
      <c r="H1114">
        <f t="shared" si="35"/>
        <v>6</v>
      </c>
    </row>
    <row r="1115" spans="1:8" x14ac:dyDescent="0.25">
      <c r="A1115" t="s">
        <v>33</v>
      </c>
      <c r="B1115" t="s">
        <v>39</v>
      </c>
      <c r="G1115">
        <f t="shared" si="34"/>
        <v>3</v>
      </c>
      <c r="H1115">
        <f t="shared" si="35"/>
        <v>6</v>
      </c>
    </row>
    <row r="1116" spans="1:8" x14ac:dyDescent="0.25">
      <c r="A1116" t="s">
        <v>33</v>
      </c>
      <c r="B1116" t="s">
        <v>39</v>
      </c>
      <c r="G1116">
        <f t="shared" si="34"/>
        <v>3</v>
      </c>
      <c r="H1116">
        <f t="shared" si="35"/>
        <v>6</v>
      </c>
    </row>
    <row r="1117" spans="1:8" x14ac:dyDescent="0.25">
      <c r="A1117" t="s">
        <v>33</v>
      </c>
      <c r="B1117" t="s">
        <v>39</v>
      </c>
      <c r="G1117">
        <f t="shared" si="34"/>
        <v>3</v>
      </c>
      <c r="H1117">
        <f t="shared" si="35"/>
        <v>6</v>
      </c>
    </row>
    <row r="1118" spans="1:8" x14ac:dyDescent="0.25">
      <c r="A1118" t="s">
        <v>33</v>
      </c>
      <c r="B1118" t="s">
        <v>39</v>
      </c>
      <c r="G1118">
        <f t="shared" si="34"/>
        <v>3</v>
      </c>
      <c r="H1118">
        <f t="shared" si="35"/>
        <v>6</v>
      </c>
    </row>
    <row r="1119" spans="1:8" x14ac:dyDescent="0.25">
      <c r="A1119" t="s">
        <v>33</v>
      </c>
      <c r="B1119" t="s">
        <v>39</v>
      </c>
      <c r="G1119">
        <f t="shared" si="34"/>
        <v>3</v>
      </c>
      <c r="H1119">
        <f t="shared" si="35"/>
        <v>6</v>
      </c>
    </row>
    <row r="1120" spans="1:8" x14ac:dyDescent="0.25">
      <c r="A1120" t="s">
        <v>33</v>
      </c>
      <c r="B1120" t="s">
        <v>39</v>
      </c>
      <c r="G1120">
        <f t="shared" si="34"/>
        <v>3</v>
      </c>
      <c r="H1120">
        <f t="shared" si="35"/>
        <v>6</v>
      </c>
    </row>
    <row r="1121" spans="1:8" x14ac:dyDescent="0.25">
      <c r="A1121" t="s">
        <v>33</v>
      </c>
      <c r="B1121" t="s">
        <v>39</v>
      </c>
      <c r="G1121">
        <f t="shared" si="34"/>
        <v>3</v>
      </c>
      <c r="H1121">
        <f t="shared" si="35"/>
        <v>6</v>
      </c>
    </row>
    <row r="1122" spans="1:8" x14ac:dyDescent="0.25">
      <c r="A1122" t="s">
        <v>33</v>
      </c>
      <c r="B1122" t="s">
        <v>39</v>
      </c>
      <c r="G1122">
        <f t="shared" si="34"/>
        <v>3</v>
      </c>
      <c r="H1122">
        <f t="shared" si="35"/>
        <v>6</v>
      </c>
    </row>
    <row r="1123" spans="1:8" x14ac:dyDescent="0.25">
      <c r="A1123" t="s">
        <v>33</v>
      </c>
      <c r="B1123" t="s">
        <v>39</v>
      </c>
      <c r="G1123">
        <f t="shared" si="34"/>
        <v>3</v>
      </c>
      <c r="H1123">
        <f t="shared" si="35"/>
        <v>6</v>
      </c>
    </row>
    <row r="1124" spans="1:8" x14ac:dyDescent="0.25">
      <c r="A1124" t="s">
        <v>33</v>
      </c>
      <c r="B1124" t="s">
        <v>39</v>
      </c>
      <c r="G1124">
        <f t="shared" si="34"/>
        <v>3</v>
      </c>
      <c r="H1124">
        <f t="shared" si="35"/>
        <v>6</v>
      </c>
    </row>
    <row r="1125" spans="1:8" x14ac:dyDescent="0.25">
      <c r="A1125" t="s">
        <v>33</v>
      </c>
      <c r="B1125" t="s">
        <v>39</v>
      </c>
      <c r="G1125">
        <f t="shared" si="34"/>
        <v>3</v>
      </c>
      <c r="H1125">
        <f t="shared" si="35"/>
        <v>6</v>
      </c>
    </row>
    <row r="1126" spans="1:8" x14ac:dyDescent="0.25">
      <c r="A1126" t="s">
        <v>33</v>
      </c>
      <c r="B1126" t="s">
        <v>39</v>
      </c>
      <c r="G1126">
        <f t="shared" si="34"/>
        <v>3</v>
      </c>
      <c r="H1126">
        <f t="shared" si="35"/>
        <v>6</v>
      </c>
    </row>
    <row r="1127" spans="1:8" x14ac:dyDescent="0.25">
      <c r="A1127" t="s">
        <v>33</v>
      </c>
      <c r="B1127" t="s">
        <v>39</v>
      </c>
      <c r="G1127">
        <f t="shared" si="34"/>
        <v>3</v>
      </c>
      <c r="H1127">
        <f t="shared" si="35"/>
        <v>6</v>
      </c>
    </row>
    <row r="1128" spans="1:8" x14ac:dyDescent="0.25">
      <c r="A1128" t="s">
        <v>33</v>
      </c>
      <c r="B1128" t="s">
        <v>39</v>
      </c>
      <c r="G1128">
        <f t="shared" si="34"/>
        <v>3</v>
      </c>
      <c r="H1128">
        <f t="shared" si="35"/>
        <v>6</v>
      </c>
    </row>
    <row r="1129" spans="1:8" x14ac:dyDescent="0.25">
      <c r="A1129" t="s">
        <v>33</v>
      </c>
      <c r="B1129" t="s">
        <v>39</v>
      </c>
      <c r="G1129">
        <f t="shared" si="34"/>
        <v>3</v>
      </c>
      <c r="H1129">
        <f t="shared" si="35"/>
        <v>6</v>
      </c>
    </row>
    <row r="1130" spans="1:8" x14ac:dyDescent="0.25">
      <c r="A1130" t="s">
        <v>33</v>
      </c>
      <c r="B1130" t="s">
        <v>39</v>
      </c>
      <c r="G1130">
        <f t="shared" si="34"/>
        <v>3</v>
      </c>
      <c r="H1130">
        <f t="shared" si="35"/>
        <v>6</v>
      </c>
    </row>
    <row r="1131" spans="1:8" x14ac:dyDescent="0.25">
      <c r="A1131" t="s">
        <v>33</v>
      </c>
      <c r="B1131" t="s">
        <v>39</v>
      </c>
      <c r="G1131">
        <f t="shared" si="34"/>
        <v>3</v>
      </c>
      <c r="H1131">
        <f t="shared" si="35"/>
        <v>6</v>
      </c>
    </row>
    <row r="1132" spans="1:8" x14ac:dyDescent="0.25">
      <c r="A1132" t="s">
        <v>33</v>
      </c>
      <c r="B1132" t="s">
        <v>39</v>
      </c>
      <c r="G1132">
        <f t="shared" si="34"/>
        <v>3</v>
      </c>
      <c r="H1132">
        <f t="shared" si="35"/>
        <v>6</v>
      </c>
    </row>
    <row r="1133" spans="1:8" x14ac:dyDescent="0.25">
      <c r="A1133" t="s">
        <v>33</v>
      </c>
      <c r="B1133" t="s">
        <v>39</v>
      </c>
      <c r="G1133">
        <f t="shared" si="34"/>
        <v>3</v>
      </c>
      <c r="H1133">
        <f t="shared" si="35"/>
        <v>6</v>
      </c>
    </row>
    <row r="1134" spans="1:8" x14ac:dyDescent="0.25">
      <c r="A1134" t="s">
        <v>33</v>
      </c>
      <c r="B1134" t="s">
        <v>39</v>
      </c>
      <c r="G1134">
        <f t="shared" si="34"/>
        <v>3</v>
      </c>
      <c r="H1134">
        <f t="shared" si="35"/>
        <v>6</v>
      </c>
    </row>
    <row r="1135" spans="1:8" x14ac:dyDescent="0.25">
      <c r="A1135" t="s">
        <v>33</v>
      </c>
      <c r="B1135" t="s">
        <v>39</v>
      </c>
      <c r="G1135">
        <f t="shared" si="34"/>
        <v>3</v>
      </c>
      <c r="H1135">
        <f t="shared" si="35"/>
        <v>6</v>
      </c>
    </row>
    <row r="1136" spans="1:8" x14ac:dyDescent="0.25">
      <c r="A1136" t="s">
        <v>33</v>
      </c>
      <c r="B1136" t="s">
        <v>39</v>
      </c>
      <c r="G1136">
        <f t="shared" si="34"/>
        <v>3</v>
      </c>
      <c r="H1136">
        <f t="shared" si="35"/>
        <v>6</v>
      </c>
    </row>
    <row r="1137" spans="1:8" x14ac:dyDescent="0.25">
      <c r="A1137" t="s">
        <v>33</v>
      </c>
      <c r="B1137" t="s">
        <v>39</v>
      </c>
      <c r="G1137">
        <f t="shared" si="34"/>
        <v>3</v>
      </c>
      <c r="H1137">
        <f t="shared" si="35"/>
        <v>6</v>
      </c>
    </row>
    <row r="1138" spans="1:8" x14ac:dyDescent="0.25">
      <c r="A1138" t="s">
        <v>33</v>
      </c>
      <c r="B1138" t="s">
        <v>39</v>
      </c>
      <c r="G1138">
        <f t="shared" si="34"/>
        <v>3</v>
      </c>
      <c r="H1138">
        <f t="shared" si="35"/>
        <v>6</v>
      </c>
    </row>
    <row r="1139" spans="1:8" x14ac:dyDescent="0.25">
      <c r="A1139" t="s">
        <v>33</v>
      </c>
      <c r="B1139" t="s">
        <v>39</v>
      </c>
      <c r="G1139">
        <f t="shared" si="34"/>
        <v>3</v>
      </c>
      <c r="H1139">
        <f t="shared" si="35"/>
        <v>6</v>
      </c>
    </row>
    <row r="1140" spans="1:8" x14ac:dyDescent="0.25">
      <c r="A1140" t="s">
        <v>33</v>
      </c>
      <c r="B1140" t="s">
        <v>39</v>
      </c>
      <c r="G1140">
        <f t="shared" si="34"/>
        <v>3</v>
      </c>
      <c r="H1140">
        <f t="shared" si="35"/>
        <v>6</v>
      </c>
    </row>
    <row r="1141" spans="1:8" x14ac:dyDescent="0.25">
      <c r="A1141" t="s">
        <v>33</v>
      </c>
      <c r="B1141" t="s">
        <v>39</v>
      </c>
      <c r="G1141">
        <f t="shared" si="34"/>
        <v>3</v>
      </c>
      <c r="H1141">
        <f t="shared" si="35"/>
        <v>6</v>
      </c>
    </row>
    <row r="1142" spans="1:8" x14ac:dyDescent="0.25">
      <c r="A1142" t="s">
        <v>33</v>
      </c>
      <c r="B1142" t="s">
        <v>39</v>
      </c>
      <c r="G1142">
        <f t="shared" si="34"/>
        <v>3</v>
      </c>
      <c r="H1142">
        <f t="shared" si="35"/>
        <v>6</v>
      </c>
    </row>
    <row r="1143" spans="1:8" x14ac:dyDescent="0.25">
      <c r="A1143" t="s">
        <v>33</v>
      </c>
      <c r="B1143" t="s">
        <v>39</v>
      </c>
      <c r="G1143">
        <f t="shared" si="34"/>
        <v>3</v>
      </c>
      <c r="H1143">
        <f t="shared" si="35"/>
        <v>6</v>
      </c>
    </row>
    <row r="1144" spans="1:8" x14ac:dyDescent="0.25">
      <c r="A1144" t="s">
        <v>33</v>
      </c>
      <c r="B1144" t="s">
        <v>39</v>
      </c>
      <c r="G1144">
        <f t="shared" si="34"/>
        <v>3</v>
      </c>
      <c r="H1144">
        <f t="shared" si="35"/>
        <v>6</v>
      </c>
    </row>
    <row r="1145" spans="1:8" x14ac:dyDescent="0.25">
      <c r="A1145" t="s">
        <v>33</v>
      </c>
      <c r="B1145" t="s">
        <v>39</v>
      </c>
      <c r="G1145">
        <f t="shared" si="34"/>
        <v>3</v>
      </c>
      <c r="H1145">
        <f t="shared" si="35"/>
        <v>6</v>
      </c>
    </row>
    <row r="1146" spans="1:8" x14ac:dyDescent="0.25">
      <c r="A1146" t="s">
        <v>33</v>
      </c>
      <c r="B1146" t="s">
        <v>39</v>
      </c>
      <c r="G1146">
        <f t="shared" si="34"/>
        <v>3</v>
      </c>
      <c r="H1146">
        <f t="shared" si="35"/>
        <v>6</v>
      </c>
    </row>
    <row r="1147" spans="1:8" x14ac:dyDescent="0.25">
      <c r="A1147" t="s">
        <v>33</v>
      </c>
      <c r="B1147" t="s">
        <v>39</v>
      </c>
      <c r="G1147">
        <f t="shared" si="34"/>
        <v>3</v>
      </c>
      <c r="H1147">
        <f t="shared" si="35"/>
        <v>6</v>
      </c>
    </row>
    <row r="1148" spans="1:8" x14ac:dyDescent="0.25">
      <c r="A1148" t="s">
        <v>33</v>
      </c>
      <c r="B1148" t="s">
        <v>39</v>
      </c>
      <c r="G1148">
        <f t="shared" si="34"/>
        <v>3</v>
      </c>
      <c r="H1148">
        <f t="shared" si="35"/>
        <v>6</v>
      </c>
    </row>
    <row r="1149" spans="1:8" x14ac:dyDescent="0.25">
      <c r="A1149" t="s">
        <v>33</v>
      </c>
      <c r="B1149" t="s">
        <v>39</v>
      </c>
      <c r="G1149">
        <f t="shared" si="34"/>
        <v>3</v>
      </c>
      <c r="H1149">
        <f t="shared" si="35"/>
        <v>6</v>
      </c>
    </row>
    <row r="1150" spans="1:8" x14ac:dyDescent="0.25">
      <c r="A1150" t="s">
        <v>33</v>
      </c>
      <c r="B1150" t="s">
        <v>39</v>
      </c>
      <c r="G1150">
        <f t="shared" si="34"/>
        <v>3</v>
      </c>
      <c r="H1150">
        <f t="shared" si="35"/>
        <v>6</v>
      </c>
    </row>
    <row r="1151" spans="1:8" x14ac:dyDescent="0.25">
      <c r="A1151" t="s">
        <v>33</v>
      </c>
      <c r="B1151" t="s">
        <v>39</v>
      </c>
      <c r="G1151">
        <f t="shared" si="34"/>
        <v>3</v>
      </c>
      <c r="H1151">
        <f t="shared" si="35"/>
        <v>6</v>
      </c>
    </row>
    <row r="1152" spans="1:8" x14ac:dyDescent="0.25">
      <c r="A1152" t="s">
        <v>33</v>
      </c>
      <c r="B1152" t="s">
        <v>39</v>
      </c>
      <c r="G1152">
        <f t="shared" si="34"/>
        <v>3</v>
      </c>
      <c r="H1152">
        <f t="shared" si="35"/>
        <v>6</v>
      </c>
    </row>
    <row r="1153" spans="1:8" x14ac:dyDescent="0.25">
      <c r="A1153" t="s">
        <v>33</v>
      </c>
      <c r="B1153" t="s">
        <v>39</v>
      </c>
      <c r="G1153">
        <f t="shared" si="34"/>
        <v>3</v>
      </c>
      <c r="H1153">
        <f t="shared" si="35"/>
        <v>6</v>
      </c>
    </row>
    <row r="1154" spans="1:8" x14ac:dyDescent="0.25">
      <c r="A1154" t="s">
        <v>33</v>
      </c>
      <c r="B1154" t="s">
        <v>39</v>
      </c>
      <c r="G1154">
        <f t="shared" ref="G1154:G1195" si="36">VLOOKUP(A1154,$D$2:$E$4,2)</f>
        <v>3</v>
      </c>
      <c r="H1154">
        <f t="shared" ref="H1154:H1195" si="37">VLOOKUP(B1154,$D$8:$E$14,2)</f>
        <v>6</v>
      </c>
    </row>
    <row r="1155" spans="1:8" x14ac:dyDescent="0.25">
      <c r="A1155" t="s">
        <v>33</v>
      </c>
      <c r="B1155" t="s">
        <v>39</v>
      </c>
      <c r="G1155">
        <f t="shared" si="36"/>
        <v>3</v>
      </c>
      <c r="H1155">
        <f t="shared" si="37"/>
        <v>6</v>
      </c>
    </row>
    <row r="1156" spans="1:8" x14ac:dyDescent="0.25">
      <c r="A1156" t="s">
        <v>33</v>
      </c>
      <c r="B1156" t="s">
        <v>39</v>
      </c>
      <c r="G1156">
        <f t="shared" si="36"/>
        <v>3</v>
      </c>
      <c r="H1156">
        <f t="shared" si="37"/>
        <v>6</v>
      </c>
    </row>
    <row r="1157" spans="1:8" x14ac:dyDescent="0.25">
      <c r="A1157" t="s">
        <v>33</v>
      </c>
      <c r="B1157" t="s">
        <v>39</v>
      </c>
      <c r="G1157">
        <f t="shared" si="36"/>
        <v>3</v>
      </c>
      <c r="H1157">
        <f t="shared" si="37"/>
        <v>6</v>
      </c>
    </row>
    <row r="1158" spans="1:8" x14ac:dyDescent="0.25">
      <c r="A1158" t="s">
        <v>33</v>
      </c>
      <c r="B1158" t="s">
        <v>39</v>
      </c>
      <c r="G1158">
        <f t="shared" si="36"/>
        <v>3</v>
      </c>
      <c r="H1158">
        <f t="shared" si="37"/>
        <v>6</v>
      </c>
    </row>
    <row r="1159" spans="1:8" x14ac:dyDescent="0.25">
      <c r="A1159" t="s">
        <v>33</v>
      </c>
      <c r="B1159" t="s">
        <v>39</v>
      </c>
      <c r="G1159">
        <f t="shared" si="36"/>
        <v>3</v>
      </c>
      <c r="H1159">
        <f t="shared" si="37"/>
        <v>6</v>
      </c>
    </row>
    <row r="1160" spans="1:8" x14ac:dyDescent="0.25">
      <c r="A1160" t="s">
        <v>33</v>
      </c>
      <c r="B1160" t="s">
        <v>39</v>
      </c>
      <c r="G1160">
        <f t="shared" si="36"/>
        <v>3</v>
      </c>
      <c r="H1160">
        <f t="shared" si="37"/>
        <v>6</v>
      </c>
    </row>
    <row r="1161" spans="1:8" x14ac:dyDescent="0.25">
      <c r="A1161" t="s">
        <v>33</v>
      </c>
      <c r="B1161" t="s">
        <v>39</v>
      </c>
      <c r="G1161">
        <f t="shared" si="36"/>
        <v>3</v>
      </c>
      <c r="H1161">
        <f t="shared" si="37"/>
        <v>6</v>
      </c>
    </row>
    <row r="1162" spans="1:8" x14ac:dyDescent="0.25">
      <c r="A1162" t="s">
        <v>33</v>
      </c>
      <c r="B1162" t="s">
        <v>39</v>
      </c>
      <c r="G1162">
        <f t="shared" si="36"/>
        <v>3</v>
      </c>
      <c r="H1162">
        <f t="shared" si="37"/>
        <v>6</v>
      </c>
    </row>
    <row r="1163" spans="1:8" x14ac:dyDescent="0.25">
      <c r="A1163" t="s">
        <v>33</v>
      </c>
      <c r="B1163" t="s">
        <v>39</v>
      </c>
      <c r="G1163">
        <f t="shared" si="36"/>
        <v>3</v>
      </c>
      <c r="H1163">
        <f t="shared" si="37"/>
        <v>6</v>
      </c>
    </row>
    <row r="1164" spans="1:8" x14ac:dyDescent="0.25">
      <c r="A1164" t="s">
        <v>33</v>
      </c>
      <c r="B1164" t="s">
        <v>39</v>
      </c>
      <c r="G1164">
        <f t="shared" si="36"/>
        <v>3</v>
      </c>
      <c r="H1164">
        <f t="shared" si="37"/>
        <v>6</v>
      </c>
    </row>
    <row r="1165" spans="1:8" x14ac:dyDescent="0.25">
      <c r="A1165" t="s">
        <v>33</v>
      </c>
      <c r="B1165" t="s">
        <v>39</v>
      </c>
      <c r="G1165">
        <f t="shared" si="36"/>
        <v>3</v>
      </c>
      <c r="H1165">
        <f t="shared" si="37"/>
        <v>6</v>
      </c>
    </row>
    <row r="1166" spans="1:8" x14ac:dyDescent="0.25">
      <c r="A1166" t="s">
        <v>33</v>
      </c>
      <c r="B1166" t="s">
        <v>39</v>
      </c>
      <c r="G1166">
        <f t="shared" si="36"/>
        <v>3</v>
      </c>
      <c r="H1166">
        <f t="shared" si="37"/>
        <v>6</v>
      </c>
    </row>
    <row r="1167" spans="1:8" x14ac:dyDescent="0.25">
      <c r="A1167" t="s">
        <v>33</v>
      </c>
      <c r="B1167" t="s">
        <v>39</v>
      </c>
      <c r="G1167">
        <f t="shared" si="36"/>
        <v>3</v>
      </c>
      <c r="H1167">
        <f t="shared" si="37"/>
        <v>6</v>
      </c>
    </row>
    <row r="1168" spans="1:8" x14ac:dyDescent="0.25">
      <c r="A1168" t="s">
        <v>33</v>
      </c>
      <c r="B1168" t="s">
        <v>39</v>
      </c>
      <c r="G1168">
        <f t="shared" si="36"/>
        <v>3</v>
      </c>
      <c r="H1168">
        <f t="shared" si="37"/>
        <v>6</v>
      </c>
    </row>
    <row r="1169" spans="1:8" x14ac:dyDescent="0.25">
      <c r="A1169" t="s">
        <v>33</v>
      </c>
      <c r="B1169" t="s">
        <v>39</v>
      </c>
      <c r="G1169">
        <f t="shared" si="36"/>
        <v>3</v>
      </c>
      <c r="H1169">
        <f t="shared" si="37"/>
        <v>6</v>
      </c>
    </row>
    <row r="1170" spans="1:8" x14ac:dyDescent="0.25">
      <c r="A1170" t="s">
        <v>33</v>
      </c>
      <c r="B1170" t="s">
        <v>39</v>
      </c>
      <c r="G1170">
        <f t="shared" si="36"/>
        <v>3</v>
      </c>
      <c r="H1170">
        <f t="shared" si="37"/>
        <v>6</v>
      </c>
    </row>
    <row r="1171" spans="1:8" x14ac:dyDescent="0.25">
      <c r="A1171" t="s">
        <v>33</v>
      </c>
      <c r="B1171" t="s">
        <v>39</v>
      </c>
      <c r="G1171">
        <f t="shared" si="36"/>
        <v>3</v>
      </c>
      <c r="H1171">
        <f t="shared" si="37"/>
        <v>6</v>
      </c>
    </row>
    <row r="1172" spans="1:8" x14ac:dyDescent="0.25">
      <c r="A1172" t="s">
        <v>33</v>
      </c>
      <c r="B1172" t="s">
        <v>39</v>
      </c>
      <c r="G1172">
        <f t="shared" si="36"/>
        <v>3</v>
      </c>
      <c r="H1172">
        <f t="shared" si="37"/>
        <v>6</v>
      </c>
    </row>
    <row r="1173" spans="1:8" x14ac:dyDescent="0.25">
      <c r="A1173" t="s">
        <v>33</v>
      </c>
      <c r="B1173" t="s">
        <v>39</v>
      </c>
      <c r="G1173">
        <f t="shared" si="36"/>
        <v>3</v>
      </c>
      <c r="H1173">
        <f t="shared" si="37"/>
        <v>6</v>
      </c>
    </row>
    <row r="1174" spans="1:8" x14ac:dyDescent="0.25">
      <c r="A1174" t="s">
        <v>33</v>
      </c>
      <c r="B1174" t="s">
        <v>39</v>
      </c>
      <c r="G1174">
        <f t="shared" si="36"/>
        <v>3</v>
      </c>
      <c r="H1174">
        <f t="shared" si="37"/>
        <v>6</v>
      </c>
    </row>
    <row r="1175" spans="1:8" x14ac:dyDescent="0.25">
      <c r="A1175" t="s">
        <v>33</v>
      </c>
      <c r="B1175" t="s">
        <v>39</v>
      </c>
      <c r="G1175">
        <f t="shared" si="36"/>
        <v>3</v>
      </c>
      <c r="H1175">
        <f t="shared" si="37"/>
        <v>6</v>
      </c>
    </row>
    <row r="1176" spans="1:8" x14ac:dyDescent="0.25">
      <c r="A1176" t="s">
        <v>33</v>
      </c>
      <c r="B1176" t="s">
        <v>31</v>
      </c>
      <c r="G1176">
        <f t="shared" si="36"/>
        <v>3</v>
      </c>
      <c r="H1176">
        <f t="shared" si="37"/>
        <v>7</v>
      </c>
    </row>
    <row r="1177" spans="1:8" x14ac:dyDescent="0.25">
      <c r="A1177" t="s">
        <v>33</v>
      </c>
      <c r="B1177" t="s">
        <v>31</v>
      </c>
      <c r="G1177">
        <f t="shared" si="36"/>
        <v>3</v>
      </c>
      <c r="H1177">
        <f t="shared" si="37"/>
        <v>7</v>
      </c>
    </row>
    <row r="1178" spans="1:8" x14ac:dyDescent="0.25">
      <c r="A1178" t="s">
        <v>33</v>
      </c>
      <c r="B1178" t="s">
        <v>31</v>
      </c>
      <c r="G1178">
        <f t="shared" si="36"/>
        <v>3</v>
      </c>
      <c r="H1178">
        <f t="shared" si="37"/>
        <v>7</v>
      </c>
    </row>
    <row r="1179" spans="1:8" x14ac:dyDescent="0.25">
      <c r="A1179" t="s">
        <v>33</v>
      </c>
      <c r="B1179" t="s">
        <v>31</v>
      </c>
      <c r="G1179">
        <f t="shared" si="36"/>
        <v>3</v>
      </c>
      <c r="H1179">
        <f t="shared" si="37"/>
        <v>7</v>
      </c>
    </row>
    <row r="1180" spans="1:8" x14ac:dyDescent="0.25">
      <c r="A1180" t="s">
        <v>33</v>
      </c>
      <c r="B1180" t="s">
        <v>31</v>
      </c>
      <c r="G1180">
        <f t="shared" si="36"/>
        <v>3</v>
      </c>
      <c r="H1180">
        <f t="shared" si="37"/>
        <v>7</v>
      </c>
    </row>
    <row r="1181" spans="1:8" x14ac:dyDescent="0.25">
      <c r="A1181" t="s">
        <v>33</v>
      </c>
      <c r="B1181" t="s">
        <v>31</v>
      </c>
      <c r="G1181">
        <f t="shared" si="36"/>
        <v>3</v>
      </c>
      <c r="H1181">
        <f t="shared" si="37"/>
        <v>7</v>
      </c>
    </row>
    <row r="1182" spans="1:8" x14ac:dyDescent="0.25">
      <c r="A1182" t="s">
        <v>33</v>
      </c>
      <c r="B1182" t="s">
        <v>31</v>
      </c>
      <c r="G1182">
        <f t="shared" si="36"/>
        <v>3</v>
      </c>
      <c r="H1182">
        <f t="shared" si="37"/>
        <v>7</v>
      </c>
    </row>
    <row r="1183" spans="1:8" x14ac:dyDescent="0.25">
      <c r="A1183" t="s">
        <v>33</v>
      </c>
      <c r="B1183" t="s">
        <v>31</v>
      </c>
      <c r="G1183">
        <f t="shared" si="36"/>
        <v>3</v>
      </c>
      <c r="H1183">
        <f t="shared" si="37"/>
        <v>7</v>
      </c>
    </row>
    <row r="1184" spans="1:8" x14ac:dyDescent="0.25">
      <c r="A1184" t="s">
        <v>33</v>
      </c>
      <c r="B1184" t="s">
        <v>31</v>
      </c>
      <c r="G1184">
        <f t="shared" si="36"/>
        <v>3</v>
      </c>
      <c r="H1184">
        <f t="shared" si="37"/>
        <v>7</v>
      </c>
    </row>
    <row r="1185" spans="1:8" x14ac:dyDescent="0.25">
      <c r="A1185" t="s">
        <v>33</v>
      </c>
      <c r="B1185" t="s">
        <v>31</v>
      </c>
      <c r="G1185">
        <f t="shared" si="36"/>
        <v>3</v>
      </c>
      <c r="H1185">
        <f t="shared" si="37"/>
        <v>7</v>
      </c>
    </row>
    <row r="1186" spans="1:8" x14ac:dyDescent="0.25">
      <c r="A1186" t="s">
        <v>33</v>
      </c>
      <c r="B1186" t="s">
        <v>31</v>
      </c>
      <c r="G1186">
        <f t="shared" si="36"/>
        <v>3</v>
      </c>
      <c r="H1186">
        <f t="shared" si="37"/>
        <v>7</v>
      </c>
    </row>
    <row r="1187" spans="1:8" x14ac:dyDescent="0.25">
      <c r="A1187" t="s">
        <v>33</v>
      </c>
      <c r="B1187" t="s">
        <v>31</v>
      </c>
      <c r="G1187">
        <f t="shared" si="36"/>
        <v>3</v>
      </c>
      <c r="H1187">
        <f t="shared" si="37"/>
        <v>7</v>
      </c>
    </row>
    <row r="1188" spans="1:8" x14ac:dyDescent="0.25">
      <c r="A1188" t="s">
        <v>33</v>
      </c>
      <c r="B1188" t="s">
        <v>31</v>
      </c>
      <c r="G1188">
        <f t="shared" si="36"/>
        <v>3</v>
      </c>
      <c r="H1188">
        <f t="shared" si="37"/>
        <v>7</v>
      </c>
    </row>
    <row r="1189" spans="1:8" x14ac:dyDescent="0.25">
      <c r="A1189" t="s">
        <v>33</v>
      </c>
      <c r="B1189" t="s">
        <v>31</v>
      </c>
      <c r="G1189">
        <f t="shared" si="36"/>
        <v>3</v>
      </c>
      <c r="H1189">
        <f t="shared" si="37"/>
        <v>7</v>
      </c>
    </row>
    <row r="1190" spans="1:8" x14ac:dyDescent="0.25">
      <c r="A1190" t="s">
        <v>33</v>
      </c>
      <c r="B1190" t="s">
        <v>31</v>
      </c>
      <c r="G1190">
        <f t="shared" si="36"/>
        <v>3</v>
      </c>
      <c r="H1190">
        <f t="shared" si="37"/>
        <v>7</v>
      </c>
    </row>
    <row r="1191" spans="1:8" x14ac:dyDescent="0.25">
      <c r="A1191" t="s">
        <v>33</v>
      </c>
      <c r="B1191" t="s">
        <v>31</v>
      </c>
      <c r="G1191">
        <f t="shared" si="36"/>
        <v>3</v>
      </c>
      <c r="H1191">
        <f t="shared" si="37"/>
        <v>7</v>
      </c>
    </row>
    <row r="1192" spans="1:8" x14ac:dyDescent="0.25">
      <c r="A1192" t="s">
        <v>33</v>
      </c>
      <c r="B1192" t="s">
        <v>31</v>
      </c>
      <c r="G1192">
        <f t="shared" si="36"/>
        <v>3</v>
      </c>
      <c r="H1192">
        <f t="shared" si="37"/>
        <v>7</v>
      </c>
    </row>
    <row r="1193" spans="1:8" x14ac:dyDescent="0.25">
      <c r="A1193" t="s">
        <v>33</v>
      </c>
      <c r="B1193" t="s">
        <v>31</v>
      </c>
      <c r="G1193">
        <f t="shared" si="36"/>
        <v>3</v>
      </c>
      <c r="H1193">
        <f t="shared" si="37"/>
        <v>7</v>
      </c>
    </row>
    <row r="1194" spans="1:8" x14ac:dyDescent="0.25">
      <c r="A1194" t="s">
        <v>33</v>
      </c>
      <c r="B1194" t="s">
        <v>31</v>
      </c>
      <c r="G1194">
        <f t="shared" si="36"/>
        <v>3</v>
      </c>
      <c r="H1194">
        <f t="shared" si="37"/>
        <v>7</v>
      </c>
    </row>
    <row r="1195" spans="1:8" x14ac:dyDescent="0.25">
      <c r="A1195" t="s">
        <v>33</v>
      </c>
      <c r="B1195" t="s">
        <v>31</v>
      </c>
      <c r="G1195">
        <f t="shared" si="36"/>
        <v>3</v>
      </c>
      <c r="H1195">
        <f t="shared" si="37"/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19" sqref="E19"/>
    </sheetView>
  </sheetViews>
  <sheetFormatPr defaultRowHeight="15" x14ac:dyDescent="0.25"/>
  <cols>
    <col min="1" max="1" width="13.42578125" bestFit="1" customWidth="1"/>
    <col min="3" max="3" width="11" bestFit="1" customWidth="1"/>
    <col min="9" max="9" width="10.28515625" bestFit="1" customWidth="1"/>
    <col min="10" max="10" width="9.5703125" bestFit="1" customWidth="1"/>
  </cols>
  <sheetData>
    <row r="1" spans="1:10" x14ac:dyDescent="0.25">
      <c r="B1" s="49" t="s">
        <v>225</v>
      </c>
      <c r="C1" s="49"/>
      <c r="D1" s="49"/>
      <c r="E1" s="49"/>
      <c r="F1" s="49"/>
      <c r="G1" s="49"/>
      <c r="H1" s="49"/>
    </row>
    <row r="2" spans="1:10" ht="15.75" thickBot="1" x14ac:dyDescent="0.3">
      <c r="B2" t="s">
        <v>34</v>
      </c>
      <c r="C2" t="s">
        <v>43</v>
      </c>
      <c r="D2" t="s">
        <v>37</v>
      </c>
      <c r="E2" t="s">
        <v>40</v>
      </c>
      <c r="F2" t="s">
        <v>41</v>
      </c>
      <c r="G2" t="s">
        <v>39</v>
      </c>
      <c r="H2" t="s">
        <v>31</v>
      </c>
      <c r="I2" t="s">
        <v>224</v>
      </c>
    </row>
    <row r="3" spans="1:10" x14ac:dyDescent="0.25">
      <c r="A3" t="s">
        <v>36</v>
      </c>
      <c r="B3" s="3">
        <v>72</v>
      </c>
      <c r="C3" s="45">
        <v>29</v>
      </c>
      <c r="D3" s="45">
        <v>177</v>
      </c>
      <c r="E3" s="45">
        <v>19</v>
      </c>
      <c r="F3" s="45">
        <v>128</v>
      </c>
      <c r="G3" s="45">
        <v>6</v>
      </c>
      <c r="H3" s="4">
        <v>42</v>
      </c>
      <c r="I3">
        <v>473</v>
      </c>
    </row>
    <row r="4" spans="1:10" x14ac:dyDescent="0.25">
      <c r="A4" t="s">
        <v>29</v>
      </c>
      <c r="B4" s="5">
        <v>1</v>
      </c>
      <c r="C4" s="12">
        <v>19</v>
      </c>
      <c r="D4" s="12">
        <v>47</v>
      </c>
      <c r="E4" s="12">
        <v>87</v>
      </c>
      <c r="F4" s="12">
        <v>4</v>
      </c>
      <c r="G4" s="12">
        <v>41</v>
      </c>
      <c r="H4" s="6">
        <v>142</v>
      </c>
      <c r="I4">
        <v>341</v>
      </c>
    </row>
    <row r="5" spans="1:10" ht="15.75" thickBot="1" x14ac:dyDescent="0.3">
      <c r="A5" t="s">
        <v>33</v>
      </c>
      <c r="B5" s="7">
        <v>22</v>
      </c>
      <c r="C5" s="46">
        <v>221</v>
      </c>
      <c r="D5" s="46">
        <v>5</v>
      </c>
      <c r="E5" s="46">
        <v>11</v>
      </c>
      <c r="F5" s="46">
        <v>24</v>
      </c>
      <c r="G5" s="46">
        <v>77</v>
      </c>
      <c r="H5" s="8">
        <v>20</v>
      </c>
      <c r="I5">
        <v>380</v>
      </c>
    </row>
    <row r="6" spans="1:10" x14ac:dyDescent="0.25">
      <c r="A6" t="s">
        <v>223</v>
      </c>
      <c r="B6">
        <v>95</v>
      </c>
      <c r="C6">
        <v>269</v>
      </c>
      <c r="D6">
        <v>229</v>
      </c>
      <c r="E6">
        <v>117</v>
      </c>
      <c r="F6">
        <v>156</v>
      </c>
      <c r="G6">
        <v>124</v>
      </c>
      <c r="H6">
        <v>204</v>
      </c>
      <c r="I6" s="50">
        <v>1194</v>
      </c>
    </row>
    <row r="8" spans="1:10" ht="15.75" thickBot="1" x14ac:dyDescent="0.3">
      <c r="B8" s="49" t="s">
        <v>243</v>
      </c>
      <c r="C8" s="48"/>
      <c r="D8" s="48"/>
      <c r="E8" s="48"/>
      <c r="F8" s="48"/>
      <c r="G8" s="48"/>
      <c r="H8" s="48"/>
    </row>
    <row r="9" spans="1:10" x14ac:dyDescent="0.25">
      <c r="B9" s="51">
        <f t="shared" ref="B9:H11" si="0">B3^2/(B$6*$I3)</f>
        <v>0.11536664070323802</v>
      </c>
      <c r="C9" s="52">
        <f t="shared" si="0"/>
        <v>6.6097125836038261E-3</v>
      </c>
      <c r="D9" s="52">
        <f t="shared" si="0"/>
        <v>0.28923437687528275</v>
      </c>
      <c r="E9" s="52">
        <f t="shared" si="0"/>
        <v>6.5231925697041976E-3</v>
      </c>
      <c r="F9" s="52">
        <f t="shared" si="0"/>
        <v>0.22204152436710575</v>
      </c>
      <c r="G9" s="52">
        <f t="shared" si="0"/>
        <v>6.1378981108913596E-4</v>
      </c>
      <c r="H9" s="39">
        <f t="shared" si="0"/>
        <v>1.8281308294988186E-2</v>
      </c>
      <c r="J9" s="132"/>
    </row>
    <row r="10" spans="1:10" x14ac:dyDescent="0.25">
      <c r="B10" s="53">
        <f t="shared" si="0"/>
        <v>3.0868961259453617E-5</v>
      </c>
      <c r="C10" s="54">
        <f t="shared" si="0"/>
        <v>3.9355056743232784E-3</v>
      </c>
      <c r="D10" s="54">
        <f t="shared" si="0"/>
        <v>2.8288235218788819E-2</v>
      </c>
      <c r="E10" s="54">
        <f t="shared" si="0"/>
        <v>0.18971351229415745</v>
      </c>
      <c r="F10" s="54">
        <f t="shared" si="0"/>
        <v>3.0077449432288142E-4</v>
      </c>
      <c r="G10" s="54">
        <f t="shared" si="0"/>
        <v>3.9754990067164882E-2</v>
      </c>
      <c r="H10" s="55">
        <f t="shared" si="0"/>
        <v>0.28986257259502041</v>
      </c>
      <c r="J10" s="132"/>
    </row>
    <row r="11" spans="1:10" ht="15.75" thickBot="1" x14ac:dyDescent="0.3">
      <c r="B11" s="56">
        <f t="shared" si="0"/>
        <v>1.3407202216066482E-2</v>
      </c>
      <c r="C11" s="57">
        <f t="shared" si="0"/>
        <v>0.47780277832126783</v>
      </c>
      <c r="D11" s="57">
        <f t="shared" si="0"/>
        <v>2.8729027809698917E-4</v>
      </c>
      <c r="E11" s="57">
        <f t="shared" si="0"/>
        <v>2.7215474583895637E-3</v>
      </c>
      <c r="F11" s="57">
        <f t="shared" si="0"/>
        <v>9.7165991902834013E-3</v>
      </c>
      <c r="G11" s="57">
        <f t="shared" si="0"/>
        <v>0.1258276740237691</v>
      </c>
      <c r="H11" s="58">
        <f t="shared" si="0"/>
        <v>5.1599587203302374E-3</v>
      </c>
      <c r="J11" s="132"/>
    </row>
    <row r="12" spans="1:10" x14ac:dyDescent="0.25">
      <c r="I12" s="51">
        <f>SUM(B9:H11)-1</f>
        <v>0.8454800547182526</v>
      </c>
    </row>
    <row r="13" spans="1:10" x14ac:dyDescent="0.25">
      <c r="B13" s="12"/>
      <c r="D13" s="12"/>
      <c r="E13" s="12"/>
    </row>
    <row r="14" spans="1:10" ht="15.75" thickBot="1" x14ac:dyDescent="0.3">
      <c r="D14" s="12"/>
      <c r="E14" s="12"/>
    </row>
    <row r="15" spans="1:10" ht="15.75" thickBot="1" x14ac:dyDescent="0.3">
      <c r="A15" s="12" t="s">
        <v>219</v>
      </c>
      <c r="B15" s="3" t="s">
        <v>155</v>
      </c>
      <c r="C15" s="4">
        <f>I12*I6</f>
        <v>1009.5031853335936</v>
      </c>
      <c r="D15" s="12"/>
      <c r="E15" s="68">
        <f>SQRT(C15/I6)</f>
        <v>0.91949989381089792</v>
      </c>
      <c r="F15" s="47" t="s">
        <v>226</v>
      </c>
      <c r="G15" s="31"/>
    </row>
    <row r="16" spans="1:10" ht="15.75" thickBot="1" x14ac:dyDescent="0.3">
      <c r="B16" s="5" t="s">
        <v>217</v>
      </c>
      <c r="C16" s="6">
        <f>6*2</f>
        <v>12</v>
      </c>
      <c r="D16" s="12"/>
      <c r="E16" s="69"/>
    </row>
    <row r="17" spans="2:9" ht="15.75" thickBot="1" x14ac:dyDescent="0.3">
      <c r="B17" s="7" t="s">
        <v>218</v>
      </c>
      <c r="C17" s="8">
        <f>_xlfn.CHISQ.DIST.RT(C15,C16)</f>
        <v>1.6970344878781622E-208</v>
      </c>
      <c r="E17" s="68">
        <f>SQRT(C15/(C15+I6))</f>
        <v>0.67685712589609492</v>
      </c>
      <c r="F17" s="47" t="s">
        <v>227</v>
      </c>
      <c r="G17" s="47"/>
      <c r="H17" s="31"/>
    </row>
    <row r="18" spans="2:9" ht="15.75" thickBot="1" x14ac:dyDescent="0.3">
      <c r="E18" s="69"/>
    </row>
    <row r="19" spans="2:9" x14ac:dyDescent="0.25">
      <c r="E19" s="70">
        <f>SQRT(C15/(I6*2))</f>
        <v>0.65018461021399632</v>
      </c>
      <c r="F19" s="45" t="s">
        <v>221</v>
      </c>
      <c r="G19" s="45"/>
      <c r="H19" s="45"/>
      <c r="I19" s="4"/>
    </row>
    <row r="20" spans="2:9" ht="15.75" thickBot="1" x14ac:dyDescent="0.3">
      <c r="E20" s="7"/>
      <c r="F20" s="46" t="s">
        <v>222</v>
      </c>
      <c r="G20" s="46"/>
      <c r="H20" s="46"/>
      <c r="I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3</vt:i4>
      </vt:variant>
    </vt:vector>
  </HeadingPairs>
  <TitlesOfParts>
    <vt:vector size="38" baseType="lpstr">
      <vt:lpstr>Fig 2.1</vt:lpstr>
      <vt:lpstr>Fig 2.2</vt:lpstr>
      <vt:lpstr>Fig 2.3</vt:lpstr>
      <vt:lpstr>Fig 2.4</vt:lpstr>
      <vt:lpstr>Fig 2.5</vt:lpstr>
      <vt:lpstr>Fig 2.6</vt:lpstr>
      <vt:lpstr>Fig 2.7</vt:lpstr>
      <vt:lpstr>Fig 2.8</vt:lpstr>
      <vt:lpstr>Fig 2.9</vt:lpstr>
      <vt:lpstr>Fig 2.10</vt:lpstr>
      <vt:lpstr>Fig 2.11</vt:lpstr>
      <vt:lpstr>Fig 2.12</vt:lpstr>
      <vt:lpstr>Fig 2.13</vt:lpstr>
      <vt:lpstr>Fig 2.14</vt:lpstr>
      <vt:lpstr>Fig 2.15</vt:lpstr>
      <vt:lpstr>Fig 2.16</vt:lpstr>
      <vt:lpstr>Fig 2.17</vt:lpstr>
      <vt:lpstr>Fig 2.18</vt:lpstr>
      <vt:lpstr>Fig 2.19</vt:lpstr>
      <vt:lpstr>Fig 2.20</vt:lpstr>
      <vt:lpstr>Fig 2.21</vt:lpstr>
      <vt:lpstr>Fig 2.22</vt:lpstr>
      <vt:lpstr>Fig 2.23</vt:lpstr>
      <vt:lpstr>Fig 2.24</vt:lpstr>
      <vt:lpstr>Fig 2.25</vt:lpstr>
      <vt:lpstr>Fig 2.26</vt:lpstr>
      <vt:lpstr>Fig 2.27</vt:lpstr>
      <vt:lpstr>Fig 2.28</vt:lpstr>
      <vt:lpstr>Fig 2.29</vt:lpstr>
      <vt:lpstr>Fig 2.30</vt:lpstr>
      <vt:lpstr>Fig 2.31</vt:lpstr>
      <vt:lpstr>Fig 2.32</vt:lpstr>
      <vt:lpstr>Fig 2.33</vt:lpstr>
      <vt:lpstr>Fig 2.34</vt:lpstr>
      <vt:lpstr>Fig 2.35</vt:lpstr>
      <vt:lpstr>'Fig 2.20'!Extract</vt:lpstr>
      <vt:lpstr>'Fig 2.26'!Extract</vt:lpstr>
      <vt:lpstr>'Fig 2.34'!Extract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Conrad Carlberg</cp:lastModifiedBy>
  <dcterms:created xsi:type="dcterms:W3CDTF">2016-04-27T18:01:20Z</dcterms:created>
  <dcterms:modified xsi:type="dcterms:W3CDTF">2016-05-23T00:12:25Z</dcterms:modified>
</cp:coreProperties>
</file>