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Pearson R Excel\Ch 6\"/>
    </mc:Choice>
  </mc:AlternateContent>
  <bookViews>
    <workbookView xWindow="0" yWindow="0" windowWidth="20490" windowHeight="8115" tabRatio="745"/>
  </bookViews>
  <sheets>
    <sheet name="Fig 6.1" sheetId="1" r:id="rId1"/>
    <sheet name="Fig 6.2" sheetId="18" r:id="rId2"/>
    <sheet name="Fig 6.3" sheetId="17" r:id="rId3"/>
    <sheet name="Fig 6.4" sheetId="6" r:id="rId4"/>
    <sheet name="Fig 6.5" sheetId="19" r:id="rId5"/>
    <sheet name="Fig 6.6" sheetId="21" r:id="rId6"/>
    <sheet name="Fig 6.7" sheetId="20" r:id="rId7"/>
    <sheet name="Fig 6.8" sheetId="22" r:id="rId8"/>
    <sheet name="Fig 6.9" sheetId="23" r:id="rId9"/>
    <sheet name="Fig 6.10" sheetId="24" r:id="rId10"/>
    <sheet name="Fig 6.11" sheetId="7" r:id="rId11"/>
    <sheet name="Fig 6.12" sheetId="8" r:id="rId12"/>
    <sheet name="Fig 6.13" sheetId="9" r:id="rId13"/>
    <sheet name="Fig 6.14" sheetId="25" r:id="rId14"/>
    <sheet name="Fig 6.15" sheetId="26" r:id="rId15"/>
    <sheet name="Fig 6.16" sheetId="10" r:id="rId16"/>
    <sheet name="Fig 6.17" sheetId="27" r:id="rId17"/>
    <sheet name="Fig 6.18" sheetId="28" r:id="rId18"/>
    <sheet name="Fig 6.19" sheetId="11" r:id="rId19"/>
    <sheet name="Fig 6.20" sheetId="12" r:id="rId20"/>
    <sheet name="Fig 6.21" sheetId="13" r:id="rId21"/>
    <sheet name="Fig 6.22" sheetId="14" r:id="rId22"/>
    <sheet name="Fig 6.23" sheetId="15" r:id="rId23"/>
    <sheet name="Fig 6.24" sheetId="16" r:id="rId24"/>
    <sheet name="Fig 6.25" sheetId="29" r:id="rId25"/>
    <sheet name="Fig 6.26" sheetId="30" r:id="rId2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O2" i="24" l="1"/>
  <c r="H4" i="24" l="1"/>
  <c r="H8" i="24"/>
  <c r="H12" i="24"/>
  <c r="H16" i="24"/>
  <c r="H20" i="24"/>
  <c r="D24" i="24"/>
  <c r="H5" i="24" s="1"/>
  <c r="C24" i="24"/>
  <c r="G3" i="24" s="1"/>
  <c r="B24" i="24"/>
  <c r="D23" i="24"/>
  <c r="H3" i="24" s="1"/>
  <c r="C23" i="24"/>
  <c r="G6" i="24" s="1"/>
  <c r="B23" i="24"/>
  <c r="F5" i="24" s="1"/>
  <c r="G2" i="24" l="1"/>
  <c r="G19" i="24"/>
  <c r="G15" i="24"/>
  <c r="F10" i="24"/>
  <c r="G7" i="24"/>
  <c r="F6" i="24"/>
  <c r="F19" i="24"/>
  <c r="G16" i="24"/>
  <c r="F15" i="24"/>
  <c r="H9" i="24"/>
  <c r="F7" i="24"/>
  <c r="G21" i="24"/>
  <c r="H18" i="24"/>
  <c r="G13" i="24"/>
  <c r="H6" i="24"/>
  <c r="F18" i="24"/>
  <c r="F14" i="24"/>
  <c r="G11" i="24"/>
  <c r="H21" i="24"/>
  <c r="G20" i="24"/>
  <c r="H17" i="24"/>
  <c r="H13" i="24"/>
  <c r="G12" i="24"/>
  <c r="F11" i="24"/>
  <c r="G8" i="24"/>
  <c r="G4" i="24"/>
  <c r="F3" i="24"/>
  <c r="F2" i="24"/>
  <c r="F20" i="24"/>
  <c r="G17" i="24"/>
  <c r="F16" i="24"/>
  <c r="H14" i="24"/>
  <c r="F12" i="24"/>
  <c r="H10" i="24"/>
  <c r="G9" i="24"/>
  <c r="F8" i="24"/>
  <c r="G5" i="24"/>
  <c r="P5" i="24" s="1"/>
  <c r="F4" i="24"/>
  <c r="H2" i="24"/>
  <c r="F21" i="24"/>
  <c r="H19" i="24"/>
  <c r="G18" i="24"/>
  <c r="F17" i="24"/>
  <c r="H15" i="24"/>
  <c r="G14" i="24"/>
  <c r="F13" i="24"/>
  <c r="H11" i="24"/>
  <c r="G10" i="24"/>
  <c r="F9" i="24"/>
  <c r="H7" i="24"/>
  <c r="H38" i="23"/>
  <c r="G38" i="23"/>
  <c r="F38" i="23"/>
  <c r="H37" i="23"/>
  <c r="G37" i="23"/>
  <c r="F37" i="23"/>
  <c r="H36" i="23"/>
  <c r="G36" i="23"/>
  <c r="F36" i="23"/>
  <c r="J24" i="20"/>
  <c r="H26" i="21"/>
  <c r="L26" i="21" s="1"/>
  <c r="G25" i="21"/>
  <c r="K25" i="21" s="1"/>
  <c r="F24" i="21"/>
  <c r="J24" i="21" s="1"/>
  <c r="F30" i="21" s="1" a="1"/>
  <c r="H26" i="20"/>
  <c r="L26" i="20" s="1"/>
  <c r="G25" i="20"/>
  <c r="K25" i="20" s="1"/>
  <c r="F24" i="20"/>
  <c r="Q20" i="24" l="1"/>
  <c r="O20" i="24"/>
  <c r="P20" i="24"/>
  <c r="O14" i="24"/>
  <c r="Q14" i="24"/>
  <c r="P14" i="24"/>
  <c r="P15" i="24"/>
  <c r="Q15" i="24"/>
  <c r="O15" i="24"/>
  <c r="O18" i="24"/>
  <c r="Q18" i="24"/>
  <c r="P18" i="24"/>
  <c r="P9" i="24"/>
  <c r="O9" i="24"/>
  <c r="Q9" i="24"/>
  <c r="Q12" i="24"/>
  <c r="O12" i="24"/>
  <c r="P12" i="24"/>
  <c r="P21" i="24"/>
  <c r="Q21" i="24"/>
  <c r="O21" i="24"/>
  <c r="Q8" i="24"/>
  <c r="O8" i="24"/>
  <c r="P8" i="24"/>
  <c r="Q2" i="24"/>
  <c r="P2" i="24"/>
  <c r="P11" i="24"/>
  <c r="O11" i="24"/>
  <c r="Q11" i="24"/>
  <c r="O10" i="24"/>
  <c r="Q10" i="24"/>
  <c r="P10" i="24"/>
  <c r="Q5" i="24"/>
  <c r="O17" i="24"/>
  <c r="P17" i="24"/>
  <c r="Q17" i="24"/>
  <c r="Q16" i="24"/>
  <c r="O16" i="24"/>
  <c r="P16" i="24"/>
  <c r="O3" i="24"/>
  <c r="P3" i="24"/>
  <c r="Q3" i="24"/>
  <c r="P7" i="24"/>
  <c r="O7" i="24"/>
  <c r="Q7" i="24"/>
  <c r="P19" i="24"/>
  <c r="O19" i="24"/>
  <c r="Q19" i="24"/>
  <c r="O5" i="24"/>
  <c r="Q13" i="24"/>
  <c r="O13" i="24"/>
  <c r="P13" i="24"/>
  <c r="Q4" i="24"/>
  <c r="O4" i="24"/>
  <c r="P4" i="24"/>
  <c r="O6" i="24"/>
  <c r="Q6" i="24"/>
  <c r="P6" i="24"/>
  <c r="F30" i="20" a="1"/>
  <c r="F30" i="20" s="1"/>
  <c r="H32" i="21"/>
  <c r="G31" i="21"/>
  <c r="F30" i="21"/>
  <c r="F32" i="21"/>
  <c r="H30" i="21"/>
  <c r="H31" i="21"/>
  <c r="G30" i="21"/>
  <c r="G32" i="21"/>
  <c r="F31" i="21"/>
  <c r="G32" i="20"/>
  <c r="F31" i="20"/>
  <c r="F32" i="20"/>
  <c r="H30" i="20"/>
  <c r="H31" i="20"/>
  <c r="G30" i="20"/>
  <c r="H32" i="20"/>
  <c r="G31" i="20"/>
  <c r="J17" i="19" a="1"/>
  <c r="L21" i="19" s="1"/>
  <c r="F17" i="19" a="1"/>
  <c r="H21" i="19" s="1"/>
  <c r="B17" i="19" a="1"/>
  <c r="B17" i="19" s="1"/>
  <c r="D15" i="19"/>
  <c r="C14" i="19"/>
  <c r="B13" i="19"/>
  <c r="F6" i="6" a="1"/>
  <c r="G6" i="6" s="1"/>
  <c r="J18" i="19" l="1"/>
  <c r="K19" i="19"/>
  <c r="L20" i="19"/>
  <c r="J17" i="19"/>
  <c r="K18" i="19"/>
  <c r="L19" i="19"/>
  <c r="J21" i="19"/>
  <c r="K17" i="19"/>
  <c r="L18" i="19"/>
  <c r="J20" i="19"/>
  <c r="K21" i="19"/>
  <c r="L17" i="19"/>
  <c r="J19" i="19"/>
  <c r="K20" i="19"/>
  <c r="F18" i="19"/>
  <c r="G19" i="19"/>
  <c r="H20" i="19"/>
  <c r="F17" i="19"/>
  <c r="G18" i="19"/>
  <c r="H19" i="19"/>
  <c r="F21" i="19"/>
  <c r="G17" i="19"/>
  <c r="H18" i="19"/>
  <c r="F20" i="19"/>
  <c r="G21" i="19"/>
  <c r="H17" i="19"/>
  <c r="F19" i="19"/>
  <c r="G20" i="19"/>
  <c r="D20" i="19"/>
  <c r="B18" i="19"/>
  <c r="D21" i="19"/>
  <c r="B19" i="19"/>
  <c r="D17" i="19"/>
  <c r="C21" i="19"/>
  <c r="B20" i="19"/>
  <c r="D18" i="19"/>
  <c r="C17" i="19"/>
  <c r="C19" i="19"/>
  <c r="C20" i="19"/>
  <c r="B21" i="19"/>
  <c r="D19" i="19"/>
  <c r="C18" i="19"/>
  <c r="F8" i="6"/>
  <c r="H6" i="6"/>
  <c r="H8" i="6"/>
  <c r="G7" i="6"/>
  <c r="F6" i="6"/>
  <c r="G8" i="6"/>
  <c r="F7" i="6"/>
  <c r="H7" i="6"/>
  <c r="C23" i="1"/>
  <c r="D23" i="1"/>
  <c r="C24" i="1"/>
  <c r="D24" i="1"/>
  <c r="B23" i="1"/>
</calcChain>
</file>

<file path=xl/sharedStrings.xml><?xml version="1.0" encoding="utf-8"?>
<sst xmlns="http://schemas.openxmlformats.org/spreadsheetml/2006/main" count="645" uniqueCount="147">
  <si>
    <t>Visit</t>
  </si>
  <si>
    <t>Visit Length</t>
  </si>
  <si>
    <t>Page Views</t>
  </si>
  <si>
    <t>Pages</t>
  </si>
  <si>
    <t>R Matrix</t>
  </si>
  <si>
    <t>R Inverse</t>
  </si>
  <si>
    <t>Eigenvalues</t>
  </si>
  <si>
    <t>Factor 1</t>
  </si>
  <si>
    <t>Factor 2</t>
  </si>
  <si>
    <t>Factor 3</t>
  </si>
  <si>
    <t>Eigenvectors</t>
  </si>
  <si>
    <t>Factor Score Coefficients</t>
  </si>
  <si>
    <t>Factor Structure</t>
  </si>
  <si>
    <t>Variable</t>
  </si>
  <si>
    <t>Communalities</t>
  </si>
  <si>
    <t>SMCs</t>
  </si>
  <si>
    <t>Factor Scores</t>
  </si>
  <si>
    <t>Rotated Factor Coefficients</t>
  </si>
  <si>
    <t>Rotated Loadings</t>
  </si>
  <si>
    <t>Determinant of R matrix = 0.531827</t>
  </si>
  <si>
    <t>For sphericity test, Chi-square = 10.84, and df = 3</t>
  </si>
  <si>
    <t>P(Chi-square) =  0.013</t>
  </si>
  <si>
    <t>Rotated Factor Scores</t>
  </si>
  <si>
    <t>&gt; VisitData&lt;-XLGetRange(header=T)</t>
  </si>
  <si>
    <t>&gt; VisitPCA&lt;-principal(VisitData,nfactors=3,rotate="none",scores=TRUE)</t>
  </si>
  <si>
    <t>&gt; VisitPCA</t>
  </si>
  <si>
    <t>Principal Components Analysis</t>
  </si>
  <si>
    <t>Call: principal(r = VisitData, nfactors = 3, rotate = "none", scores = TRUE)</t>
  </si>
  <si>
    <t>Standardized loadings (pattern matrix) based upon correlation matrix</t>
  </si>
  <si>
    <t>Mean item complexity =  1.5</t>
  </si>
  <si>
    <t>Test of the hypothesis that 3 components are sufficient.</t>
  </si>
  <si>
    <t xml:space="preserve">The root mean square of the residuals (RMSR) is  0 </t>
  </si>
  <si>
    <t xml:space="preserve"> with the empirical chi square  0  with prob &lt;  NA </t>
  </si>
  <si>
    <t>$scores</t>
  </si>
  <si>
    <t>$weights</t>
  </si>
  <si>
    <t>$r.scores</t>
  </si>
  <si>
    <t>$R2</t>
  </si>
  <si>
    <t xml:space="preserve">PC1 PC2 PC3 </t>
  </si>
  <si>
    <t xml:space="preserve">  1   1   1 </t>
  </si>
  <si>
    <t>PC1</t>
  </si>
  <si>
    <t>PC2</t>
  </si>
  <si>
    <t>PC3</t>
  </si>
  <si>
    <t>h2</t>
  </si>
  <si>
    <t>u2</t>
  </si>
  <si>
    <t>com</t>
  </si>
  <si>
    <t>SS loadings</t>
  </si>
  <si>
    <t>Proportion Var</t>
  </si>
  <si>
    <t>Cumulative Var</t>
  </si>
  <si>
    <t>Proportion Explained</t>
  </si>
  <si>
    <t>Cumulative Proportion</t>
  </si>
  <si>
    <t>SS loadings = sum of squared loadings</t>
  </si>
  <si>
    <t>Fit based upon off diagonal values = 1</t>
  </si>
  <si>
    <t>&gt; factor.scores(VisitData,VisitPCA)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</si>
  <si>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</si>
  <si>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</si>
  <si>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</si>
  <si>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</si>
  <si>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</si>
  <si>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</si>
  <si>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</si>
  <si>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</si>
  <si>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</si>
  <si>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</si>
  <si>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</si>
  <si>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</si>
  <si>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</si>
  <si>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</si>
  <si>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</si>
  <si>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</si>
  <si>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</si>
  <si>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</si>
  <si>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</si>
  <si>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</si>
  <si>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&gt; library(psych)</t>
  </si>
  <si>
    <t>Warning message:</t>
  </si>
  <si>
    <t xml:space="preserve">package ‘psych’ was built under R version 3.3.1 </t>
  </si>
  <si>
    <t>&gt; library(DescTools)</t>
  </si>
  <si>
    <t>Attaching package: ‘DescTools’</t>
  </si>
  <si>
    <t>The following objects are masked from ‘package:psych’:</t>
  </si>
  <si>
    <t xml:space="preserve">    ICC, SD</t>
  </si>
  <si>
    <t>Loading required namespace: RDCOMClient</t>
  </si>
  <si>
    <t>Mean item complexity =  1.2</t>
  </si>
  <si>
    <t xml:space="preserve">              RC3         RC2         RC1</t>
  </si>
  <si>
    <t xml:space="preserve"> [1,]  0.03407746 -0.63688179  0.60255550</t>
  </si>
  <si>
    <t xml:space="preserve"> [2,] -0.61704507  1.29237591 -0.99012402</t>
  </si>
  <si>
    <t xml:space="preserve"> [3,] -0.18238577  0.14796871  0.08879393</t>
  </si>
  <si>
    <t xml:space="preserve"> [4,] -0.05236545 -1.35852123  1.93517038</t>
  </si>
  <si>
    <t xml:space="preserve"> [5,]  0.26093763  1.13003056  1.42468590</t>
  </si>
  <si>
    <t xml:space="preserve"> [6,]  0.65028669  1.78845894 -0.72678229</t>
  </si>
  <si>
    <t xml:space="preserve"> [7,] -0.70868644 -0.70514496  0.18830644</t>
  </si>
  <si>
    <t xml:space="preserve"> [8,]  0.78550547  1.55785042  1.27377858</t>
  </si>
  <si>
    <t xml:space="preserve"> [9,]  0.03754311  0.21370583  0.70534511</t>
  </si>
  <si>
    <t>[10,]  1.16099196 -1.18607166 -1.28884805</t>
  </si>
  <si>
    <t>[11,]  0.77510855 -0.99391243  0.96540975</t>
  </si>
  <si>
    <t>[12,]  0.55517967 -1.05964954  0.34885857</t>
  </si>
  <si>
    <t>[13,]  1.68555981 -0.75825180 -1.43975537</t>
  </si>
  <si>
    <t>[14,]  0.56384378  1.06681950  0.60583259</t>
  </si>
  <si>
    <t>[15,] -1.14681138 -0.41132537 -0.99340112</t>
  </si>
  <si>
    <t>[16,] -1.14854420 -0.83661918 -1.04479592</t>
  </si>
  <si>
    <t>[17,]  1.16792325  0.51510357 -1.08326883</t>
  </si>
  <si>
    <t>[18,] -2.49365475  0.07212739  0.28145125</t>
  </si>
  <si>
    <t>[19,] -1.14161291  0.86455605 -0.83921670</t>
  </si>
  <si>
    <t>[20,] -0.18585141 -0.70261890 -0.01399568</t>
  </si>
  <si>
    <t xml:space="preserve">              RC3           RC2           RC1</t>
  </si>
  <si>
    <t>RC3  1.000000e+00  2.673575e-16 -8.747093e-16</t>
  </si>
  <si>
    <t>RC2  2.677213e-16  1.000000e+00 -1.991950e-15</t>
  </si>
  <si>
    <t>RC1 -8.616320e-16 -1.971574e-15  1.000000e+00</t>
  </si>
  <si>
    <t xml:space="preserve">RC3 RC2 RC1 </t>
  </si>
  <si>
    <t xml:space="preserve"> NA   1   1 </t>
  </si>
  <si>
    <t xml:space="preserve">&gt; </t>
  </si>
  <si>
    <t>&gt;  factor.scores(VisitData,VisitPCARotated)</t>
  </si>
  <si>
    <t>RC3</t>
  </si>
  <si>
    <t>RC2</t>
  </si>
  <si>
    <t>RC1</t>
  </si>
  <si>
    <t>Mean item complexity =  1</t>
  </si>
  <si>
    <t>Test of the hypothesis that 2 components are sufficient.</t>
  </si>
  <si>
    <t>Show PCA dialog box 1</t>
  </si>
  <si>
    <t>Show PCA dialog box 2</t>
  </si>
  <si>
    <t>=MMULT(B3:D5,B9:D11)</t>
  </si>
  <si>
    <t>of Eigenvalues</t>
  </si>
  <si>
    <t>Square roots</t>
  </si>
  <si>
    <t>Inverses of square roots</t>
  </si>
  <si>
    <t>Means</t>
  </si>
  <si>
    <t>Standardized Scores</t>
  </si>
  <si>
    <t>Unrotated Loadings</t>
  </si>
  <si>
    <t xml:space="preserve">print(VisitPCA,digits=7) </t>
  </si>
  <si>
    <t>&gt; PCAData &lt;- XLGetRange(header = TRUE)</t>
  </si>
  <si>
    <t>&gt; head(PCAData)</t>
  </si>
  <si>
    <t>&gt; PCAModel &lt;- principal(PCAData,nfactors=3,rotate="none",scores=TRUE)</t>
  </si>
  <si>
    <t xml:space="preserve">&gt; print(PCAModel, digits=5) </t>
  </si>
  <si>
    <t>Call: principal(r = PCAData, nfactors = 3, rotate = "none", scores = TRUE)</t>
  </si>
  <si>
    <t xml:space="preserve">Fit based upon off diagonal values = 1&gt; </t>
  </si>
  <si>
    <t>SDs</t>
  </si>
  <si>
    <t>&gt; factor.scores(PCAData,PCAModel)</t>
  </si>
  <si>
    <t>&gt; PCARotated&lt;-principal(PCAData,nfactors=3,rotate="varimax",scores=TRUE)</t>
  </si>
  <si>
    <t>&gt; print(PCARotated, digits=5)</t>
  </si>
  <si>
    <t>Call: principal(r = PCAData, nfactors = 3, rotate = "varimax", scores = TRUE)</t>
  </si>
  <si>
    <t>&gt; PCARotated&lt;-principal(PCAData,nfactors=3,rotate="varimax")</t>
  </si>
  <si>
    <t>Call: principal(r = PCAData, nfactors = 3, rotate = "varimax")</t>
  </si>
  <si>
    <t>&gt;  factor.scores(PCAData,PCARotated)</t>
  </si>
  <si>
    <t>&gt; PCARotated2 &lt;- principal(PCAData,nfactors=2,rotate="varimax")</t>
  </si>
  <si>
    <t>&gt; print(PCARotated2,digits = 7)</t>
  </si>
  <si>
    <t>Call: principal(r = PCAData, nfactors = 2, rotate = "varimax")</t>
  </si>
  <si>
    <t>The root mean square of the residuals (RMSR) is  0.0955395</t>
  </si>
  <si>
    <t>with the empirical chi square  1.095335  with prob &lt;  NA</t>
  </si>
  <si>
    <t>Fit based upon off diagonal values = 0.9453229&gt;</t>
  </si>
  <si>
    <t>&gt; factor.scores(PCAData,PCARotated2)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</si>
</sst>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9" fontId="0" fillId="0" borderId="0" xfId="1" applyFont="1"/>
    <xf numFmtId="0" fontId="4" fillId="0" borderId="0" xfId="0" applyFont="1"/>
    <xf numFmtId="0" fontId="2" fillId="0" borderId="0" xfId="0" applyFont="1"/>
    <xf numFmtId="11" fontId="0" fillId="0" borderId="0" xfId="0" applyNumberFormat="1"/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0" fontId="0" fillId="0" borderId="0" xfId="0" quotePrefix="1" applyAlignment="1">
      <alignment horizontal="centerContinuous"/>
    </xf>
    <xf numFmtId="0" fontId="0" fillId="0" borderId="0" xfId="0" applyAlignment="1">
      <alignment horizontal="centerContinuous"/>
    </xf>
    <xf numFmtId="0" fontId="6" fillId="0" borderId="0" xfId="0" applyFont="1" applyAlignment="1">
      <alignment horizontal="left" vertical="center" indent="2"/>
    </xf>
    <xf numFmtId="1" fontId="0" fillId="0" borderId="0" xfId="0" applyNumberFormat="1" applyBorder="1"/>
    <xf numFmtId="164" fontId="0" fillId="0" borderId="2" xfId="0" applyNumberFormat="1" applyBorder="1"/>
    <xf numFmtId="165" fontId="0" fillId="0" borderId="0" xfId="0" applyNumberForma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0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1" xfId="0" applyNumberFormat="1" applyBorder="1"/>
    <xf numFmtId="165" fontId="0" fillId="0" borderId="9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7" xfId="0" applyNumberFormat="1" applyBorder="1"/>
    <xf numFmtId="164" fontId="0" fillId="0" borderId="0" xfId="0" applyNumberFormat="1"/>
    <xf numFmtId="0" fontId="3" fillId="0" borderId="1" xfId="0" applyFont="1" applyFill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 wrapTex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4"/>
  <sheetViews>
    <sheetView tabSelected="1" workbookViewId="0">
      <selection activeCell="B1" sqref="B1:D21"/>
    </sheetView>
  </sheetViews>
  <sheetFormatPr defaultRowHeight="15" x14ac:dyDescent="0.25"/>
  <cols>
    <col min="2" max="2" width="11.42578125" bestFit="1" customWidth="1"/>
    <col min="3" max="3" width="11.14062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>
        <v>7</v>
      </c>
      <c r="C2">
        <v>4</v>
      </c>
      <c r="D2">
        <v>3</v>
      </c>
    </row>
    <row r="3" spans="1:4" x14ac:dyDescent="0.25">
      <c r="A3">
        <v>2</v>
      </c>
      <c r="B3">
        <v>4</v>
      </c>
      <c r="C3">
        <v>1</v>
      </c>
      <c r="D3">
        <v>8</v>
      </c>
    </row>
    <row r="4" spans="1:4" x14ac:dyDescent="0.25">
      <c r="A4">
        <v>3</v>
      </c>
      <c r="B4">
        <v>6</v>
      </c>
      <c r="C4">
        <v>3</v>
      </c>
      <c r="D4">
        <v>5</v>
      </c>
    </row>
    <row r="5" spans="1:4" x14ac:dyDescent="0.25">
      <c r="A5">
        <v>4</v>
      </c>
      <c r="B5">
        <v>8</v>
      </c>
      <c r="C5">
        <v>6</v>
      </c>
      <c r="D5">
        <v>1</v>
      </c>
    </row>
    <row r="6" spans="1:4" x14ac:dyDescent="0.25">
      <c r="A6">
        <v>5</v>
      </c>
      <c r="B6">
        <v>8</v>
      </c>
      <c r="C6">
        <v>5</v>
      </c>
      <c r="D6">
        <v>7</v>
      </c>
    </row>
    <row r="7" spans="1:4" x14ac:dyDescent="0.25">
      <c r="A7">
        <v>6</v>
      </c>
      <c r="B7">
        <v>7</v>
      </c>
      <c r="C7">
        <v>2</v>
      </c>
      <c r="D7">
        <v>9</v>
      </c>
    </row>
    <row r="8" spans="1:4" x14ac:dyDescent="0.25">
      <c r="A8">
        <v>7</v>
      </c>
      <c r="B8">
        <v>5</v>
      </c>
      <c r="C8">
        <v>3</v>
      </c>
      <c r="D8">
        <v>3</v>
      </c>
    </row>
    <row r="9" spans="1:4" x14ac:dyDescent="0.25">
      <c r="A9">
        <v>8</v>
      </c>
      <c r="B9">
        <v>9</v>
      </c>
      <c r="C9">
        <v>5</v>
      </c>
      <c r="D9">
        <v>8</v>
      </c>
    </row>
    <row r="10" spans="1:4" x14ac:dyDescent="0.25">
      <c r="A10">
        <v>9</v>
      </c>
      <c r="B10">
        <v>7</v>
      </c>
      <c r="C10">
        <v>4</v>
      </c>
      <c r="D10">
        <v>5</v>
      </c>
    </row>
    <row r="11" spans="1:4" x14ac:dyDescent="0.25">
      <c r="A11">
        <v>10</v>
      </c>
      <c r="B11">
        <v>8</v>
      </c>
      <c r="C11">
        <v>2</v>
      </c>
      <c r="D11">
        <v>2</v>
      </c>
    </row>
    <row r="12" spans="1:4" x14ac:dyDescent="0.25">
      <c r="A12">
        <v>11</v>
      </c>
      <c r="B12">
        <v>9</v>
      </c>
      <c r="C12">
        <v>5</v>
      </c>
      <c r="D12">
        <v>2</v>
      </c>
    </row>
    <row r="13" spans="1:4" x14ac:dyDescent="0.25">
      <c r="A13">
        <v>12</v>
      </c>
      <c r="B13">
        <v>8</v>
      </c>
      <c r="C13">
        <v>4</v>
      </c>
      <c r="D13">
        <v>2</v>
      </c>
    </row>
    <row r="14" spans="1:4" x14ac:dyDescent="0.25">
      <c r="A14">
        <v>13</v>
      </c>
      <c r="B14">
        <v>9</v>
      </c>
      <c r="C14">
        <v>2</v>
      </c>
      <c r="D14">
        <v>3</v>
      </c>
    </row>
    <row r="15" spans="1:4" x14ac:dyDescent="0.25">
      <c r="A15">
        <v>14</v>
      </c>
      <c r="B15">
        <v>8</v>
      </c>
      <c r="C15">
        <v>4</v>
      </c>
      <c r="D15">
        <v>7</v>
      </c>
    </row>
    <row r="16" spans="1:4" x14ac:dyDescent="0.25">
      <c r="A16">
        <v>15</v>
      </c>
      <c r="B16">
        <v>3</v>
      </c>
      <c r="C16">
        <v>1</v>
      </c>
      <c r="D16">
        <v>4</v>
      </c>
    </row>
    <row r="17" spans="1:4" x14ac:dyDescent="0.25">
      <c r="A17">
        <v>16</v>
      </c>
      <c r="B17">
        <v>3</v>
      </c>
      <c r="C17">
        <v>1</v>
      </c>
      <c r="D17">
        <v>3</v>
      </c>
    </row>
    <row r="18" spans="1:4" x14ac:dyDescent="0.25">
      <c r="A18">
        <v>17</v>
      </c>
      <c r="B18">
        <v>8</v>
      </c>
      <c r="C18">
        <v>2</v>
      </c>
      <c r="D18">
        <v>6</v>
      </c>
    </row>
    <row r="19" spans="1:4" x14ac:dyDescent="0.25">
      <c r="A19">
        <v>18</v>
      </c>
      <c r="B19">
        <v>1</v>
      </c>
      <c r="C19">
        <v>2</v>
      </c>
      <c r="D19">
        <v>5</v>
      </c>
    </row>
    <row r="20" spans="1:4" x14ac:dyDescent="0.25">
      <c r="A20">
        <v>19</v>
      </c>
      <c r="B20">
        <v>3</v>
      </c>
      <c r="C20">
        <v>1</v>
      </c>
      <c r="D20">
        <v>7</v>
      </c>
    </row>
    <row r="21" spans="1:4" x14ac:dyDescent="0.25">
      <c r="A21">
        <v>20</v>
      </c>
      <c r="B21">
        <v>6</v>
      </c>
      <c r="C21">
        <v>3</v>
      </c>
      <c r="D21">
        <v>3</v>
      </c>
    </row>
    <row r="23" spans="1:4" x14ac:dyDescent="0.25">
      <c r="A23" t="s">
        <v>122</v>
      </c>
      <c r="B23" s="52">
        <f>AVERAGE(B2:B21)</f>
        <v>6.35</v>
      </c>
      <c r="C23" s="52">
        <f>AVERAGE(C2:C21)</f>
        <v>3</v>
      </c>
      <c r="D23" s="52">
        <f>AVERAGE(D2:D21)</f>
        <v>4.6500000000000004</v>
      </c>
    </row>
    <row r="24" spans="1:4" x14ac:dyDescent="0.25">
      <c r="A24" t="s">
        <v>132</v>
      </c>
      <c r="B24" s="52">
        <f>_xlfn.STDEV.S(B2:B21)</f>
        <v>2.3902213066443951</v>
      </c>
      <c r="C24" s="52">
        <f>_xlfn.STDEV.S(C2:C21)</f>
        <v>1.5559732104309982</v>
      </c>
      <c r="D24" s="52">
        <f>_xlfn.STDEV.S(D2:D21)</f>
        <v>2.3902213066443956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5" x14ac:dyDescent="0.25"/>
  <sheetData>
    <row r="1" spans="1:1" x14ac:dyDescent="0.25">
      <c r="A1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6"/>
  <sheetViews>
    <sheetView workbookViewId="0">
      <selection activeCell="F6" sqref="F6:H8"/>
    </sheetView>
  </sheetViews>
  <sheetFormatPr defaultRowHeight="15" x14ac:dyDescent="0.25"/>
  <cols>
    <col min="1" max="1" width="23.28515625" customWidth="1"/>
    <col min="2" max="2" width="14.5703125" bestFit="1" customWidth="1"/>
    <col min="3" max="4" width="12.7109375" bestFit="1" customWidth="1"/>
    <col min="5" max="5" width="3" customWidth="1"/>
    <col min="6" max="8" width="8.42578125" customWidth="1"/>
    <col min="9" max="9" width="12.7109375" bestFit="1" customWidth="1"/>
  </cols>
  <sheetData>
    <row r="1" spans="1:8" x14ac:dyDescent="0.25">
      <c r="A1" s="1" t="s">
        <v>4</v>
      </c>
    </row>
    <row r="2" spans="1:8" ht="15.75" thickBot="1" x14ac:dyDescent="0.3">
      <c r="B2" t="s">
        <v>1</v>
      </c>
      <c r="C2" t="s">
        <v>2</v>
      </c>
      <c r="D2" t="s">
        <v>3</v>
      </c>
    </row>
    <row r="3" spans="1:8" x14ac:dyDescent="0.25">
      <c r="A3" t="s">
        <v>1</v>
      </c>
      <c r="B3" s="8">
        <v>1</v>
      </c>
      <c r="C3" s="9">
        <v>0.66512615822904098</v>
      </c>
      <c r="D3" s="10">
        <v>-0.11561492399815752</v>
      </c>
    </row>
    <row r="4" spans="1:8" x14ac:dyDescent="0.25">
      <c r="A4" t="s">
        <v>2</v>
      </c>
      <c r="B4" s="11">
        <v>0.66512615822904098</v>
      </c>
      <c r="C4" s="12">
        <v>1</v>
      </c>
      <c r="D4" s="13">
        <v>-0.21227430581777898</v>
      </c>
    </row>
    <row r="5" spans="1:8" ht="15.75" thickBot="1" x14ac:dyDescent="0.3">
      <c r="A5" t="s">
        <v>3</v>
      </c>
      <c r="B5" s="14">
        <v>-0.11561492399815752</v>
      </c>
      <c r="C5" s="15">
        <v>-0.21227430581777898</v>
      </c>
      <c r="D5" s="16">
        <v>1</v>
      </c>
      <c r="F5" s="26" t="s">
        <v>118</v>
      </c>
      <c r="G5" s="27"/>
      <c r="H5" s="27"/>
    </row>
    <row r="6" spans="1:8" x14ac:dyDescent="0.25">
      <c r="F6" s="17">
        <f t="array" ref="F6:H8">MMULT(B3:D5,B9:D11)</f>
        <v>1</v>
      </c>
      <c r="G6" s="18">
        <v>-1.0408340855860843E-17</v>
      </c>
      <c r="H6" s="19">
        <v>0</v>
      </c>
    </row>
    <row r="7" spans="1:8" x14ac:dyDescent="0.25">
      <c r="A7" s="1" t="s">
        <v>5</v>
      </c>
      <c r="F7" s="20">
        <v>3.4694469519536142E-18</v>
      </c>
      <c r="G7" s="21">
        <v>1</v>
      </c>
      <c r="H7" s="22">
        <v>-2.7755575615628914E-17</v>
      </c>
    </row>
    <row r="8" spans="1:8" ht="15.75" thickBot="1" x14ac:dyDescent="0.3">
      <c r="B8" t="s">
        <v>1</v>
      </c>
      <c r="C8" t="s">
        <v>2</v>
      </c>
      <c r="D8" t="s">
        <v>3</v>
      </c>
      <c r="F8" s="23">
        <v>-2.7755575615628914E-17</v>
      </c>
      <c r="G8" s="24">
        <v>0</v>
      </c>
      <c r="H8" s="25">
        <v>1</v>
      </c>
    </row>
    <row r="9" spans="1:8" x14ac:dyDescent="0.25">
      <c r="A9" t="s">
        <v>1</v>
      </c>
      <c r="B9" s="8">
        <v>1.7955826531660048</v>
      </c>
      <c r="C9" s="9">
        <v>-1.2044967449648776</v>
      </c>
      <c r="D9" s="10">
        <v>-4.8087558418996035E-2</v>
      </c>
    </row>
    <row r="10" spans="1:8" x14ac:dyDescent="0.25">
      <c r="A10" t="s">
        <v>2</v>
      </c>
      <c r="B10" s="11">
        <v>-1.2044967449648776</v>
      </c>
      <c r="C10" s="12">
        <v>1.8551763948402571</v>
      </c>
      <c r="D10" s="13">
        <v>0.25454848175910294</v>
      </c>
    </row>
    <row r="11" spans="1:8" ht="15.75" thickBot="1" x14ac:dyDescent="0.3">
      <c r="A11" t="s">
        <v>3</v>
      </c>
      <c r="B11" s="14">
        <v>-4.8087558418996063E-2</v>
      </c>
      <c r="C11" s="15">
        <v>0.25454848175910294</v>
      </c>
      <c r="D11" s="16">
        <v>1.048474462850514</v>
      </c>
    </row>
    <row r="13" spans="1:8" x14ac:dyDescent="0.25">
      <c r="A13" t="s">
        <v>19</v>
      </c>
      <c r="C13" s="28"/>
    </row>
    <row r="15" spans="1:8" x14ac:dyDescent="0.25">
      <c r="A15" t="s">
        <v>20</v>
      </c>
    </row>
    <row r="16" spans="1:8" x14ac:dyDescent="0.25">
      <c r="A1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Z21"/>
  <sheetViews>
    <sheetView workbookViewId="0">
      <selection activeCell="B13" sqref="B13"/>
    </sheetView>
  </sheetViews>
  <sheetFormatPr defaultRowHeight="15" x14ac:dyDescent="0.25"/>
  <cols>
    <col min="1" max="2" width="11.42578125" bestFit="1" customWidth="1"/>
    <col min="3" max="3" width="11.140625" bestFit="1" customWidth="1"/>
    <col min="4" max="4" width="7.28515625" bestFit="1" customWidth="1"/>
    <col min="5" max="5" width="3" customWidth="1"/>
    <col min="6" max="7" width="7.5703125" bestFit="1" customWidth="1"/>
    <col min="8" max="8" width="6.5703125" bestFit="1" customWidth="1"/>
    <col min="9" max="9" width="3.42578125" customWidth="1"/>
    <col min="10" max="10" width="7.28515625" bestFit="1" customWidth="1"/>
    <col min="11" max="11" width="8.5703125" bestFit="1" customWidth="1"/>
    <col min="12" max="12" width="6.5703125" bestFit="1" customWidth="1"/>
    <col min="13" max="15" width="6.5703125" customWidth="1"/>
  </cols>
  <sheetData>
    <row r="1" spans="1:26" ht="15.75" thickBot="1" x14ac:dyDescent="0.3">
      <c r="A1" s="1" t="s">
        <v>4</v>
      </c>
      <c r="P1" s="2" t="s">
        <v>1</v>
      </c>
      <c r="Q1" s="2" t="s">
        <v>2</v>
      </c>
      <c r="R1" s="2" t="s">
        <v>3</v>
      </c>
      <c r="T1" s="2" t="s">
        <v>2</v>
      </c>
      <c r="U1" s="2" t="s">
        <v>1</v>
      </c>
      <c r="V1" s="2" t="s">
        <v>3</v>
      </c>
      <c r="X1" s="2" t="s">
        <v>3</v>
      </c>
      <c r="Y1" s="2" t="s">
        <v>1</v>
      </c>
      <c r="Z1" s="2" t="s">
        <v>2</v>
      </c>
    </row>
    <row r="2" spans="1:26" ht="15.75" thickBot="1" x14ac:dyDescent="0.3">
      <c r="B2" t="s">
        <v>1</v>
      </c>
      <c r="C2" t="s">
        <v>2</v>
      </c>
      <c r="D2" t="s">
        <v>3</v>
      </c>
      <c r="P2">
        <v>7</v>
      </c>
      <c r="Q2">
        <v>4</v>
      </c>
      <c r="R2">
        <v>3</v>
      </c>
      <c r="T2">
        <v>4</v>
      </c>
      <c r="U2">
        <v>7</v>
      </c>
      <c r="V2">
        <v>3</v>
      </c>
      <c r="X2">
        <v>3</v>
      </c>
      <c r="Y2">
        <v>7</v>
      </c>
      <c r="Z2">
        <v>4</v>
      </c>
    </row>
    <row r="3" spans="1:26" x14ac:dyDescent="0.25">
      <c r="A3" t="s">
        <v>1</v>
      </c>
      <c r="B3" s="17">
        <v>1</v>
      </c>
      <c r="C3" s="18">
        <v>0.66512615822904098</v>
      </c>
      <c r="D3" s="19">
        <v>-0.11561492399815752</v>
      </c>
      <c r="P3">
        <v>4</v>
      </c>
      <c r="Q3">
        <v>1</v>
      </c>
      <c r="R3">
        <v>8</v>
      </c>
      <c r="T3">
        <v>1</v>
      </c>
      <c r="U3">
        <v>4</v>
      </c>
      <c r="V3">
        <v>8</v>
      </c>
      <c r="X3">
        <v>8</v>
      </c>
      <c r="Y3">
        <v>4</v>
      </c>
      <c r="Z3">
        <v>1</v>
      </c>
    </row>
    <row r="4" spans="1:26" x14ac:dyDescent="0.25">
      <c r="A4" t="s">
        <v>2</v>
      </c>
      <c r="B4" s="20">
        <v>0.66512615822904098</v>
      </c>
      <c r="C4" s="21">
        <v>1</v>
      </c>
      <c r="D4" s="22">
        <v>-0.21227430581777898</v>
      </c>
      <c r="P4">
        <v>6</v>
      </c>
      <c r="Q4">
        <v>3</v>
      </c>
      <c r="R4">
        <v>5</v>
      </c>
      <c r="T4">
        <v>3</v>
      </c>
      <c r="U4">
        <v>6</v>
      </c>
      <c r="V4">
        <v>5</v>
      </c>
      <c r="X4">
        <v>5</v>
      </c>
      <c r="Y4">
        <v>6</v>
      </c>
      <c r="Z4">
        <v>3</v>
      </c>
    </row>
    <row r="5" spans="1:26" ht="15.75" thickBot="1" x14ac:dyDescent="0.3">
      <c r="A5" t="s">
        <v>3</v>
      </c>
      <c r="B5" s="23">
        <v>-0.11561492399815752</v>
      </c>
      <c r="C5" s="24">
        <v>-0.21227430581777898</v>
      </c>
      <c r="D5" s="25">
        <v>1</v>
      </c>
      <c r="P5">
        <v>8</v>
      </c>
      <c r="Q5">
        <v>6</v>
      </c>
      <c r="R5">
        <v>1</v>
      </c>
      <c r="T5">
        <v>6</v>
      </c>
      <c r="U5">
        <v>8</v>
      </c>
      <c r="V5">
        <v>1</v>
      </c>
      <c r="X5">
        <v>1</v>
      </c>
      <c r="Y5">
        <v>8</v>
      </c>
      <c r="Z5">
        <v>6</v>
      </c>
    </row>
    <row r="6" spans="1:26" x14ac:dyDescent="0.25">
      <c r="P6">
        <v>8</v>
      </c>
      <c r="Q6">
        <v>5</v>
      </c>
      <c r="R6">
        <v>7</v>
      </c>
      <c r="T6">
        <v>5</v>
      </c>
      <c r="U6">
        <v>8</v>
      </c>
      <c r="V6">
        <v>7</v>
      </c>
      <c r="X6">
        <v>7</v>
      </c>
      <c r="Y6">
        <v>8</v>
      </c>
      <c r="Z6">
        <v>5</v>
      </c>
    </row>
    <row r="7" spans="1:26" x14ac:dyDescent="0.25">
      <c r="A7" s="1" t="s">
        <v>5</v>
      </c>
      <c r="P7">
        <v>7</v>
      </c>
      <c r="Q7">
        <v>2</v>
      </c>
      <c r="R7">
        <v>9</v>
      </c>
      <c r="T7">
        <v>2</v>
      </c>
      <c r="U7">
        <v>7</v>
      </c>
      <c r="V7">
        <v>9</v>
      </c>
      <c r="X7">
        <v>9</v>
      </c>
      <c r="Y7">
        <v>7</v>
      </c>
      <c r="Z7">
        <v>2</v>
      </c>
    </row>
    <row r="8" spans="1:26" ht="15.75" thickBot="1" x14ac:dyDescent="0.3">
      <c r="B8" t="s">
        <v>1</v>
      </c>
      <c r="C8" t="s">
        <v>2</v>
      </c>
      <c r="D8" t="s">
        <v>3</v>
      </c>
      <c r="P8">
        <v>5</v>
      </c>
      <c r="Q8">
        <v>3</v>
      </c>
      <c r="R8">
        <v>3</v>
      </c>
      <c r="T8">
        <v>3</v>
      </c>
      <c r="U8">
        <v>5</v>
      </c>
      <c r="V8">
        <v>3</v>
      </c>
      <c r="X8">
        <v>3</v>
      </c>
      <c r="Y8">
        <v>5</v>
      </c>
      <c r="Z8">
        <v>3</v>
      </c>
    </row>
    <row r="9" spans="1:26" x14ac:dyDescent="0.25">
      <c r="A9" t="s">
        <v>1</v>
      </c>
      <c r="B9" s="17">
        <v>1.7955826531660048</v>
      </c>
      <c r="C9" s="18">
        <v>-1.2044967449648776</v>
      </c>
      <c r="D9" s="19">
        <v>-4.8087558418996035E-2</v>
      </c>
      <c r="P9">
        <v>9</v>
      </c>
      <c r="Q9">
        <v>5</v>
      </c>
      <c r="R9">
        <v>8</v>
      </c>
      <c r="T9">
        <v>5</v>
      </c>
      <c r="U9">
        <v>9</v>
      </c>
      <c r="V9">
        <v>8</v>
      </c>
      <c r="X9">
        <v>8</v>
      </c>
      <c r="Y9">
        <v>9</v>
      </c>
      <c r="Z9">
        <v>5</v>
      </c>
    </row>
    <row r="10" spans="1:26" x14ac:dyDescent="0.25">
      <c r="A10" t="s">
        <v>2</v>
      </c>
      <c r="B10" s="20">
        <v>-1.2044967449648776</v>
      </c>
      <c r="C10" s="21">
        <v>1.8551763948402571</v>
      </c>
      <c r="D10" s="22">
        <v>0.25454848175910294</v>
      </c>
      <c r="P10">
        <v>7</v>
      </c>
      <c r="Q10">
        <v>4</v>
      </c>
      <c r="R10">
        <v>5</v>
      </c>
      <c r="T10">
        <v>4</v>
      </c>
      <c r="U10">
        <v>7</v>
      </c>
      <c r="V10">
        <v>5</v>
      </c>
      <c r="X10">
        <v>5</v>
      </c>
      <c r="Y10">
        <v>7</v>
      </c>
      <c r="Z10">
        <v>4</v>
      </c>
    </row>
    <row r="11" spans="1:26" ht="15.75" thickBot="1" x14ac:dyDescent="0.3">
      <c r="A11" t="s">
        <v>3</v>
      </c>
      <c r="B11" s="23">
        <v>-4.8087558418996063E-2</v>
      </c>
      <c r="C11" s="24">
        <v>0.25454848175910294</v>
      </c>
      <c r="D11" s="25">
        <v>1.048474462850514</v>
      </c>
      <c r="P11">
        <v>8</v>
      </c>
      <c r="Q11">
        <v>2</v>
      </c>
      <c r="R11">
        <v>2</v>
      </c>
      <c r="T11">
        <v>2</v>
      </c>
      <c r="U11">
        <v>8</v>
      </c>
      <c r="V11">
        <v>2</v>
      </c>
      <c r="X11">
        <v>2</v>
      </c>
      <c r="Y11">
        <v>8</v>
      </c>
      <c r="Z11">
        <v>2</v>
      </c>
    </row>
    <row r="12" spans="1:26" ht="15.75" thickBot="1" x14ac:dyDescent="0.3">
      <c r="P12">
        <v>9</v>
      </c>
      <c r="Q12">
        <v>5</v>
      </c>
      <c r="R12">
        <v>2</v>
      </c>
      <c r="T12">
        <v>5</v>
      </c>
      <c r="U12">
        <v>9</v>
      </c>
      <c r="V12">
        <v>2</v>
      </c>
      <c r="X12">
        <v>2</v>
      </c>
      <c r="Y12">
        <v>9</v>
      </c>
      <c r="Z12">
        <v>5</v>
      </c>
    </row>
    <row r="13" spans="1:26" x14ac:dyDescent="0.25">
      <c r="B13" s="17">
        <f>1-(1/B9)</f>
        <v>0.44307771171837662</v>
      </c>
      <c r="C13" s="18"/>
      <c r="D13" s="19"/>
      <c r="P13">
        <v>8</v>
      </c>
      <c r="Q13">
        <v>4</v>
      </c>
      <c r="R13">
        <v>2</v>
      </c>
      <c r="T13">
        <v>4</v>
      </c>
      <c r="U13">
        <v>8</v>
      </c>
      <c r="V13">
        <v>2</v>
      </c>
      <c r="X13">
        <v>2</v>
      </c>
      <c r="Y13">
        <v>8</v>
      </c>
      <c r="Z13">
        <v>4</v>
      </c>
    </row>
    <row r="14" spans="1:26" x14ac:dyDescent="0.25">
      <c r="B14" s="20"/>
      <c r="C14" s="21">
        <f>1-(1/C10)</f>
        <v>0.46096769946983585</v>
      </c>
      <c r="D14" s="22"/>
      <c r="P14">
        <v>9</v>
      </c>
      <c r="Q14">
        <v>2</v>
      </c>
      <c r="R14">
        <v>3</v>
      </c>
      <c r="T14">
        <v>2</v>
      </c>
      <c r="U14">
        <v>9</v>
      </c>
      <c r="V14">
        <v>3</v>
      </c>
      <c r="X14">
        <v>3</v>
      </c>
      <c r="Y14">
        <v>9</v>
      </c>
      <c r="Z14">
        <v>2</v>
      </c>
    </row>
    <row r="15" spans="1:26" ht="15.75" thickBot="1" x14ac:dyDescent="0.3">
      <c r="B15" s="23"/>
      <c r="C15" s="24"/>
      <c r="D15" s="25">
        <f>1-(1/D11)</f>
        <v>4.6233327151073644E-2</v>
      </c>
      <c r="P15">
        <v>8</v>
      </c>
      <c r="Q15">
        <v>4</v>
      </c>
      <c r="R15">
        <v>7</v>
      </c>
      <c r="T15">
        <v>4</v>
      </c>
      <c r="U15">
        <v>8</v>
      </c>
      <c r="V15">
        <v>7</v>
      </c>
      <c r="X15">
        <v>7</v>
      </c>
      <c r="Y15">
        <v>8</v>
      </c>
      <c r="Z15">
        <v>4</v>
      </c>
    </row>
    <row r="16" spans="1:26" ht="15.75" thickBot="1" x14ac:dyDescent="0.3">
      <c r="P16">
        <v>3</v>
      </c>
      <c r="Q16">
        <v>1</v>
      </c>
      <c r="R16">
        <v>4</v>
      </c>
      <c r="T16">
        <v>1</v>
      </c>
      <c r="U16">
        <v>3</v>
      </c>
      <c r="V16">
        <v>4</v>
      </c>
      <c r="X16">
        <v>4</v>
      </c>
      <c r="Y16">
        <v>3</v>
      </c>
      <c r="Z16">
        <v>1</v>
      </c>
    </row>
    <row r="17" spans="2:26" x14ac:dyDescent="0.25">
      <c r="B17" s="17">
        <f t="array" ref="B17:D21">LINEST(P2:P21,Q2:R21,,TRUE)</f>
        <v>2.6781033072583473E-2</v>
      </c>
      <c r="C17" s="18">
        <v>1.0304720760019295</v>
      </c>
      <c r="D17" s="19">
        <v>3.1340519682066983</v>
      </c>
      <c r="F17" s="17">
        <f t="array" ref="F17:H21">LINEST(T2:T21,U2:V21,,TRUE)</f>
        <v>-8.9320121112028555E-2</v>
      </c>
      <c r="G17" s="18">
        <v>0.42265345444536206</v>
      </c>
      <c r="H17" s="19">
        <v>0.73148912744288364</v>
      </c>
      <c r="J17" s="17">
        <f t="array" ref="J17:L21">LINEST(X2:X21,Y2:Z21,,TRUE)</f>
        <v>-0.3729483173508602</v>
      </c>
      <c r="K17" s="18">
        <v>4.5864310598714285E-2</v>
      </c>
      <c r="L17" s="19">
        <v>5.4776065797507449</v>
      </c>
      <c r="M17" s="21"/>
      <c r="N17" s="21"/>
      <c r="O17" s="21"/>
      <c r="P17">
        <v>3</v>
      </c>
      <c r="Q17">
        <v>1</v>
      </c>
      <c r="R17">
        <v>3</v>
      </c>
      <c r="T17">
        <v>1</v>
      </c>
      <c r="U17">
        <v>3</v>
      </c>
      <c r="V17">
        <v>3</v>
      </c>
      <c r="X17">
        <v>3</v>
      </c>
      <c r="Y17">
        <v>3</v>
      </c>
      <c r="Z17">
        <v>1</v>
      </c>
    </row>
    <row r="18" spans="2:26" ht="15.75" thickBot="1" x14ac:dyDescent="0.3">
      <c r="B18" s="20">
        <v>0.18521872178956414</v>
      </c>
      <c r="C18" s="21">
        <v>0.2845252940365387</v>
      </c>
      <c r="D18" s="22">
        <v>1.4001029079276612</v>
      </c>
      <c r="F18" s="20">
        <v>0.11669952170678737</v>
      </c>
      <c r="G18" s="21">
        <v>0.11669952170678737</v>
      </c>
      <c r="H18" s="22">
        <v>1.0047523238568765</v>
      </c>
      <c r="J18" s="20">
        <v>0.4872685987696827</v>
      </c>
      <c r="K18" s="21">
        <v>0.3171994508886179</v>
      </c>
      <c r="L18" s="22">
        <v>1.606755201637228</v>
      </c>
      <c r="M18" s="21"/>
      <c r="N18" s="21"/>
      <c r="O18" s="21"/>
      <c r="P18">
        <v>8</v>
      </c>
      <c r="Q18">
        <v>2</v>
      </c>
      <c r="R18">
        <v>6</v>
      </c>
      <c r="T18">
        <v>2</v>
      </c>
      <c r="U18">
        <v>8</v>
      </c>
      <c r="V18">
        <v>6</v>
      </c>
      <c r="X18">
        <v>6</v>
      </c>
      <c r="Y18">
        <v>8</v>
      </c>
      <c r="Z18">
        <v>2</v>
      </c>
    </row>
    <row r="19" spans="2:26" ht="15.75" thickBot="1" x14ac:dyDescent="0.3">
      <c r="B19" s="30">
        <v>0.44307771171837634</v>
      </c>
      <c r="C19" s="21">
        <v>1.8857657891029815</v>
      </c>
      <c r="D19" s="22" t="e">
        <v>#N/A</v>
      </c>
      <c r="F19" s="30">
        <v>0.46096769946983585</v>
      </c>
      <c r="G19" s="21">
        <v>1.2077077418274076</v>
      </c>
      <c r="H19" s="22" t="e">
        <v>#N/A</v>
      </c>
      <c r="J19" s="30">
        <v>4.6233327151073651E-2</v>
      </c>
      <c r="K19" s="21">
        <v>2.4678088916587639</v>
      </c>
      <c r="L19" s="22" t="e">
        <v>#N/A</v>
      </c>
      <c r="M19" s="21"/>
      <c r="N19" s="21"/>
      <c r="O19" s="21"/>
      <c r="P19">
        <v>1</v>
      </c>
      <c r="Q19">
        <v>2</v>
      </c>
      <c r="R19">
        <v>5</v>
      </c>
      <c r="T19">
        <v>2</v>
      </c>
      <c r="U19">
        <v>1</v>
      </c>
      <c r="V19">
        <v>5</v>
      </c>
      <c r="X19">
        <v>5</v>
      </c>
      <c r="Y19">
        <v>1</v>
      </c>
      <c r="Z19">
        <v>2</v>
      </c>
    </row>
    <row r="20" spans="2:26" x14ac:dyDescent="0.25">
      <c r="B20" s="20">
        <v>6.7624525519110339</v>
      </c>
      <c r="C20" s="29">
        <v>17</v>
      </c>
      <c r="D20" s="22" t="e">
        <v>#N/A</v>
      </c>
      <c r="F20" s="20">
        <v>7.268999356142186</v>
      </c>
      <c r="G20" s="29">
        <v>17</v>
      </c>
      <c r="H20" s="22" t="e">
        <v>#N/A</v>
      </c>
      <c r="J20" s="20">
        <v>0.41203293422936926</v>
      </c>
      <c r="K20" s="29">
        <v>17</v>
      </c>
      <c r="L20" s="22" t="e">
        <v>#N/A</v>
      </c>
      <c r="M20" s="21"/>
      <c r="N20" s="21"/>
      <c r="O20" s="21"/>
      <c r="P20">
        <v>3</v>
      </c>
      <c r="Q20">
        <v>1</v>
      </c>
      <c r="R20">
        <v>7</v>
      </c>
      <c r="T20">
        <v>1</v>
      </c>
      <c r="U20">
        <v>3</v>
      </c>
      <c r="V20">
        <v>7</v>
      </c>
      <c r="X20">
        <v>7</v>
      </c>
      <c r="Y20">
        <v>3</v>
      </c>
      <c r="Z20">
        <v>1</v>
      </c>
    </row>
    <row r="21" spans="2:26" ht="15.75" thickBot="1" x14ac:dyDescent="0.3">
      <c r="B21" s="23">
        <v>48.096085607029742</v>
      </c>
      <c r="C21" s="24">
        <v>60.45391439297024</v>
      </c>
      <c r="D21" s="25" t="e">
        <v>#N/A</v>
      </c>
      <c r="F21" s="23">
        <v>21.204514175612449</v>
      </c>
      <c r="G21" s="24">
        <v>24.795485824387551</v>
      </c>
      <c r="H21" s="25" t="e">
        <v>#N/A</v>
      </c>
      <c r="J21" s="23">
        <v>5.0186276622490453</v>
      </c>
      <c r="K21" s="24">
        <v>103.53137233775097</v>
      </c>
      <c r="L21" s="25" t="e">
        <v>#N/A</v>
      </c>
      <c r="M21" s="21"/>
      <c r="N21" s="21"/>
      <c r="O21" s="21"/>
      <c r="P21">
        <v>6</v>
      </c>
      <c r="Q21">
        <v>3</v>
      </c>
      <c r="R21">
        <v>3</v>
      </c>
      <c r="T21">
        <v>3</v>
      </c>
      <c r="U21">
        <v>6</v>
      </c>
      <c r="V21">
        <v>3</v>
      </c>
      <c r="X21">
        <v>3</v>
      </c>
      <c r="Y21">
        <v>6</v>
      </c>
      <c r="Z2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8:L32"/>
  <sheetViews>
    <sheetView topLeftCell="A18" workbookViewId="0">
      <selection activeCell="F20" sqref="F20"/>
    </sheetView>
  </sheetViews>
  <sheetFormatPr defaultRowHeight="15" x14ac:dyDescent="0.25"/>
  <cols>
    <col min="1" max="1" width="13.28515625" customWidth="1"/>
    <col min="2" max="2" width="8.28515625" bestFit="1" customWidth="1"/>
    <col min="3" max="3" width="7.85546875" bestFit="1" customWidth="1"/>
    <col min="4" max="4" width="8.28515625" bestFit="1" customWidth="1"/>
    <col min="5" max="5" width="3" customWidth="1"/>
    <col min="6" max="6" width="8.28515625" bestFit="1" customWidth="1"/>
    <col min="7" max="7" width="7.85546875" bestFit="1" customWidth="1"/>
    <col min="8" max="8" width="8.28515625" bestFit="1" customWidth="1"/>
    <col min="9" max="9" width="2.85546875" customWidth="1"/>
    <col min="10" max="12" width="7.85546875" bestFit="1" customWidth="1"/>
  </cols>
  <sheetData>
    <row r="18" spans="1:12" x14ac:dyDescent="0.25">
      <c r="A18" s="1" t="s">
        <v>6</v>
      </c>
    </row>
    <row r="19" spans="1:12" x14ac:dyDescent="0.25">
      <c r="B19" t="s">
        <v>7</v>
      </c>
      <c r="C19" t="s">
        <v>8</v>
      </c>
      <c r="D19" t="s">
        <v>9</v>
      </c>
    </row>
    <row r="20" spans="1:12" x14ac:dyDescent="0.25">
      <c r="B20" s="31">
        <v>1.7382656155760199</v>
      </c>
      <c r="C20" s="31">
        <v>0.93424629777148627</v>
      </c>
      <c r="D20" s="31">
        <v>0.32748602244486325</v>
      </c>
    </row>
    <row r="21" spans="1:12" x14ac:dyDescent="0.25">
      <c r="J21" s="27" t="s">
        <v>121</v>
      </c>
      <c r="K21" s="27"/>
      <c r="L21" s="27"/>
    </row>
    <row r="22" spans="1:12" x14ac:dyDescent="0.25">
      <c r="A22" s="1" t="s">
        <v>10</v>
      </c>
      <c r="F22" s="27" t="s">
        <v>6</v>
      </c>
      <c r="G22" s="27"/>
      <c r="H22" s="27"/>
      <c r="J22" s="27" t="s">
        <v>119</v>
      </c>
      <c r="K22" s="27"/>
      <c r="L22" s="27"/>
    </row>
    <row r="23" spans="1:12" ht="15.75" thickBot="1" x14ac:dyDescent="0.3">
      <c r="B23" t="s">
        <v>7</v>
      </c>
      <c r="C23" t="s">
        <v>8</v>
      </c>
      <c r="D23" t="s">
        <v>9</v>
      </c>
      <c r="F23" t="s">
        <v>7</v>
      </c>
      <c r="G23" t="s">
        <v>8</v>
      </c>
      <c r="H23" t="s">
        <v>9</v>
      </c>
      <c r="J23" t="s">
        <v>7</v>
      </c>
      <c r="K23" t="s">
        <v>8</v>
      </c>
      <c r="L23" t="s">
        <v>9</v>
      </c>
    </row>
    <row r="24" spans="1:12" x14ac:dyDescent="0.25">
      <c r="A24" t="s">
        <v>1</v>
      </c>
      <c r="B24" s="31">
        <v>0.66391581801723043</v>
      </c>
      <c r="C24" s="31">
        <v>0.28896140757840244</v>
      </c>
      <c r="D24" s="31">
        <v>0.68972138531939975</v>
      </c>
      <c r="F24" s="32">
        <f>B20</f>
        <v>1.7382656155760199</v>
      </c>
      <c r="G24" s="44">
        <v>0</v>
      </c>
      <c r="H24" s="45">
        <v>0</v>
      </c>
      <c r="J24" s="32">
        <f>1/SQRT(F24)</f>
        <v>0.75847615196923002</v>
      </c>
      <c r="K24" s="44">
        <v>0</v>
      </c>
      <c r="L24" s="45">
        <v>0</v>
      </c>
    </row>
    <row r="25" spans="1:12" x14ac:dyDescent="0.25">
      <c r="A25" t="s">
        <v>2</v>
      </c>
      <c r="B25" s="31">
        <v>0.6846343265503142</v>
      </c>
      <c r="C25" s="31">
        <v>0.13614283012588702</v>
      </c>
      <c r="D25" s="31">
        <v>-0.71605865497581411</v>
      </c>
      <c r="F25" s="41">
        <v>0</v>
      </c>
      <c r="G25" s="36">
        <f>C20</f>
        <v>0.93424629777148627</v>
      </c>
      <c r="H25" s="46">
        <v>0</v>
      </c>
      <c r="J25" s="41">
        <v>0</v>
      </c>
      <c r="K25" s="36">
        <f>1/SQRT(G25)</f>
        <v>1.034592455843921</v>
      </c>
      <c r="L25" s="46">
        <v>0</v>
      </c>
    </row>
    <row r="26" spans="1:12" ht="15.75" thickBot="1" x14ac:dyDescent="0.3">
      <c r="A26" t="s">
        <v>3</v>
      </c>
      <c r="B26" s="31">
        <v>-0.30081825991038114</v>
      </c>
      <c r="C26" s="31">
        <v>0.94761090893658573</v>
      </c>
      <c r="D26" s="31">
        <v>-0.10744493132445265</v>
      </c>
      <c r="F26" s="42">
        <v>0</v>
      </c>
      <c r="G26" s="43">
        <v>0</v>
      </c>
      <c r="H26" s="40">
        <f>D20</f>
        <v>0.32748602244486325</v>
      </c>
      <c r="J26" s="42">
        <v>0</v>
      </c>
      <c r="K26" s="43">
        <v>0</v>
      </c>
      <c r="L26" s="40">
        <f>1/SQRT(H26)</f>
        <v>1.7474454038184088</v>
      </c>
    </row>
    <row r="28" spans="1:12" x14ac:dyDescent="0.25">
      <c r="A28" s="1" t="s">
        <v>11</v>
      </c>
    </row>
    <row r="29" spans="1:12" ht="15.75" thickBot="1" x14ac:dyDescent="0.3">
      <c r="B29" t="s">
        <v>7</v>
      </c>
      <c r="C29" t="s">
        <v>8</v>
      </c>
      <c r="D29" t="s">
        <v>9</v>
      </c>
      <c r="F29" t="s">
        <v>7</v>
      </c>
      <c r="G29" t="s">
        <v>8</v>
      </c>
      <c r="H29" t="s">
        <v>9</v>
      </c>
    </row>
    <row r="30" spans="1:12" x14ac:dyDescent="0.25">
      <c r="A30" t="s">
        <v>1</v>
      </c>
      <c r="B30" s="31">
        <v>0.50356431488121256</v>
      </c>
      <c r="C30" s="31">
        <v>0.2989572923106556</v>
      </c>
      <c r="D30" s="31">
        <v>1.2052504646916509</v>
      </c>
      <c r="F30" s="32">
        <f t="array" ref="F30:H32">MMULT(B24:D26,J24:L26)</f>
        <v>0.50356431488121256</v>
      </c>
      <c r="G30" s="33">
        <v>0.2989572923106556</v>
      </c>
      <c r="H30" s="34">
        <v>1.2052504646916509</v>
      </c>
    </row>
    <row r="31" spans="1:12" x14ac:dyDescent="0.25">
      <c r="A31" t="s">
        <v>2</v>
      </c>
      <c r="B31" s="31">
        <v>0.5192788095079276</v>
      </c>
      <c r="C31" s="31">
        <v>0.14085234496548321</v>
      </c>
      <c r="D31" s="31">
        <v>-1.2512734055018782</v>
      </c>
      <c r="F31" s="35">
        <v>0.5192788095079276</v>
      </c>
      <c r="G31" s="36">
        <v>0.14085234496548321</v>
      </c>
      <c r="H31" s="37">
        <v>-1.2512734055018782</v>
      </c>
    </row>
    <row r="32" spans="1:12" ht="15.75" thickBot="1" x14ac:dyDescent="0.3">
      <c r="A32" t="s">
        <v>3</v>
      </c>
      <c r="B32" s="31">
        <v>-0.22816347621890556</v>
      </c>
      <c r="C32" s="31">
        <v>0.98039109746119246</v>
      </c>
      <c r="D32" s="31">
        <v>-0.18775415140649937</v>
      </c>
      <c r="F32" s="38">
        <v>-0.22816347621890556</v>
      </c>
      <c r="G32" s="39">
        <v>0.98039109746119246</v>
      </c>
      <c r="H32" s="40">
        <v>-0.18775415140649937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8:L32"/>
  <sheetViews>
    <sheetView topLeftCell="A18" workbookViewId="0">
      <selection activeCell="F30" sqref="F30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7.85546875" bestFit="1" customWidth="1"/>
    <col min="4" max="4" width="8.28515625" bestFit="1" customWidth="1"/>
    <col min="5" max="5" width="3" customWidth="1"/>
    <col min="6" max="6" width="8.28515625" bestFit="1" customWidth="1"/>
    <col min="7" max="7" width="7.85546875" bestFit="1" customWidth="1"/>
    <col min="8" max="8" width="8.28515625" bestFit="1" customWidth="1"/>
    <col min="9" max="9" width="2.85546875" customWidth="1"/>
    <col min="10" max="12" width="7.5703125" bestFit="1" customWidth="1"/>
  </cols>
  <sheetData>
    <row r="18" spans="1:12" x14ac:dyDescent="0.25">
      <c r="A18" s="1" t="s">
        <v>6</v>
      </c>
    </row>
    <row r="19" spans="1:12" x14ac:dyDescent="0.25">
      <c r="B19" t="s">
        <v>7</v>
      </c>
      <c r="C19" t="s">
        <v>8</v>
      </c>
      <c r="D19" t="s">
        <v>9</v>
      </c>
    </row>
    <row r="20" spans="1:12" x14ac:dyDescent="0.25">
      <c r="B20" s="31">
        <v>1.7382656155760199</v>
      </c>
      <c r="C20" s="31">
        <v>0.93424629777148627</v>
      </c>
      <c r="D20" s="31">
        <v>0.32748602244486325</v>
      </c>
      <c r="E20" s="31"/>
      <c r="F20" s="31"/>
      <c r="G20" s="31"/>
      <c r="H20" s="31"/>
      <c r="I20" s="31"/>
      <c r="J20" s="31"/>
      <c r="K20" s="31"/>
      <c r="L20" s="31"/>
    </row>
    <row r="21" spans="1:12" x14ac:dyDescent="0.2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2" x14ac:dyDescent="0.25">
      <c r="A22" s="1" t="s">
        <v>10</v>
      </c>
      <c r="B22" s="31"/>
      <c r="C22" s="31"/>
      <c r="D22" s="31"/>
      <c r="E22" s="31"/>
      <c r="F22" s="31"/>
      <c r="G22" s="31"/>
      <c r="H22" s="31"/>
      <c r="I22" s="31"/>
      <c r="J22" s="27" t="s">
        <v>120</v>
      </c>
      <c r="K22" s="27"/>
      <c r="L22" s="27"/>
    </row>
    <row r="23" spans="1:12" ht="15.75" thickBot="1" x14ac:dyDescent="0.3">
      <c r="B23" s="31" t="s">
        <v>7</v>
      </c>
      <c r="C23" s="31" t="s">
        <v>8</v>
      </c>
      <c r="D23" s="31" t="s">
        <v>9</v>
      </c>
      <c r="E23" s="31"/>
      <c r="F23" s="27" t="s">
        <v>6</v>
      </c>
      <c r="G23" s="27"/>
      <c r="H23" s="27"/>
      <c r="I23" s="31"/>
      <c r="J23" s="27" t="s">
        <v>119</v>
      </c>
      <c r="K23" s="27"/>
      <c r="L23" s="27"/>
    </row>
    <row r="24" spans="1:12" x14ac:dyDescent="0.25">
      <c r="A24" t="s">
        <v>1</v>
      </c>
      <c r="B24" s="31">
        <v>0.66391581801723043</v>
      </c>
      <c r="C24" s="31">
        <v>0.28896140757840244</v>
      </c>
      <c r="D24" s="31">
        <v>0.68972138531939975</v>
      </c>
      <c r="E24" s="31"/>
      <c r="F24" s="32">
        <f>B20</f>
        <v>1.7382656155760199</v>
      </c>
      <c r="G24" s="44">
        <v>0</v>
      </c>
      <c r="H24" s="45">
        <v>0</v>
      </c>
      <c r="I24" s="31"/>
      <c r="J24" s="32">
        <f>SQRT(F24)</f>
        <v>1.3184330152025243</v>
      </c>
      <c r="K24" s="44">
        <v>0</v>
      </c>
      <c r="L24" s="45">
        <v>0</v>
      </c>
    </row>
    <row r="25" spans="1:12" x14ac:dyDescent="0.25">
      <c r="A25" t="s">
        <v>2</v>
      </c>
      <c r="B25" s="31">
        <v>0.6846343265503142</v>
      </c>
      <c r="C25" s="31">
        <v>0.13614283012588702</v>
      </c>
      <c r="D25" s="31">
        <v>-0.71605865497581411</v>
      </c>
      <c r="E25" s="31"/>
      <c r="F25" s="41">
        <v>0</v>
      </c>
      <c r="G25" s="36">
        <f>C20</f>
        <v>0.93424629777148627</v>
      </c>
      <c r="H25" s="46">
        <v>0</v>
      </c>
      <c r="I25" s="31"/>
      <c r="J25" s="41">
        <v>0</v>
      </c>
      <c r="K25" s="36">
        <f>SQRT(G25)</f>
        <v>0.96656417157449315</v>
      </c>
      <c r="L25" s="46">
        <v>0</v>
      </c>
    </row>
    <row r="26" spans="1:12" ht="15.75" thickBot="1" x14ac:dyDescent="0.3">
      <c r="A26" t="s">
        <v>3</v>
      </c>
      <c r="B26" s="31">
        <v>-0.30081825991038114</v>
      </c>
      <c r="C26" s="31">
        <v>0.94761090893658573</v>
      </c>
      <c r="D26" s="31">
        <v>-0.10744493132445265</v>
      </c>
      <c r="E26" s="31"/>
      <c r="F26" s="42">
        <v>0</v>
      </c>
      <c r="G26" s="43">
        <v>0</v>
      </c>
      <c r="H26" s="40">
        <f>D20</f>
        <v>0.32748602244486325</v>
      </c>
      <c r="I26" s="31"/>
      <c r="J26" s="42">
        <v>0</v>
      </c>
      <c r="K26" s="43">
        <v>0</v>
      </c>
      <c r="L26" s="40">
        <f>SQRT(H26)</f>
        <v>0.57226394473604858</v>
      </c>
    </row>
    <row r="27" spans="1:12" x14ac:dyDescent="0.25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 x14ac:dyDescent="0.25">
      <c r="A28" s="1" t="s">
        <v>12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r="29" spans="1:12" ht="15.75" thickBot="1" x14ac:dyDescent="0.3">
      <c r="B29" s="31" t="s">
        <v>7</v>
      </c>
      <c r="C29" s="31" t="s">
        <v>8</v>
      </c>
      <c r="D29" s="31" t="s">
        <v>9</v>
      </c>
      <c r="E29" s="31"/>
      <c r="F29" s="31" t="s">
        <v>7</v>
      </c>
      <c r="G29" s="31" t="s">
        <v>8</v>
      </c>
      <c r="H29" s="31" t="s">
        <v>9</v>
      </c>
      <c r="I29" s="31"/>
      <c r="J29" s="31"/>
      <c r="K29" s="31"/>
      <c r="L29" s="31"/>
    </row>
    <row r="30" spans="1:12" x14ac:dyDescent="0.25">
      <c r="A30" t="s">
        <v>1</v>
      </c>
      <c r="B30" s="31">
        <v>0.87532853378910758</v>
      </c>
      <c r="C30" s="31">
        <v>0.27929974353301801</v>
      </c>
      <c r="D30" s="31">
        <v>0.39470268073169185</v>
      </c>
      <c r="E30" s="31"/>
      <c r="F30" s="32">
        <f t="array" ref="F30:H32">MMULT(B24:D26,J24:L26)</f>
        <v>0.87532853378910758</v>
      </c>
      <c r="G30" s="33">
        <v>0.27929974353301801</v>
      </c>
      <c r="H30" s="34">
        <v>0.39470268073169185</v>
      </c>
      <c r="I30" s="31"/>
      <c r="J30" s="31"/>
      <c r="K30" s="31"/>
      <c r="L30" s="31"/>
    </row>
    <row r="31" spans="1:12" x14ac:dyDescent="0.25">
      <c r="A31" t="s">
        <v>2</v>
      </c>
      <c r="B31" s="31">
        <v>0.90264449946488035</v>
      </c>
      <c r="C31" s="31">
        <v>0.13159078181643494</v>
      </c>
      <c r="D31" s="31">
        <v>-0.40977455055884854</v>
      </c>
      <c r="E31" s="31"/>
      <c r="F31" s="35">
        <v>0.90264449946488035</v>
      </c>
      <c r="G31" s="36">
        <v>0.13159078181643494</v>
      </c>
      <c r="H31" s="37">
        <v>-0.40977455055884854</v>
      </c>
      <c r="I31" s="31"/>
      <c r="J31" s="31"/>
      <c r="K31" s="31"/>
      <c r="L31" s="31"/>
    </row>
    <row r="32" spans="1:12" ht="15.75" thickBot="1" x14ac:dyDescent="0.3">
      <c r="A32" t="s">
        <v>3</v>
      </c>
      <c r="B32" s="31">
        <v>-0.39660872544162046</v>
      </c>
      <c r="C32" s="31">
        <v>0.9159267531712435</v>
      </c>
      <c r="D32" s="31">
        <v>-6.1486860241625106E-2</v>
      </c>
      <c r="E32" s="31"/>
      <c r="F32" s="38">
        <v>-0.39660872544162046</v>
      </c>
      <c r="G32" s="39">
        <v>0.9159267531712435</v>
      </c>
      <c r="H32" s="40">
        <v>-6.1486860241625106E-2</v>
      </c>
      <c r="I32" s="31"/>
      <c r="J32" s="31"/>
      <c r="K32" s="31"/>
      <c r="L32" s="3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43"/>
  <sheetViews>
    <sheetView topLeftCell="A39" workbookViewId="0">
      <selection activeCell="I48" sqref="I48"/>
    </sheetView>
  </sheetViews>
  <sheetFormatPr defaultRowHeight="15" x14ac:dyDescent="0.25"/>
  <cols>
    <col min="1" max="1" width="14.85546875" customWidth="1"/>
    <col min="2" max="2" width="14.5703125" bestFit="1" customWidth="1"/>
    <col min="3" max="4" width="12.7109375" bestFit="1" customWidth="1"/>
    <col min="5" max="5" width="12" bestFit="1" customWidth="1"/>
  </cols>
  <sheetData>
    <row r="1" spans="1:4" x14ac:dyDescent="0.25">
      <c r="A1" s="1" t="s">
        <v>4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1</v>
      </c>
      <c r="B3">
        <v>1</v>
      </c>
      <c r="C3">
        <v>0.66512615822904098</v>
      </c>
      <c r="D3">
        <v>-0.11561492399815752</v>
      </c>
    </row>
    <row r="4" spans="1:4" x14ac:dyDescent="0.25">
      <c r="A4" t="s">
        <v>2</v>
      </c>
      <c r="B4">
        <v>0.66512615822904098</v>
      </c>
      <c r="C4">
        <v>1</v>
      </c>
      <c r="D4">
        <v>-0.21227430581777898</v>
      </c>
    </row>
    <row r="5" spans="1:4" x14ac:dyDescent="0.25">
      <c r="A5" t="s">
        <v>3</v>
      </c>
      <c r="B5">
        <v>-0.11561492399815752</v>
      </c>
      <c r="C5">
        <v>-0.21227430581777898</v>
      </c>
      <c r="D5">
        <v>1</v>
      </c>
    </row>
    <row r="7" spans="1:4" x14ac:dyDescent="0.25">
      <c r="A7" s="1" t="s">
        <v>5</v>
      </c>
    </row>
    <row r="8" spans="1:4" x14ac:dyDescent="0.25">
      <c r="B8" t="s">
        <v>1</v>
      </c>
      <c r="C8" t="s">
        <v>2</v>
      </c>
      <c r="D8" t="s">
        <v>3</v>
      </c>
    </row>
    <row r="9" spans="1:4" x14ac:dyDescent="0.25">
      <c r="A9" t="s">
        <v>1</v>
      </c>
      <c r="B9">
        <v>1.7955826531660048</v>
      </c>
      <c r="C9">
        <v>-1.2044967449648776</v>
      </c>
      <c r="D9">
        <v>-4.8087558418996035E-2</v>
      </c>
    </row>
    <row r="10" spans="1:4" x14ac:dyDescent="0.25">
      <c r="A10" t="s">
        <v>2</v>
      </c>
      <c r="B10">
        <v>-1.2044967449648776</v>
      </c>
      <c r="C10">
        <v>1.8551763948402571</v>
      </c>
      <c r="D10">
        <v>0.25454848175910294</v>
      </c>
    </row>
    <row r="11" spans="1:4" x14ac:dyDescent="0.25">
      <c r="A11" t="s">
        <v>3</v>
      </c>
      <c r="B11">
        <v>-4.8087558418996063E-2</v>
      </c>
      <c r="C11">
        <v>0.25454848175910294</v>
      </c>
      <c r="D11">
        <v>1.048474462850514</v>
      </c>
    </row>
    <row r="13" spans="1:4" x14ac:dyDescent="0.25">
      <c r="A13" t="s">
        <v>19</v>
      </c>
    </row>
    <row r="15" spans="1:4" x14ac:dyDescent="0.25">
      <c r="A15" t="s">
        <v>20</v>
      </c>
    </row>
    <row r="16" spans="1:4" x14ac:dyDescent="0.25">
      <c r="A16" t="s">
        <v>21</v>
      </c>
    </row>
    <row r="18" spans="1:4" x14ac:dyDescent="0.25">
      <c r="A18" s="1" t="s">
        <v>6</v>
      </c>
    </row>
    <row r="19" spans="1:4" x14ac:dyDescent="0.25">
      <c r="B19" t="s">
        <v>7</v>
      </c>
      <c r="C19" t="s">
        <v>8</v>
      </c>
      <c r="D19" t="s">
        <v>9</v>
      </c>
    </row>
    <row r="20" spans="1:4" x14ac:dyDescent="0.25">
      <c r="B20">
        <v>1.7382656155760199</v>
      </c>
      <c r="C20">
        <v>0.93424629777148627</v>
      </c>
      <c r="D20">
        <v>0.32748602244486325</v>
      </c>
    </row>
    <row r="22" spans="1:4" x14ac:dyDescent="0.25">
      <c r="A22" s="1" t="s">
        <v>10</v>
      </c>
    </row>
    <row r="23" spans="1:4" x14ac:dyDescent="0.25">
      <c r="B23" t="s">
        <v>7</v>
      </c>
      <c r="C23" t="s">
        <v>8</v>
      </c>
      <c r="D23" t="s">
        <v>9</v>
      </c>
    </row>
    <row r="24" spans="1:4" x14ac:dyDescent="0.25">
      <c r="A24" t="s">
        <v>1</v>
      </c>
      <c r="B24">
        <v>0.66391581801723043</v>
      </c>
      <c r="C24">
        <v>0.28896140757840244</v>
      </c>
      <c r="D24">
        <v>0.68972138531939975</v>
      </c>
    </row>
    <row r="25" spans="1:4" x14ac:dyDescent="0.25">
      <c r="A25" t="s">
        <v>2</v>
      </c>
      <c r="B25">
        <v>0.6846343265503142</v>
      </c>
      <c r="C25">
        <v>0.13614283012588702</v>
      </c>
      <c r="D25">
        <v>-0.71605865497581411</v>
      </c>
    </row>
    <row r="26" spans="1:4" x14ac:dyDescent="0.25">
      <c r="A26" t="s">
        <v>3</v>
      </c>
      <c r="B26">
        <v>-0.30081825991038114</v>
      </c>
      <c r="C26">
        <v>0.94761090893658573</v>
      </c>
      <c r="D26">
        <v>-0.10744493132445265</v>
      </c>
    </row>
    <row r="28" spans="1:4" x14ac:dyDescent="0.25">
      <c r="A28" s="1" t="s">
        <v>11</v>
      </c>
    </row>
    <row r="29" spans="1:4" x14ac:dyDescent="0.25">
      <c r="B29" t="s">
        <v>7</v>
      </c>
      <c r="C29" t="s">
        <v>8</v>
      </c>
      <c r="D29" t="s">
        <v>9</v>
      </c>
    </row>
    <row r="30" spans="1:4" x14ac:dyDescent="0.25">
      <c r="A30" t="s">
        <v>1</v>
      </c>
      <c r="B30">
        <v>0.50356431488121256</v>
      </c>
      <c r="C30">
        <v>0.2989572923106556</v>
      </c>
      <c r="D30">
        <v>1.2052504646916509</v>
      </c>
    </row>
    <row r="31" spans="1:4" x14ac:dyDescent="0.25">
      <c r="A31" t="s">
        <v>2</v>
      </c>
      <c r="B31">
        <v>0.5192788095079276</v>
      </c>
      <c r="C31">
        <v>0.14085234496548321</v>
      </c>
      <c r="D31">
        <v>-1.2512734055018782</v>
      </c>
    </row>
    <row r="32" spans="1:4" x14ac:dyDescent="0.25">
      <c r="A32" t="s">
        <v>3</v>
      </c>
      <c r="B32">
        <v>-0.22816347621890556</v>
      </c>
      <c r="C32">
        <v>0.98039109746119246</v>
      </c>
      <c r="D32">
        <v>-0.18775415140649937</v>
      </c>
    </row>
    <row r="34" spans="1:5" x14ac:dyDescent="0.25">
      <c r="A34" s="1" t="s">
        <v>12</v>
      </c>
    </row>
    <row r="35" spans="1:5" x14ac:dyDescent="0.25">
      <c r="B35" t="s">
        <v>7</v>
      </c>
      <c r="C35" t="s">
        <v>8</v>
      </c>
      <c r="D35" t="s">
        <v>9</v>
      </c>
    </row>
    <row r="36" spans="1:5" x14ac:dyDescent="0.25">
      <c r="A36" t="s">
        <v>1</v>
      </c>
      <c r="B36">
        <v>0.87532853378910758</v>
      </c>
      <c r="C36">
        <v>0.27929974353301801</v>
      </c>
      <c r="D36">
        <v>0.39470268073169185</v>
      </c>
    </row>
    <row r="37" spans="1:5" x14ac:dyDescent="0.25">
      <c r="A37" t="s">
        <v>2</v>
      </c>
      <c r="B37">
        <v>0.90264449946488035</v>
      </c>
      <c r="C37">
        <v>0.13159078181643494</v>
      </c>
      <c r="D37">
        <v>-0.40977455055884854</v>
      </c>
    </row>
    <row r="38" spans="1:5" x14ac:dyDescent="0.25">
      <c r="A38" t="s">
        <v>3</v>
      </c>
      <c r="B38">
        <v>-0.39660872544162046</v>
      </c>
      <c r="C38">
        <v>0.9159267531712435</v>
      </c>
      <c r="D38">
        <v>-6.1486860241625106E-2</v>
      </c>
    </row>
    <row r="40" spans="1:5" x14ac:dyDescent="0.25">
      <c r="A40" s="1" t="s">
        <v>13</v>
      </c>
      <c r="B40" s="1" t="s">
        <v>14</v>
      </c>
      <c r="C40" s="1"/>
      <c r="D40" s="1"/>
      <c r="E40" s="1" t="s">
        <v>15</v>
      </c>
    </row>
    <row r="41" spans="1:5" x14ac:dyDescent="0.25">
      <c r="A41" t="s">
        <v>1</v>
      </c>
      <c r="B41" s="3">
        <v>0.76620004206538883</v>
      </c>
      <c r="C41" s="3">
        <v>7.8008346737609632E-2</v>
      </c>
      <c r="D41" s="3">
        <v>0.15579020617678385</v>
      </c>
      <c r="E41">
        <v>0.44307771171837657</v>
      </c>
    </row>
    <row r="42" spans="1:5" x14ac:dyDescent="0.25">
      <c r="A42" t="s">
        <v>2</v>
      </c>
      <c r="B42" s="3">
        <v>0.81476709241420442</v>
      </c>
      <c r="C42" s="3">
        <v>1.7316133859060584E-2</v>
      </c>
      <c r="D42" s="3">
        <v>0.16791518228570632</v>
      </c>
      <c r="E42">
        <v>0.46096769946983579</v>
      </c>
    </row>
    <row r="43" spans="1:5" x14ac:dyDescent="0.25">
      <c r="A43" t="s">
        <v>3</v>
      </c>
      <c r="B43" s="3">
        <v>0.15729848109642669</v>
      </c>
      <c r="C43" s="3">
        <v>0.83892181717481606</v>
      </c>
      <c r="D43" s="3">
        <v>3.7806339823731384E-3</v>
      </c>
      <c r="E43">
        <v>4.6233327151073658E-2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66"/>
  <sheetViews>
    <sheetView topLeftCell="A45" workbookViewId="0">
      <selection activeCell="A45" sqref="A45"/>
    </sheetView>
  </sheetViews>
  <sheetFormatPr defaultRowHeight="15" x14ac:dyDescent="0.25"/>
  <cols>
    <col min="1" max="1" width="13.28515625" customWidth="1"/>
    <col min="2" max="2" width="14.5703125" bestFit="1" customWidth="1"/>
    <col min="3" max="4" width="12.7109375" bestFit="1" customWidth="1"/>
    <col min="5" max="5" width="3.140625" customWidth="1"/>
  </cols>
  <sheetData>
    <row r="1" spans="1:4" x14ac:dyDescent="0.25">
      <c r="A1" s="1" t="s">
        <v>4</v>
      </c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1</v>
      </c>
      <c r="B3">
        <v>1</v>
      </c>
      <c r="C3">
        <v>0.66512615822904098</v>
      </c>
      <c r="D3">
        <v>-0.11561492399815752</v>
      </c>
    </row>
    <row r="4" spans="1:4" x14ac:dyDescent="0.25">
      <c r="A4" t="s">
        <v>2</v>
      </c>
      <c r="B4">
        <v>0.66512615822904098</v>
      </c>
      <c r="C4">
        <v>1</v>
      </c>
      <c r="D4">
        <v>-0.21227430581777898</v>
      </c>
    </row>
    <row r="5" spans="1:4" x14ac:dyDescent="0.25">
      <c r="A5" t="s">
        <v>3</v>
      </c>
      <c r="B5">
        <v>-0.11561492399815752</v>
      </c>
      <c r="C5">
        <v>-0.21227430581777898</v>
      </c>
      <c r="D5">
        <v>1</v>
      </c>
    </row>
    <row r="7" spans="1:4" x14ac:dyDescent="0.25">
      <c r="A7" s="1" t="s">
        <v>5</v>
      </c>
    </row>
    <row r="8" spans="1:4" x14ac:dyDescent="0.25">
      <c r="B8" t="s">
        <v>1</v>
      </c>
      <c r="C8" t="s">
        <v>2</v>
      </c>
      <c r="D8" t="s">
        <v>3</v>
      </c>
    </row>
    <row r="9" spans="1:4" x14ac:dyDescent="0.25">
      <c r="A9" t="s">
        <v>1</v>
      </c>
      <c r="B9">
        <v>1.7955826531660048</v>
      </c>
      <c r="C9">
        <v>-1.2044967449648776</v>
      </c>
      <c r="D9">
        <v>-4.8087558418996035E-2</v>
      </c>
    </row>
    <row r="10" spans="1:4" x14ac:dyDescent="0.25">
      <c r="A10" t="s">
        <v>2</v>
      </c>
      <c r="B10">
        <v>-1.2044967449648776</v>
      </c>
      <c r="C10">
        <v>1.8551763948402571</v>
      </c>
      <c r="D10">
        <v>0.25454848175910294</v>
      </c>
    </row>
    <row r="11" spans="1:4" x14ac:dyDescent="0.25">
      <c r="A11" t="s">
        <v>3</v>
      </c>
      <c r="B11">
        <v>-4.8087558418996063E-2</v>
      </c>
      <c r="C11">
        <v>0.25454848175910294</v>
      </c>
      <c r="D11">
        <v>1.048474462850514</v>
      </c>
    </row>
    <row r="13" spans="1:4" x14ac:dyDescent="0.25">
      <c r="A13" t="s">
        <v>19</v>
      </c>
    </row>
    <row r="15" spans="1:4" x14ac:dyDescent="0.25">
      <c r="A15" t="s">
        <v>20</v>
      </c>
    </row>
    <row r="16" spans="1:4" x14ac:dyDescent="0.25">
      <c r="A16" t="s">
        <v>21</v>
      </c>
    </row>
    <row r="18" spans="1:4" x14ac:dyDescent="0.25">
      <c r="A18" s="1" t="s">
        <v>6</v>
      </c>
    </row>
    <row r="19" spans="1:4" x14ac:dyDescent="0.25">
      <c r="B19" t="s">
        <v>7</v>
      </c>
      <c r="C19" t="s">
        <v>8</v>
      </c>
      <c r="D19" t="s">
        <v>9</v>
      </c>
    </row>
    <row r="20" spans="1:4" x14ac:dyDescent="0.25">
      <c r="B20">
        <v>1.7382656155760199</v>
      </c>
      <c r="C20">
        <v>0.93424629777148627</v>
      </c>
      <c r="D20">
        <v>0.32748602244486325</v>
      </c>
    </row>
    <row r="22" spans="1:4" x14ac:dyDescent="0.25">
      <c r="A22" s="1" t="s">
        <v>10</v>
      </c>
    </row>
    <row r="23" spans="1:4" x14ac:dyDescent="0.25">
      <c r="B23" t="s">
        <v>7</v>
      </c>
      <c r="C23" t="s">
        <v>8</v>
      </c>
      <c r="D23" t="s">
        <v>9</v>
      </c>
    </row>
    <row r="24" spans="1:4" x14ac:dyDescent="0.25">
      <c r="A24" t="s">
        <v>1</v>
      </c>
      <c r="B24">
        <v>0.66391581801723043</v>
      </c>
      <c r="C24">
        <v>0.28896140757840244</v>
      </c>
      <c r="D24">
        <v>0.68972138531939975</v>
      </c>
    </row>
    <row r="25" spans="1:4" x14ac:dyDescent="0.25">
      <c r="A25" t="s">
        <v>2</v>
      </c>
      <c r="B25">
        <v>0.6846343265503142</v>
      </c>
      <c r="C25">
        <v>0.13614283012588702</v>
      </c>
      <c r="D25">
        <v>-0.71605865497581411</v>
      </c>
    </row>
    <row r="26" spans="1:4" x14ac:dyDescent="0.25">
      <c r="A26" t="s">
        <v>3</v>
      </c>
      <c r="B26">
        <v>-0.30081825991038114</v>
      </c>
      <c r="C26">
        <v>0.94761090893658573</v>
      </c>
      <c r="D26">
        <v>-0.10744493132445265</v>
      </c>
    </row>
    <row r="28" spans="1:4" x14ac:dyDescent="0.25">
      <c r="A28" s="1" t="s">
        <v>11</v>
      </c>
    </row>
    <row r="29" spans="1:4" x14ac:dyDescent="0.25">
      <c r="B29" t="s">
        <v>7</v>
      </c>
      <c r="C29" t="s">
        <v>8</v>
      </c>
      <c r="D29" t="s">
        <v>9</v>
      </c>
    </row>
    <row r="30" spans="1:4" x14ac:dyDescent="0.25">
      <c r="A30" t="s">
        <v>1</v>
      </c>
      <c r="B30">
        <v>0.50356431488121256</v>
      </c>
      <c r="C30">
        <v>0.2989572923106556</v>
      </c>
      <c r="D30">
        <v>1.2052504646916509</v>
      </c>
    </row>
    <row r="31" spans="1:4" x14ac:dyDescent="0.25">
      <c r="A31" t="s">
        <v>2</v>
      </c>
      <c r="B31">
        <v>0.5192788095079276</v>
      </c>
      <c r="C31">
        <v>0.14085234496548321</v>
      </c>
      <c r="D31">
        <v>-1.2512734055018782</v>
      </c>
    </row>
    <row r="32" spans="1:4" x14ac:dyDescent="0.25">
      <c r="A32" t="s">
        <v>3</v>
      </c>
      <c r="B32">
        <v>-0.22816347621890556</v>
      </c>
      <c r="C32">
        <v>0.98039109746119246</v>
      </c>
      <c r="D32">
        <v>-0.18775415140649937</v>
      </c>
    </row>
    <row r="34" spans="1:8" x14ac:dyDescent="0.25">
      <c r="A34" s="1" t="s">
        <v>12</v>
      </c>
    </row>
    <row r="35" spans="1:8" x14ac:dyDescent="0.25">
      <c r="B35" t="s">
        <v>7</v>
      </c>
      <c r="C35" t="s">
        <v>8</v>
      </c>
      <c r="D35" t="s">
        <v>9</v>
      </c>
    </row>
    <row r="36" spans="1:8" x14ac:dyDescent="0.25">
      <c r="A36" t="s">
        <v>1</v>
      </c>
      <c r="B36">
        <v>0.87532853378910758</v>
      </c>
      <c r="C36">
        <v>0.27929974353301801</v>
      </c>
      <c r="D36">
        <v>0.39470268073169185</v>
      </c>
      <c r="F36">
        <f>B36^2</f>
        <v>0.76620004206538883</v>
      </c>
      <c r="G36">
        <f t="shared" ref="G36:H38" si="0">C36^2</f>
        <v>7.8008346737609632E-2</v>
      </c>
      <c r="H36">
        <f t="shared" si="0"/>
        <v>0.15579020617678385</v>
      </c>
    </row>
    <row r="37" spans="1:8" x14ac:dyDescent="0.25">
      <c r="A37" t="s">
        <v>2</v>
      </c>
      <c r="B37">
        <v>0.90264449946488035</v>
      </c>
      <c r="C37">
        <v>0.13159078181643494</v>
      </c>
      <c r="D37">
        <v>-0.40977455055884854</v>
      </c>
      <c r="F37">
        <f>B37^2</f>
        <v>0.81476709241420442</v>
      </c>
      <c r="G37">
        <f t="shared" si="0"/>
        <v>1.7316133859060584E-2</v>
      </c>
      <c r="H37">
        <f t="shared" si="0"/>
        <v>0.16791518228570632</v>
      </c>
    </row>
    <row r="38" spans="1:8" x14ac:dyDescent="0.25">
      <c r="A38" t="s">
        <v>3</v>
      </c>
      <c r="B38">
        <v>-0.39660872544162046</v>
      </c>
      <c r="C38">
        <v>0.9159267531712435</v>
      </c>
      <c r="D38">
        <v>-6.1486860241625106E-2</v>
      </c>
      <c r="F38">
        <f>B38^2</f>
        <v>0.15729848109642669</v>
      </c>
      <c r="G38">
        <f t="shared" si="0"/>
        <v>0.83892181717481606</v>
      </c>
      <c r="H38">
        <f t="shared" si="0"/>
        <v>3.7806339823731384E-3</v>
      </c>
    </row>
    <row r="40" spans="1:8" x14ac:dyDescent="0.25">
      <c r="A40" s="1" t="s">
        <v>13</v>
      </c>
      <c r="B40" s="1" t="s">
        <v>14</v>
      </c>
      <c r="C40" s="1"/>
      <c r="D40" s="1"/>
      <c r="E40" s="1" t="s">
        <v>15</v>
      </c>
    </row>
    <row r="41" spans="1:8" x14ac:dyDescent="0.25">
      <c r="A41" t="s">
        <v>1</v>
      </c>
      <c r="B41" s="3">
        <v>0.76620004206538883</v>
      </c>
      <c r="C41" s="3">
        <v>7.8008346737609632E-2</v>
      </c>
      <c r="D41" s="3">
        <v>0.15579020617678385</v>
      </c>
      <c r="E41">
        <v>0.44307771171837657</v>
      </c>
    </row>
    <row r="42" spans="1:8" x14ac:dyDescent="0.25">
      <c r="A42" t="s">
        <v>2</v>
      </c>
      <c r="B42" s="3">
        <v>0.81476709241420442</v>
      </c>
      <c r="C42" s="3">
        <v>1.7316133859060584E-2</v>
      </c>
      <c r="D42" s="3">
        <v>0.16791518228570632</v>
      </c>
      <c r="E42">
        <v>0.46096769946983579</v>
      </c>
    </row>
    <row r="43" spans="1:8" x14ac:dyDescent="0.25">
      <c r="A43" t="s">
        <v>3</v>
      </c>
      <c r="B43" s="3">
        <v>0.15729848109642669</v>
      </c>
      <c r="C43" s="3">
        <v>0.83892181717481606</v>
      </c>
      <c r="D43" s="3">
        <v>3.7806339823731384E-3</v>
      </c>
      <c r="E43">
        <v>4.6233327151073658E-2</v>
      </c>
    </row>
    <row r="45" spans="1:8" x14ac:dyDescent="0.25">
      <c r="A45" s="1" t="s">
        <v>16</v>
      </c>
    </row>
    <row r="46" spans="1:8" x14ac:dyDescent="0.25">
      <c r="B46" t="s">
        <v>7</v>
      </c>
      <c r="C46" t="s">
        <v>8</v>
      </c>
      <c r="D46" t="s">
        <v>9</v>
      </c>
    </row>
    <row r="47" spans="1:8" x14ac:dyDescent="0.25">
      <c r="A47">
        <v>1</v>
      </c>
      <c r="B47">
        <v>0.62817657839690288</v>
      </c>
      <c r="C47">
        <v>-0.5049538950837722</v>
      </c>
      <c r="D47">
        <v>-0.34680763231068423</v>
      </c>
    </row>
    <row r="48" spans="1:8" x14ac:dyDescent="0.25">
      <c r="A48">
        <v>2</v>
      </c>
      <c r="B48">
        <v>-1.4823367102558613</v>
      </c>
      <c r="C48">
        <v>0.89908725596981409</v>
      </c>
      <c r="D48">
        <v>0.16023340079455156</v>
      </c>
    </row>
    <row r="49" spans="1:4" x14ac:dyDescent="0.25">
      <c r="A49">
        <v>3</v>
      </c>
      <c r="B49">
        <v>-0.10714686802143172</v>
      </c>
      <c r="C49">
        <v>9.9782321887807807E-2</v>
      </c>
      <c r="D49">
        <v>-0.20397760419884314</v>
      </c>
    </row>
    <row r="50" spans="1:4" x14ac:dyDescent="0.25">
      <c r="A50">
        <v>4</v>
      </c>
      <c r="B50">
        <v>1.6972325119986702</v>
      </c>
      <c r="C50">
        <v>-1.0191664809148986</v>
      </c>
      <c r="D50">
        <v>-1.2938117921579178</v>
      </c>
    </row>
    <row r="51" spans="1:4" x14ac:dyDescent="0.25">
      <c r="A51">
        <v>5</v>
      </c>
      <c r="B51">
        <v>0.79075772120179932</v>
      </c>
      <c r="C51">
        <v>1.3513148871115717</v>
      </c>
      <c r="D51">
        <v>-0.96094335304080081</v>
      </c>
    </row>
    <row r="52" spans="1:4" x14ac:dyDescent="0.25">
      <c r="A52">
        <v>6</v>
      </c>
      <c r="B52">
        <v>-0.61203069958340039</v>
      </c>
      <c r="C52">
        <v>1.7750038418022442</v>
      </c>
      <c r="D52">
        <v>0.79023493854182381</v>
      </c>
    </row>
    <row r="53" spans="1:4" x14ac:dyDescent="0.25">
      <c r="A53">
        <v>7</v>
      </c>
      <c r="B53">
        <v>-0.12690962484737492</v>
      </c>
      <c r="C53">
        <v>-0.84562782944477444</v>
      </c>
      <c r="D53">
        <v>-0.55111791274354338</v>
      </c>
    </row>
    <row r="54" spans="1:4" x14ac:dyDescent="0.25">
      <c r="A54">
        <v>8</v>
      </c>
      <c r="B54">
        <v>0.90597752862998238</v>
      </c>
      <c r="C54">
        <v>1.8865575385830002</v>
      </c>
      <c r="D54">
        <v>-0.53525209572638777</v>
      </c>
    </row>
    <row r="55" spans="1:4" x14ac:dyDescent="0.25">
      <c r="A55">
        <v>9</v>
      </c>
      <c r="B55">
        <v>0.4372624771924235</v>
      </c>
      <c r="C55">
        <v>0.31538110463853575</v>
      </c>
      <c r="D55">
        <v>-0.50390952985010939</v>
      </c>
    </row>
    <row r="56" spans="1:4" x14ac:dyDescent="0.25">
      <c r="A56">
        <v>10</v>
      </c>
      <c r="B56">
        <v>0.26684551266270012</v>
      </c>
      <c r="C56">
        <v>-0.9710935056155594</v>
      </c>
      <c r="D56">
        <v>1.8443337860139375</v>
      </c>
    </row>
    <row r="57" spans="1:4" x14ac:dyDescent="0.25">
      <c r="A57">
        <v>11</v>
      </c>
      <c r="B57">
        <v>1.4787198322434207</v>
      </c>
      <c r="C57">
        <v>-0.57444746058392404</v>
      </c>
      <c r="D57">
        <v>-6.3946403108112337E-2</v>
      </c>
    </row>
    <row r="58" spans="1:4" x14ac:dyDescent="0.25">
      <c r="A58">
        <v>12</v>
      </c>
      <c r="B58">
        <v>0.93431048702956521</v>
      </c>
      <c r="C58">
        <v>-0.79004624333465201</v>
      </c>
      <c r="D58">
        <v>0.2359855225431538</v>
      </c>
    </row>
    <row r="59" spans="1:4" x14ac:dyDescent="0.25">
      <c r="A59">
        <v>13</v>
      </c>
      <c r="B59">
        <v>0.38206532009088312</v>
      </c>
      <c r="C59">
        <v>-0.43585085414413105</v>
      </c>
      <c r="D59">
        <v>2.2700250433283502</v>
      </c>
    </row>
    <row r="60" spans="1:4" x14ac:dyDescent="0.25">
      <c r="A60">
        <v>14</v>
      </c>
      <c r="B60">
        <v>0.4570252340183667</v>
      </c>
      <c r="C60">
        <v>1.2607912559711181</v>
      </c>
      <c r="D60">
        <v>-0.15676922130540907</v>
      </c>
    </row>
    <row r="61" spans="1:4" x14ac:dyDescent="0.25">
      <c r="A61">
        <v>15</v>
      </c>
      <c r="B61">
        <v>-1.3111853658773251</v>
      </c>
      <c r="C61">
        <v>-0.86665789508507629</v>
      </c>
      <c r="D61">
        <v>-2.9805010210723723E-2</v>
      </c>
    </row>
    <row r="62" spans="1:4" x14ac:dyDescent="0.25">
      <c r="A62">
        <v>16</v>
      </c>
      <c r="B62">
        <v>-1.2157283152750855</v>
      </c>
      <c r="C62">
        <v>-1.2768253949462305</v>
      </c>
      <c r="D62">
        <v>4.8745938558988872E-2</v>
      </c>
    </row>
    <row r="63" spans="1:4" x14ac:dyDescent="0.25">
      <c r="A63">
        <v>17</v>
      </c>
      <c r="B63">
        <v>-0.11498268974625869</v>
      </c>
      <c r="C63">
        <v>0.6695764938290566</v>
      </c>
      <c r="D63">
        <v>1.5301299909350872</v>
      </c>
    </row>
    <row r="64" spans="1:4" x14ac:dyDescent="0.25">
      <c r="A64">
        <v>18</v>
      </c>
      <c r="B64">
        <v>-1.4942636453569778</v>
      </c>
      <c r="C64">
        <v>-0.61611706730401727</v>
      </c>
      <c r="D64">
        <v>-1.921014502884079</v>
      </c>
    </row>
    <row r="65" spans="1:4" x14ac:dyDescent="0.25">
      <c r="A65">
        <v>19</v>
      </c>
      <c r="B65">
        <v>-1.5975565176840443</v>
      </c>
      <c r="C65">
        <v>0.36384460449838563</v>
      </c>
      <c r="D65">
        <v>-0.26545785651986142</v>
      </c>
    </row>
    <row r="66" spans="1:4" x14ac:dyDescent="0.25">
      <c r="A66">
        <v>20</v>
      </c>
      <c r="B66">
        <v>8.3767233183047685E-2</v>
      </c>
      <c r="C66">
        <v>-0.72055267783450017</v>
      </c>
      <c r="D66">
        <v>-4.6875706659417982E-2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Q24"/>
  <sheetViews>
    <sheetView workbookViewId="0">
      <selection activeCell="O2" sqref="O2"/>
    </sheetView>
  </sheetViews>
  <sheetFormatPr defaultRowHeight="15" x14ac:dyDescent="0.25"/>
  <cols>
    <col min="1" max="4" width="6.85546875" customWidth="1"/>
    <col min="5" max="5" width="2.42578125" customWidth="1"/>
    <col min="6" max="8" width="7.28515625" bestFit="1" customWidth="1"/>
    <col min="9" max="9" width="2" customWidth="1"/>
    <col min="10" max="10" width="11.7109375" customWidth="1"/>
    <col min="11" max="13" width="7.85546875" bestFit="1" customWidth="1"/>
    <col min="14" max="14" width="2.5703125" customWidth="1"/>
    <col min="15" max="17" width="7.28515625" bestFit="1" customWidth="1"/>
  </cols>
  <sheetData>
    <row r="1" spans="1:17" ht="31.5" customHeight="1" thickBot="1" x14ac:dyDescent="0.3">
      <c r="A1" s="2" t="s">
        <v>0</v>
      </c>
      <c r="B1" s="51" t="s">
        <v>1</v>
      </c>
      <c r="C1" s="51" t="s">
        <v>2</v>
      </c>
      <c r="D1" s="2" t="s">
        <v>3</v>
      </c>
      <c r="F1" s="48" t="s">
        <v>123</v>
      </c>
      <c r="G1" s="49"/>
      <c r="H1" s="49"/>
      <c r="J1" s="50" t="s">
        <v>11</v>
      </c>
      <c r="K1" s="49"/>
      <c r="L1" s="49"/>
      <c r="M1" s="49"/>
      <c r="O1" s="50" t="s">
        <v>16</v>
      </c>
      <c r="P1" s="50"/>
      <c r="Q1" s="50"/>
    </row>
    <row r="2" spans="1:17" x14ac:dyDescent="0.25">
      <c r="A2">
        <v>1</v>
      </c>
      <c r="B2">
        <v>7</v>
      </c>
      <c r="C2">
        <v>4</v>
      </c>
      <c r="D2">
        <v>3</v>
      </c>
      <c r="F2" s="47">
        <f>(B2-B$23)/B$24</f>
        <v>0.27194134626493144</v>
      </c>
      <c r="G2" s="47">
        <f t="shared" ref="G2:H2" si="0">(C2-C$23)/C$24</f>
        <v>0.64268458691715136</v>
      </c>
      <c r="H2" s="47">
        <f t="shared" si="0"/>
        <v>-0.69031264821097948</v>
      </c>
      <c r="K2" t="s">
        <v>7</v>
      </c>
      <c r="L2" t="s">
        <v>8</v>
      </c>
      <c r="M2" t="s">
        <v>9</v>
      </c>
      <c r="O2" s="47">
        <f>MMULT($F2:$H2,K$3:K$5)</f>
        <v>0.62817657839690288</v>
      </c>
      <c r="P2" s="47">
        <f t="shared" ref="P2:Q2" si="1">MMULT($F2:$H2,L$3:L$5)</f>
        <v>-0.5049538950837722</v>
      </c>
      <c r="Q2" s="47">
        <f t="shared" si="1"/>
        <v>-0.34680763231068423</v>
      </c>
    </row>
    <row r="3" spans="1:17" x14ac:dyDescent="0.25">
      <c r="A3">
        <v>2</v>
      </c>
      <c r="B3">
        <v>4</v>
      </c>
      <c r="C3">
        <v>1</v>
      </c>
      <c r="D3">
        <v>8</v>
      </c>
      <c r="F3" s="47">
        <f t="shared" ref="F3:F21" si="2">(B3-B$23)/B$24</f>
        <v>-0.98317255957321303</v>
      </c>
      <c r="G3" s="47">
        <f t="shared" ref="G3:G21" si="3">(C3-C$23)/C$24</f>
        <v>-1.2853691738343027</v>
      </c>
      <c r="H3" s="47">
        <f t="shared" ref="H3:H21" si="4">(D3-D$23)/D$24</f>
        <v>1.401543861519261</v>
      </c>
      <c r="J3" t="s">
        <v>1</v>
      </c>
      <c r="K3" s="47">
        <v>0.50356431488121256</v>
      </c>
      <c r="L3" s="47">
        <v>0.2989572923106556</v>
      </c>
      <c r="M3" s="47">
        <v>1.2052504646916509</v>
      </c>
      <c r="O3" s="47">
        <f>MMULT($F3:$H3,K$3:K$5)</f>
        <v>-1.4823367102558613</v>
      </c>
      <c r="P3" s="47">
        <f t="shared" ref="P3" si="5">MMULT($F3:$H3,L$3:L$5)</f>
        <v>0.89908725596981409</v>
      </c>
      <c r="Q3" s="47">
        <f t="shared" ref="Q3" si="6">MMULT($F3:$H3,M$3:M$5)</f>
        <v>0.16023340079455156</v>
      </c>
    </row>
    <row r="4" spans="1:17" x14ac:dyDescent="0.25">
      <c r="A4">
        <v>3</v>
      </c>
      <c r="B4">
        <v>6</v>
      </c>
      <c r="C4">
        <v>3</v>
      </c>
      <c r="D4">
        <v>5</v>
      </c>
      <c r="F4" s="47">
        <f t="shared" si="2"/>
        <v>-0.14642995568111672</v>
      </c>
      <c r="G4" s="47">
        <f t="shared" si="3"/>
        <v>0</v>
      </c>
      <c r="H4" s="47">
        <f t="shared" si="4"/>
        <v>0.14642995568111669</v>
      </c>
      <c r="J4" t="s">
        <v>2</v>
      </c>
      <c r="K4" s="47">
        <v>0.5192788095079276</v>
      </c>
      <c r="L4" s="47">
        <v>0.14085234496548321</v>
      </c>
      <c r="M4" s="47">
        <v>-1.2512734055018782</v>
      </c>
      <c r="N4" s="31"/>
      <c r="O4" s="47">
        <f t="shared" ref="O4:O21" si="7">MMULT($F4:$H4,K$3:K$5)</f>
        <v>-0.10714686802143172</v>
      </c>
      <c r="P4" s="47">
        <f t="shared" ref="P4:P21" si="8">MMULT($F4:$H4,L$3:L$5)</f>
        <v>9.9782321887807807E-2</v>
      </c>
      <c r="Q4" s="47">
        <f t="shared" ref="Q4:Q21" si="9">MMULT($F4:$H4,M$3:M$5)</f>
        <v>-0.20397760419884314</v>
      </c>
    </row>
    <row r="5" spans="1:17" x14ac:dyDescent="0.25">
      <c r="A5">
        <v>4</v>
      </c>
      <c r="B5">
        <v>8</v>
      </c>
      <c r="C5">
        <v>6</v>
      </c>
      <c r="D5">
        <v>1</v>
      </c>
      <c r="F5" s="47">
        <f t="shared" si="2"/>
        <v>0.6903126482109796</v>
      </c>
      <c r="G5" s="47">
        <f t="shared" si="3"/>
        <v>1.9280537607514543</v>
      </c>
      <c r="H5" s="47">
        <f t="shared" si="4"/>
        <v>-1.5270552521030756</v>
      </c>
      <c r="J5" t="s">
        <v>3</v>
      </c>
      <c r="K5" s="47">
        <v>-0.22816347621890556</v>
      </c>
      <c r="L5" s="47">
        <v>0.98039109746119246</v>
      </c>
      <c r="M5" s="47">
        <v>-0.18775415140649937</v>
      </c>
      <c r="N5" s="31"/>
      <c r="O5" s="47">
        <f t="shared" si="7"/>
        <v>1.6972325119986702</v>
      </c>
      <c r="P5" s="47">
        <f t="shared" si="8"/>
        <v>-1.0191664809148986</v>
      </c>
      <c r="Q5" s="47">
        <f t="shared" si="9"/>
        <v>-1.2938117921579178</v>
      </c>
    </row>
    <row r="6" spans="1:17" x14ac:dyDescent="0.25">
      <c r="A6">
        <v>5</v>
      </c>
      <c r="B6">
        <v>8</v>
      </c>
      <c r="C6">
        <v>5</v>
      </c>
      <c r="D6">
        <v>7</v>
      </c>
      <c r="F6" s="47">
        <f t="shared" si="2"/>
        <v>0.6903126482109796</v>
      </c>
      <c r="G6" s="47">
        <f t="shared" si="3"/>
        <v>1.2853691738343027</v>
      </c>
      <c r="H6" s="47">
        <f t="shared" si="4"/>
        <v>0.98317255957321281</v>
      </c>
      <c r="N6" s="31"/>
      <c r="O6" s="47">
        <f t="shared" si="7"/>
        <v>0.79075772120179932</v>
      </c>
      <c r="P6" s="47">
        <f t="shared" si="8"/>
        <v>1.3513148871115717</v>
      </c>
      <c r="Q6" s="47">
        <f t="shared" si="9"/>
        <v>-0.96094335304080081</v>
      </c>
    </row>
    <row r="7" spans="1:17" x14ac:dyDescent="0.25">
      <c r="A7">
        <v>6</v>
      </c>
      <c r="B7">
        <v>7</v>
      </c>
      <c r="C7">
        <v>2</v>
      </c>
      <c r="D7">
        <v>9</v>
      </c>
      <c r="F7" s="47">
        <f t="shared" si="2"/>
        <v>0.27194134626493144</v>
      </c>
      <c r="G7" s="47">
        <f t="shared" si="3"/>
        <v>-0.64268458691715136</v>
      </c>
      <c r="H7" s="47">
        <f t="shared" si="4"/>
        <v>1.819915163465309</v>
      </c>
      <c r="O7" s="47">
        <f t="shared" si="7"/>
        <v>-0.61203069958340039</v>
      </c>
      <c r="P7" s="47">
        <f t="shared" si="8"/>
        <v>1.7750038418022442</v>
      </c>
      <c r="Q7" s="47">
        <f t="shared" si="9"/>
        <v>0.79023493854182381</v>
      </c>
    </row>
    <row r="8" spans="1:17" x14ac:dyDescent="0.25">
      <c r="A8">
        <v>7</v>
      </c>
      <c r="B8">
        <v>5</v>
      </c>
      <c r="C8">
        <v>3</v>
      </c>
      <c r="D8">
        <v>3</v>
      </c>
      <c r="F8" s="47">
        <f t="shared" si="2"/>
        <v>-0.56480125762716482</v>
      </c>
      <c r="G8" s="47">
        <f t="shared" si="3"/>
        <v>0</v>
      </c>
      <c r="H8" s="47">
        <f t="shared" si="4"/>
        <v>-0.69031264821097948</v>
      </c>
      <c r="O8" s="47">
        <f t="shared" si="7"/>
        <v>-0.12690962484737492</v>
      </c>
      <c r="P8" s="47">
        <f t="shared" si="8"/>
        <v>-0.84562782944477444</v>
      </c>
      <c r="Q8" s="47">
        <f t="shared" si="9"/>
        <v>-0.55111791274354338</v>
      </c>
    </row>
    <row r="9" spans="1:17" x14ac:dyDescent="0.25">
      <c r="A9">
        <v>8</v>
      </c>
      <c r="B9">
        <v>9</v>
      </c>
      <c r="C9">
        <v>5</v>
      </c>
      <c r="D9">
        <v>8</v>
      </c>
      <c r="F9" s="47">
        <f t="shared" si="2"/>
        <v>1.1086839501570278</v>
      </c>
      <c r="G9" s="47">
        <f t="shared" si="3"/>
        <v>1.2853691738343027</v>
      </c>
      <c r="H9" s="47">
        <f t="shared" si="4"/>
        <v>1.401543861519261</v>
      </c>
      <c r="O9" s="47">
        <f t="shared" si="7"/>
        <v>0.90597752862998238</v>
      </c>
      <c r="P9" s="47">
        <f t="shared" si="8"/>
        <v>1.8865575385830002</v>
      </c>
      <c r="Q9" s="47">
        <f t="shared" si="9"/>
        <v>-0.53525209572638777</v>
      </c>
    </row>
    <row r="10" spans="1:17" x14ac:dyDescent="0.25">
      <c r="A10">
        <v>9</v>
      </c>
      <c r="B10">
        <v>7</v>
      </c>
      <c r="C10">
        <v>4</v>
      </c>
      <c r="D10">
        <v>5</v>
      </c>
      <c r="F10" s="47">
        <f t="shared" si="2"/>
        <v>0.27194134626493144</v>
      </c>
      <c r="G10" s="47">
        <f t="shared" si="3"/>
        <v>0.64268458691715136</v>
      </c>
      <c r="H10" s="47">
        <f t="shared" si="4"/>
        <v>0.14642995568111669</v>
      </c>
      <c r="O10" s="47">
        <f t="shared" si="7"/>
        <v>0.4372624771924235</v>
      </c>
      <c r="P10" s="47">
        <f t="shared" si="8"/>
        <v>0.31538110463853575</v>
      </c>
      <c r="Q10" s="47">
        <f t="shared" si="9"/>
        <v>-0.50390952985010939</v>
      </c>
    </row>
    <row r="11" spans="1:17" x14ac:dyDescent="0.25">
      <c r="A11">
        <v>10</v>
      </c>
      <c r="B11">
        <v>8</v>
      </c>
      <c r="C11">
        <v>2</v>
      </c>
      <c r="D11">
        <v>2</v>
      </c>
      <c r="F11" s="47">
        <f t="shared" si="2"/>
        <v>0.6903126482109796</v>
      </c>
      <c r="G11" s="47">
        <f t="shared" si="3"/>
        <v>-0.64268458691715136</v>
      </c>
      <c r="H11" s="47">
        <f t="shared" si="4"/>
        <v>-1.1086839501570276</v>
      </c>
      <c r="O11" s="47">
        <f t="shared" si="7"/>
        <v>0.26684551266270012</v>
      </c>
      <c r="P11" s="47">
        <f t="shared" si="8"/>
        <v>-0.9710935056155594</v>
      </c>
      <c r="Q11" s="47">
        <f t="shared" si="9"/>
        <v>1.8443337860139375</v>
      </c>
    </row>
    <row r="12" spans="1:17" x14ac:dyDescent="0.25">
      <c r="A12">
        <v>11</v>
      </c>
      <c r="B12">
        <v>9</v>
      </c>
      <c r="C12">
        <v>5</v>
      </c>
      <c r="D12">
        <v>2</v>
      </c>
      <c r="F12" s="47">
        <f t="shared" si="2"/>
        <v>1.1086839501570278</v>
      </c>
      <c r="G12" s="47">
        <f t="shared" si="3"/>
        <v>1.2853691738343027</v>
      </c>
      <c r="H12" s="47">
        <f t="shared" si="4"/>
        <v>-1.1086839501570276</v>
      </c>
      <c r="O12" s="47">
        <f t="shared" si="7"/>
        <v>1.4787198322434207</v>
      </c>
      <c r="P12" s="47">
        <f t="shared" si="8"/>
        <v>-0.57444746058392404</v>
      </c>
      <c r="Q12" s="47">
        <f t="shared" si="9"/>
        <v>-6.3946403108112337E-2</v>
      </c>
    </row>
    <row r="13" spans="1:17" x14ac:dyDescent="0.25">
      <c r="A13">
        <v>12</v>
      </c>
      <c r="B13">
        <v>8</v>
      </c>
      <c r="C13">
        <v>4</v>
      </c>
      <c r="D13">
        <v>2</v>
      </c>
      <c r="F13" s="47">
        <f t="shared" si="2"/>
        <v>0.6903126482109796</v>
      </c>
      <c r="G13" s="47">
        <f t="shared" si="3"/>
        <v>0.64268458691715136</v>
      </c>
      <c r="H13" s="47">
        <f t="shared" si="4"/>
        <v>-1.1086839501570276</v>
      </c>
      <c r="O13" s="47">
        <f t="shared" si="7"/>
        <v>0.93431048702956521</v>
      </c>
      <c r="P13" s="47">
        <f t="shared" si="8"/>
        <v>-0.79004624333465201</v>
      </c>
      <c r="Q13" s="47">
        <f t="shared" si="9"/>
        <v>0.2359855225431538</v>
      </c>
    </row>
    <row r="14" spans="1:17" x14ac:dyDescent="0.25">
      <c r="A14">
        <v>13</v>
      </c>
      <c r="B14">
        <v>9</v>
      </c>
      <c r="C14">
        <v>2</v>
      </c>
      <c r="D14">
        <v>3</v>
      </c>
      <c r="F14" s="47">
        <f t="shared" si="2"/>
        <v>1.1086839501570278</v>
      </c>
      <c r="G14" s="47">
        <f t="shared" si="3"/>
        <v>-0.64268458691715136</v>
      </c>
      <c r="H14" s="47">
        <f t="shared" si="4"/>
        <v>-0.69031264821097948</v>
      </c>
      <c r="O14" s="47">
        <f t="shared" si="7"/>
        <v>0.38206532009088312</v>
      </c>
      <c r="P14" s="47">
        <f t="shared" si="8"/>
        <v>-0.43585085414413105</v>
      </c>
      <c r="Q14" s="47">
        <f t="shared" si="9"/>
        <v>2.2700250433283502</v>
      </c>
    </row>
    <row r="15" spans="1:17" x14ac:dyDescent="0.25">
      <c r="A15">
        <v>14</v>
      </c>
      <c r="B15">
        <v>8</v>
      </c>
      <c r="C15">
        <v>4</v>
      </c>
      <c r="D15">
        <v>7</v>
      </c>
      <c r="F15" s="47">
        <f t="shared" si="2"/>
        <v>0.6903126482109796</v>
      </c>
      <c r="G15" s="47">
        <f t="shared" si="3"/>
        <v>0.64268458691715136</v>
      </c>
      <c r="H15" s="47">
        <f t="shared" si="4"/>
        <v>0.98317255957321281</v>
      </c>
      <c r="O15" s="47">
        <f t="shared" si="7"/>
        <v>0.4570252340183667</v>
      </c>
      <c r="P15" s="47">
        <f t="shared" si="8"/>
        <v>1.2607912559711181</v>
      </c>
      <c r="Q15" s="47">
        <f t="shared" si="9"/>
        <v>-0.15676922130540907</v>
      </c>
    </row>
    <row r="16" spans="1:17" x14ac:dyDescent="0.25">
      <c r="A16">
        <v>15</v>
      </c>
      <c r="B16">
        <v>3</v>
      </c>
      <c r="C16">
        <v>1</v>
      </c>
      <c r="D16">
        <v>4</v>
      </c>
      <c r="F16" s="47">
        <f t="shared" si="2"/>
        <v>-1.4015438615192612</v>
      </c>
      <c r="G16" s="47">
        <f t="shared" si="3"/>
        <v>-1.2853691738343027</v>
      </c>
      <c r="H16" s="47">
        <f t="shared" si="4"/>
        <v>-0.27194134626493138</v>
      </c>
      <c r="O16" s="47">
        <f t="shared" si="7"/>
        <v>-1.3111853658773251</v>
      </c>
      <c r="P16" s="47">
        <f t="shared" si="8"/>
        <v>-0.86665789508507629</v>
      </c>
      <c r="Q16" s="47">
        <f t="shared" si="9"/>
        <v>-2.9805010210723723E-2</v>
      </c>
    </row>
    <row r="17" spans="1:17" x14ac:dyDescent="0.25">
      <c r="A17">
        <v>16</v>
      </c>
      <c r="B17">
        <v>3</v>
      </c>
      <c r="C17">
        <v>1</v>
      </c>
      <c r="D17">
        <v>3</v>
      </c>
      <c r="F17" s="47">
        <f t="shared" si="2"/>
        <v>-1.4015438615192612</v>
      </c>
      <c r="G17" s="47">
        <f t="shared" si="3"/>
        <v>-1.2853691738343027</v>
      </c>
      <c r="H17" s="47">
        <f t="shared" si="4"/>
        <v>-0.69031264821097948</v>
      </c>
      <c r="O17" s="47">
        <f t="shared" si="7"/>
        <v>-1.2157283152750855</v>
      </c>
      <c r="P17" s="47">
        <f t="shared" si="8"/>
        <v>-1.2768253949462305</v>
      </c>
      <c r="Q17" s="47">
        <f t="shared" si="9"/>
        <v>4.8745938558988872E-2</v>
      </c>
    </row>
    <row r="18" spans="1:17" x14ac:dyDescent="0.25">
      <c r="A18">
        <v>17</v>
      </c>
      <c r="B18">
        <v>8</v>
      </c>
      <c r="C18">
        <v>2</v>
      </c>
      <c r="D18">
        <v>6</v>
      </c>
      <c r="F18" s="47">
        <f t="shared" si="2"/>
        <v>0.6903126482109796</v>
      </c>
      <c r="G18" s="47">
        <f t="shared" si="3"/>
        <v>-0.64268458691715136</v>
      </c>
      <c r="H18" s="47">
        <f t="shared" si="4"/>
        <v>0.56480125762716471</v>
      </c>
      <c r="O18" s="47">
        <f t="shared" si="7"/>
        <v>-0.11498268974625869</v>
      </c>
      <c r="P18" s="47">
        <f t="shared" si="8"/>
        <v>0.6695764938290566</v>
      </c>
      <c r="Q18" s="47">
        <f t="shared" si="9"/>
        <v>1.5301299909350872</v>
      </c>
    </row>
    <row r="19" spans="1:17" x14ac:dyDescent="0.25">
      <c r="A19">
        <v>18</v>
      </c>
      <c r="B19">
        <v>1</v>
      </c>
      <c r="C19">
        <v>2</v>
      </c>
      <c r="D19">
        <v>5</v>
      </c>
      <c r="F19" s="47">
        <f t="shared" si="2"/>
        <v>-2.2382864654113575</v>
      </c>
      <c r="G19" s="47">
        <f t="shared" si="3"/>
        <v>-0.64268458691715136</v>
      </c>
      <c r="H19" s="47">
        <f t="shared" si="4"/>
        <v>0.14642995568111669</v>
      </c>
      <c r="O19" s="47">
        <f t="shared" si="7"/>
        <v>-1.4942636453569778</v>
      </c>
      <c r="P19" s="47">
        <f t="shared" si="8"/>
        <v>-0.61611706730401727</v>
      </c>
      <c r="Q19" s="47">
        <f t="shared" si="9"/>
        <v>-1.921014502884079</v>
      </c>
    </row>
    <row r="20" spans="1:17" x14ac:dyDescent="0.25">
      <c r="A20">
        <v>19</v>
      </c>
      <c r="B20">
        <v>3</v>
      </c>
      <c r="C20">
        <v>1</v>
      </c>
      <c r="D20">
        <v>7</v>
      </c>
      <c r="F20" s="47">
        <f t="shared" si="2"/>
        <v>-1.4015438615192612</v>
      </c>
      <c r="G20" s="47">
        <f t="shared" si="3"/>
        <v>-1.2853691738343027</v>
      </c>
      <c r="H20" s="47">
        <f t="shared" si="4"/>
        <v>0.98317255957321281</v>
      </c>
      <c r="O20" s="47">
        <f t="shared" si="7"/>
        <v>-1.5975565176840443</v>
      </c>
      <c r="P20" s="47">
        <f t="shared" si="8"/>
        <v>0.36384460449838563</v>
      </c>
      <c r="Q20" s="47">
        <f t="shared" si="9"/>
        <v>-0.26545785651986142</v>
      </c>
    </row>
    <row r="21" spans="1:17" x14ac:dyDescent="0.25">
      <c r="A21">
        <v>20</v>
      </c>
      <c r="B21">
        <v>6</v>
      </c>
      <c r="C21">
        <v>3</v>
      </c>
      <c r="D21">
        <v>3</v>
      </c>
      <c r="F21" s="47">
        <f t="shared" si="2"/>
        <v>-0.14642995568111672</v>
      </c>
      <c r="G21" s="47">
        <f t="shared" si="3"/>
        <v>0</v>
      </c>
      <c r="H21" s="47">
        <f t="shared" si="4"/>
        <v>-0.69031264821097948</v>
      </c>
      <c r="O21" s="47">
        <f t="shared" si="7"/>
        <v>8.3767233183047685E-2</v>
      </c>
      <c r="P21" s="47">
        <f t="shared" si="8"/>
        <v>-0.72055267783450017</v>
      </c>
      <c r="Q21" s="47">
        <f t="shared" si="9"/>
        <v>-4.6875706659417982E-2</v>
      </c>
    </row>
    <row r="22" spans="1:17" ht="7.5" customHeight="1" x14ac:dyDescent="0.25"/>
    <row r="23" spans="1:17" x14ac:dyDescent="0.25">
      <c r="A23" t="s">
        <v>122</v>
      </c>
      <c r="B23">
        <f>AVERAGE(B2:B21)</f>
        <v>6.35</v>
      </c>
      <c r="C23">
        <f>AVERAGE(C2:C21)</f>
        <v>3</v>
      </c>
      <c r="D23">
        <f>AVERAGE(D2:D21)</f>
        <v>4.6500000000000004</v>
      </c>
    </row>
    <row r="24" spans="1:17" x14ac:dyDescent="0.25">
      <c r="A24" t="s">
        <v>132</v>
      </c>
      <c r="B24">
        <f>_xlfn.STDEV.S(B2:B21)</f>
        <v>2.3902213066443951</v>
      </c>
      <c r="C24">
        <f>_xlfn.STDEV.S(C2:C21)</f>
        <v>1.5559732104309982</v>
      </c>
      <c r="D24">
        <f>_xlfn.STDEV.S(D2:D21)</f>
        <v>2.3902213066443956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E11"/>
  <sheetViews>
    <sheetView workbookViewId="0">
      <selection activeCell="C3" sqref="C3:E5"/>
    </sheetView>
  </sheetViews>
  <sheetFormatPr defaultRowHeight="15" x14ac:dyDescent="0.25"/>
  <cols>
    <col min="2" max="2" width="15.140625" bestFit="1" customWidth="1"/>
    <col min="7" max="7" width="18.42578125" bestFit="1" customWidth="1"/>
  </cols>
  <sheetData>
    <row r="1" spans="2:5" ht="15.75" thickBot="1" x14ac:dyDescent="0.3">
      <c r="B1" s="10" t="s">
        <v>18</v>
      </c>
    </row>
    <row r="2" spans="2:5" x14ac:dyDescent="0.25">
      <c r="B2" s="8"/>
      <c r="C2" s="9" t="s">
        <v>7</v>
      </c>
      <c r="D2" s="9" t="s">
        <v>8</v>
      </c>
      <c r="E2" s="10" t="s">
        <v>9</v>
      </c>
    </row>
    <row r="3" spans="2:5" x14ac:dyDescent="0.25">
      <c r="B3" s="11" t="s">
        <v>1</v>
      </c>
      <c r="C3" s="36">
        <v>0.93579950553053592</v>
      </c>
      <c r="D3" s="36">
        <v>-4.434802331078741E-2</v>
      </c>
      <c r="E3" s="37">
        <v>-0.34973008149437024</v>
      </c>
    </row>
    <row r="4" spans="2:5" x14ac:dyDescent="0.25">
      <c r="B4" s="11" t="s">
        <v>2</v>
      </c>
      <c r="C4" s="36">
        <v>0.35918580722225524</v>
      </c>
      <c r="D4" s="36">
        <v>-0.1118687164726091</v>
      </c>
      <c r="E4" s="37">
        <v>-0.9265362116296979</v>
      </c>
    </row>
    <row r="5" spans="2:5" ht="15.75" thickBot="1" x14ac:dyDescent="0.3">
      <c r="B5" s="14" t="s">
        <v>3</v>
      </c>
      <c r="C5" s="39">
        <v>-4.1711108976695811E-2</v>
      </c>
      <c r="D5" s="39">
        <v>0.99480908120527112</v>
      </c>
      <c r="E5" s="40">
        <v>9.2822451804620065E-2</v>
      </c>
    </row>
    <row r="6" spans="2:5" x14ac:dyDescent="0.25">
      <c r="B6" s="9"/>
    </row>
    <row r="7" spans="2:5" ht="15.75" thickBot="1" x14ac:dyDescent="0.3">
      <c r="B7" s="13" t="s">
        <v>124</v>
      </c>
      <c r="C7" s="31"/>
      <c r="D7" s="31"/>
      <c r="E7" s="31"/>
    </row>
    <row r="8" spans="2:5" x14ac:dyDescent="0.25">
      <c r="B8" s="8"/>
      <c r="C8" s="33" t="s">
        <v>7</v>
      </c>
      <c r="D8" s="33" t="s">
        <v>8</v>
      </c>
      <c r="E8" s="34" t="s">
        <v>9</v>
      </c>
    </row>
    <row r="9" spans="2:5" x14ac:dyDescent="0.25">
      <c r="B9" s="11" t="s">
        <v>1</v>
      </c>
      <c r="C9" s="36">
        <v>0.87532853378910758</v>
      </c>
      <c r="D9" s="36">
        <v>0.27929974353301801</v>
      </c>
      <c r="E9" s="37">
        <v>0.39470268073169185</v>
      </c>
    </row>
    <row r="10" spans="2:5" x14ac:dyDescent="0.25">
      <c r="B10" s="11" t="s">
        <v>2</v>
      </c>
      <c r="C10" s="36">
        <v>0.90264449946488035</v>
      </c>
      <c r="D10" s="36">
        <v>0.13159078181643494</v>
      </c>
      <c r="E10" s="37">
        <v>-0.40977455055884854</v>
      </c>
    </row>
    <row r="11" spans="2:5" ht="15.75" thickBot="1" x14ac:dyDescent="0.3">
      <c r="B11" s="14" t="s">
        <v>3</v>
      </c>
      <c r="C11" s="39">
        <v>-0.39660872544162046</v>
      </c>
      <c r="D11" s="39">
        <v>0.9159267531712435</v>
      </c>
      <c r="E11" s="40">
        <v>-6.1486860241625106E-2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6"/>
  <sheetViews>
    <sheetView workbookViewId="0">
      <selection activeCell="G13" sqref="G13"/>
    </sheetView>
  </sheetViews>
  <sheetFormatPr defaultRowHeight="15" x14ac:dyDescent="0.25"/>
  <cols>
    <col min="1" max="1" width="11.42578125" bestFit="1" customWidth="1"/>
  </cols>
  <sheetData>
    <row r="1" spans="1:4" x14ac:dyDescent="0.25">
      <c r="A1" t="s">
        <v>17</v>
      </c>
    </row>
    <row r="3" spans="1:4" x14ac:dyDescent="0.25">
      <c r="B3" t="s">
        <v>7</v>
      </c>
      <c r="C3" t="s">
        <v>8</v>
      </c>
      <c r="D3" t="s">
        <v>9</v>
      </c>
    </row>
    <row r="4" spans="1:4" x14ac:dyDescent="0.25">
      <c r="A4" t="s">
        <v>1</v>
      </c>
      <c r="B4">
        <v>1.2496730087248047</v>
      </c>
      <c r="C4">
        <v>7.2770236873986828E-3</v>
      </c>
      <c r="D4">
        <v>0.48357697830468654</v>
      </c>
    </row>
    <row r="5" spans="1:4" x14ac:dyDescent="0.25">
      <c r="A5" t="s">
        <v>2</v>
      </c>
      <c r="B5">
        <v>-0.47143192689340785</v>
      </c>
      <c r="C5">
        <v>9.910798886337803E-2</v>
      </c>
      <c r="D5">
        <v>-1.2740115498238387</v>
      </c>
    </row>
    <row r="6" spans="1:4" x14ac:dyDescent="0.25">
      <c r="A6" t="s">
        <v>3</v>
      </c>
      <c r="B6">
        <v>2.6968559279352562E-3</v>
      </c>
      <c r="C6">
        <v>1.0166884932827924</v>
      </c>
      <c r="D6">
        <v>-0.12170874994411296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3"/>
  <sheetViews>
    <sheetView workbookViewId="0">
      <selection activeCell="F25" sqref="F25"/>
    </sheetView>
  </sheetViews>
  <sheetFormatPr defaultRowHeight="15" x14ac:dyDescent="0.25"/>
  <cols>
    <col min="1" max="1" width="20.28515625" bestFit="1" customWidth="1"/>
  </cols>
  <sheetData>
    <row r="1" spans="1:4" x14ac:dyDescent="0.25">
      <c r="A1" s="1" t="s">
        <v>22</v>
      </c>
    </row>
    <row r="3" spans="1:4" x14ac:dyDescent="0.25">
      <c r="B3" t="s">
        <v>7</v>
      </c>
      <c r="C3" t="s">
        <v>8</v>
      </c>
      <c r="D3" t="s">
        <v>9</v>
      </c>
    </row>
    <row r="4" spans="1:4" x14ac:dyDescent="0.25">
      <c r="A4">
        <v>1</v>
      </c>
      <c r="B4">
        <v>3.4994053431068206E-2</v>
      </c>
      <c r="C4">
        <v>-0.6361588257024724</v>
      </c>
      <c r="D4">
        <v>-0.60326592263894119</v>
      </c>
    </row>
    <row r="5" spans="1:4" x14ac:dyDescent="0.25">
      <c r="A5">
        <v>2</v>
      </c>
      <c r="B5">
        <v>-0.61890038235623202</v>
      </c>
      <c r="C5">
        <v>1.2903885930672496</v>
      </c>
      <c r="D5">
        <v>0.9915554063645744</v>
      </c>
    </row>
    <row r="6" spans="1:4" x14ac:dyDescent="0.25">
      <c r="A6">
        <v>3</v>
      </c>
      <c r="B6">
        <v>-0.1825946627894548</v>
      </c>
      <c r="C6">
        <v>0.14780807675686436</v>
      </c>
      <c r="D6">
        <v>-8.8631962361884087E-2</v>
      </c>
    </row>
    <row r="7" spans="1:4" x14ac:dyDescent="0.25">
      <c r="A7">
        <v>4</v>
      </c>
      <c r="B7">
        <v>-5.0399263543455586E-2</v>
      </c>
      <c r="C7">
        <v>-1.3564305512789594</v>
      </c>
      <c r="D7">
        <v>-1.9366874695422114</v>
      </c>
    </row>
    <row r="8" spans="1:4" x14ac:dyDescent="0.25">
      <c r="A8">
        <v>5</v>
      </c>
      <c r="B8">
        <v>0.25935249240597802</v>
      </c>
      <c r="C8">
        <v>1.1319940034879177</v>
      </c>
      <c r="D8">
        <v>-1.4234165719500651</v>
      </c>
    </row>
    <row r="9" spans="1:4" x14ac:dyDescent="0.25">
      <c r="A9">
        <v>6</v>
      </c>
      <c r="B9">
        <v>0.64772784257554816</v>
      </c>
      <c r="C9">
        <v>1.7885705521815547</v>
      </c>
      <c r="D9">
        <v>0.72879256157941885</v>
      </c>
    </row>
    <row r="10" spans="1:4" x14ac:dyDescent="0.25">
      <c r="A10">
        <v>7</v>
      </c>
      <c r="B10">
        <v>-0.70767856070794899</v>
      </c>
      <c r="C10">
        <v>-0.70594299833410057</v>
      </c>
      <c r="D10">
        <v>-0.18910779602166228</v>
      </c>
    </row>
    <row r="11" spans="1:4" x14ac:dyDescent="0.25">
      <c r="A11">
        <v>8</v>
      </c>
      <c r="B11">
        <v>0.78330810319874145</v>
      </c>
      <c r="C11">
        <v>1.5603917899705948</v>
      </c>
      <c r="D11">
        <v>-1.2720212901179422</v>
      </c>
    </row>
    <row r="12" spans="1:4" x14ac:dyDescent="0.25">
      <c r="A12">
        <v>9</v>
      </c>
      <c r="B12">
        <v>3.7250627682530624E-2</v>
      </c>
      <c r="C12">
        <v>0.21454775151410344</v>
      </c>
      <c r="D12">
        <v>-0.7051048189836302</v>
      </c>
    </row>
    <row r="13" spans="1:4" x14ac:dyDescent="0.25">
      <c r="A13">
        <v>10</v>
      </c>
      <c r="B13">
        <v>1.1626571563624615</v>
      </c>
      <c r="C13">
        <v>-1.1858579702020706</v>
      </c>
      <c r="D13">
        <v>1.2875434287902985</v>
      </c>
    </row>
    <row r="14" spans="1:4" x14ac:dyDescent="0.25">
      <c r="A14">
        <v>11</v>
      </c>
      <c r="B14">
        <v>0.77653838044435419</v>
      </c>
      <c r="C14">
        <v>-0.99172794167913203</v>
      </c>
      <c r="D14">
        <v>-0.9665046010838747</v>
      </c>
    </row>
    <row r="15" spans="1:4" x14ac:dyDescent="0.25">
      <c r="A15">
        <v>12</v>
      </c>
      <c r="B15">
        <v>0.55669308997236833</v>
      </c>
      <c r="C15">
        <v>-1.0584676164363711</v>
      </c>
      <c r="D15">
        <v>-0.35003174446212881</v>
      </c>
    </row>
    <row r="16" spans="1:4" x14ac:dyDescent="0.25">
      <c r="A16">
        <v>13</v>
      </c>
      <c r="B16">
        <v>1.6866127671552249</v>
      </c>
      <c r="C16">
        <v>-0.7574601837193935</v>
      </c>
      <c r="D16">
        <v>1.4389387106224216</v>
      </c>
    </row>
    <row r="17" spans="1:4" x14ac:dyDescent="0.25">
      <c r="A17">
        <v>14</v>
      </c>
      <c r="B17">
        <v>0.56233452560102437</v>
      </c>
      <c r="C17">
        <v>1.0682988266050679</v>
      </c>
      <c r="D17">
        <v>-0.60462898532385179</v>
      </c>
    </row>
    <row r="18" spans="1:4" x14ac:dyDescent="0.25">
      <c r="A18">
        <v>15</v>
      </c>
      <c r="B18">
        <v>-1.1462408545261884</v>
      </c>
      <c r="C18">
        <v>-0.41406905924029069</v>
      </c>
      <c r="D18">
        <v>0.992918469049485</v>
      </c>
    </row>
    <row r="19" spans="1:4" x14ac:dyDescent="0.25">
      <c r="A19">
        <v>16</v>
      </c>
      <c r="B19">
        <v>-1.1473691416519196</v>
      </c>
      <c r="C19">
        <v>-0.8394223478485785</v>
      </c>
      <c r="D19">
        <v>1.0438379172218295</v>
      </c>
    </row>
    <row r="20" spans="1:4" x14ac:dyDescent="0.25">
      <c r="A20">
        <v>17</v>
      </c>
      <c r="B20">
        <v>1.1671703048653863</v>
      </c>
      <c r="C20">
        <v>0.5155551842310806</v>
      </c>
      <c r="D20">
        <v>1.0838656361009202</v>
      </c>
    </row>
    <row r="21" spans="1:4" x14ac:dyDescent="0.25">
      <c r="A21">
        <v>18</v>
      </c>
      <c r="B21">
        <v>-2.4937492479295673</v>
      </c>
      <c r="C21">
        <v>6.8890410502068455E-2</v>
      </c>
      <c r="D21">
        <v>-0.28141802575800834</v>
      </c>
    </row>
    <row r="22" spans="1:4" x14ac:dyDescent="0.25">
      <c r="A22">
        <v>19</v>
      </c>
      <c r="B22">
        <v>-1.142855993148995</v>
      </c>
      <c r="C22">
        <v>0.8619908065845725</v>
      </c>
      <c r="D22">
        <v>0.84016012453245126</v>
      </c>
    </row>
    <row r="23" spans="1:4" x14ac:dyDescent="0.25">
      <c r="A23">
        <v>20</v>
      </c>
      <c r="B23">
        <v>-0.18485123704091722</v>
      </c>
      <c r="C23">
        <v>-0.70289850045971147</v>
      </c>
      <c r="D23">
        <v>1.3206933982805147E-2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22"/>
  <sheetViews>
    <sheetView workbookViewId="0">
      <selection activeCell="A10" sqref="A10"/>
    </sheetView>
  </sheetViews>
  <sheetFormatPr defaultRowHeight="15" x14ac:dyDescent="0.25"/>
  <cols>
    <col min="2" max="2" width="11.42578125" bestFit="1" customWidth="1"/>
    <col min="3" max="3" width="11.140625" bestFit="1" customWidth="1"/>
  </cols>
  <sheetData>
    <row r="1" spans="1:4" x14ac:dyDescent="0.25">
      <c r="A1" t="s">
        <v>73</v>
      </c>
    </row>
    <row r="2" spans="1:4" x14ac:dyDescent="0.25">
      <c r="A2" t="s">
        <v>74</v>
      </c>
    </row>
    <row r="3" spans="1:4" x14ac:dyDescent="0.25">
      <c r="A3" t="s">
        <v>75</v>
      </c>
    </row>
    <row r="4" spans="1:4" x14ac:dyDescent="0.25">
      <c r="A4" t="s">
        <v>76</v>
      </c>
    </row>
    <row r="6" spans="1:4" x14ac:dyDescent="0.25">
      <c r="A6" t="s">
        <v>77</v>
      </c>
    </row>
    <row r="8" spans="1:4" x14ac:dyDescent="0.25">
      <c r="A8" t="s">
        <v>78</v>
      </c>
    </row>
    <row r="10" spans="1:4" x14ac:dyDescent="0.25">
      <c r="A10" t="s">
        <v>79</v>
      </c>
    </row>
    <row r="12" spans="1:4" x14ac:dyDescent="0.25">
      <c r="A12" t="s">
        <v>126</v>
      </c>
    </row>
    <row r="13" spans="1:4" x14ac:dyDescent="0.25">
      <c r="A13" t="s">
        <v>80</v>
      </c>
    </row>
    <row r="14" spans="1:4" x14ac:dyDescent="0.25">
      <c r="A14" t="s">
        <v>127</v>
      </c>
    </row>
    <row r="15" spans="1:4" x14ac:dyDescent="0.25">
      <c r="B15" t="s">
        <v>1</v>
      </c>
      <c r="C15" t="s">
        <v>2</v>
      </c>
      <c r="D15" t="s">
        <v>3</v>
      </c>
    </row>
    <row r="16" spans="1:4" x14ac:dyDescent="0.25">
      <c r="A16">
        <v>1</v>
      </c>
      <c r="B16">
        <v>7</v>
      </c>
      <c r="C16">
        <v>4</v>
      </c>
      <c r="D16">
        <v>3</v>
      </c>
    </row>
    <row r="17" spans="1:4" x14ac:dyDescent="0.25">
      <c r="A17">
        <v>2</v>
      </c>
      <c r="B17">
        <v>4</v>
      </c>
      <c r="C17">
        <v>1</v>
      </c>
      <c r="D17">
        <v>8</v>
      </c>
    </row>
    <row r="18" spans="1:4" x14ac:dyDescent="0.25">
      <c r="A18">
        <v>3</v>
      </c>
      <c r="B18">
        <v>6</v>
      </c>
      <c r="C18">
        <v>3</v>
      </c>
      <c r="D18">
        <v>5</v>
      </c>
    </row>
    <row r="19" spans="1:4" x14ac:dyDescent="0.25">
      <c r="A19">
        <v>4</v>
      </c>
      <c r="B19">
        <v>8</v>
      </c>
      <c r="C19">
        <v>6</v>
      </c>
      <c r="D19">
        <v>1</v>
      </c>
    </row>
    <row r="20" spans="1:4" x14ac:dyDescent="0.25">
      <c r="A20">
        <v>5</v>
      </c>
      <c r="B20">
        <v>8</v>
      </c>
      <c r="C20">
        <v>5</v>
      </c>
      <c r="D20">
        <v>7</v>
      </c>
    </row>
    <row r="21" spans="1:4" x14ac:dyDescent="0.25">
      <c r="A21">
        <v>6</v>
      </c>
      <c r="B21">
        <v>7</v>
      </c>
      <c r="C21">
        <v>2</v>
      </c>
      <c r="D21">
        <v>9</v>
      </c>
    </row>
    <row r="22" spans="1:4" x14ac:dyDescent="0.25">
      <c r="A22" t="s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24"/>
  <sheetViews>
    <sheetView workbookViewId="0">
      <selection activeCell="F12" sqref="F12"/>
    </sheetView>
  </sheetViews>
  <sheetFormatPr defaultRowHeight="15" x14ac:dyDescent="0.25"/>
  <cols>
    <col min="1" max="1" width="22.7109375" customWidth="1"/>
  </cols>
  <sheetData>
    <row r="1" spans="1:7" x14ac:dyDescent="0.25">
      <c r="A1" t="s">
        <v>128</v>
      </c>
    </row>
    <row r="2" spans="1:7" x14ac:dyDescent="0.25">
      <c r="A2" t="s">
        <v>129</v>
      </c>
    </row>
    <row r="3" spans="1:7" x14ac:dyDescent="0.25">
      <c r="A3" t="s">
        <v>26</v>
      </c>
    </row>
    <row r="4" spans="1:7" x14ac:dyDescent="0.25">
      <c r="A4" t="s">
        <v>130</v>
      </c>
    </row>
    <row r="5" spans="1:7" x14ac:dyDescent="0.25">
      <c r="A5" t="s">
        <v>28</v>
      </c>
    </row>
    <row r="6" spans="1:7" x14ac:dyDescent="0.25"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</row>
    <row r="7" spans="1:7" x14ac:dyDescent="0.25">
      <c r="A7" t="s">
        <v>1</v>
      </c>
      <c r="B7">
        <v>0.87533000000000005</v>
      </c>
      <c r="C7">
        <v>0.27931</v>
      </c>
      <c r="D7" s="31">
        <v>-0.3947</v>
      </c>
      <c r="E7">
        <v>1</v>
      </c>
      <c r="F7" s="6">
        <v>-2.2204E-16</v>
      </c>
      <c r="G7">
        <v>1.6196999999999999</v>
      </c>
    </row>
    <row r="8" spans="1:7" x14ac:dyDescent="0.25">
      <c r="A8" t="s">
        <v>2</v>
      </c>
      <c r="B8">
        <v>0.90264</v>
      </c>
      <c r="C8" s="31">
        <v>0.13159999999999999</v>
      </c>
      <c r="D8">
        <v>0.40977000000000002</v>
      </c>
      <c r="E8">
        <v>1</v>
      </c>
      <c r="F8" s="6">
        <v>7.7715999999999999E-16</v>
      </c>
      <c r="G8">
        <v>1.4443999999999999</v>
      </c>
    </row>
    <row r="9" spans="1:7" x14ac:dyDescent="0.25">
      <c r="A9" t="s">
        <v>3</v>
      </c>
      <c r="B9">
        <v>-0.39661999999999997</v>
      </c>
      <c r="C9">
        <v>0.91591999999999996</v>
      </c>
      <c r="D9">
        <v>6.1490000000000003E-2</v>
      </c>
      <c r="E9">
        <v>1</v>
      </c>
      <c r="F9" s="6">
        <v>-1.1102E-15</v>
      </c>
      <c r="G9">
        <v>1.3726</v>
      </c>
    </row>
    <row r="11" spans="1:7" x14ac:dyDescent="0.25">
      <c r="B11" t="s">
        <v>39</v>
      </c>
      <c r="C11" t="s">
        <v>40</v>
      </c>
      <c r="D11" t="s">
        <v>41</v>
      </c>
    </row>
    <row r="12" spans="1:7" x14ac:dyDescent="0.25">
      <c r="A12" t="s">
        <v>45</v>
      </c>
      <c r="B12">
        <v>1.73827</v>
      </c>
      <c r="C12">
        <v>0.93423999999999996</v>
      </c>
      <c r="D12">
        <v>0.32749</v>
      </c>
    </row>
    <row r="13" spans="1:7" x14ac:dyDescent="0.25">
      <c r="A13" t="s">
        <v>46</v>
      </c>
      <c r="B13">
        <v>0.57942000000000005</v>
      </c>
      <c r="C13">
        <v>0.31141000000000002</v>
      </c>
      <c r="D13">
        <v>0.10915999999999999</v>
      </c>
    </row>
    <row r="14" spans="1:7" x14ac:dyDescent="0.25">
      <c r="A14" t="s">
        <v>47</v>
      </c>
      <c r="B14">
        <v>0.57942000000000005</v>
      </c>
      <c r="C14">
        <v>0.89083999999999997</v>
      </c>
      <c r="D14">
        <v>1</v>
      </c>
    </row>
    <row r="15" spans="1:7" x14ac:dyDescent="0.25">
      <c r="A15" t="s">
        <v>48</v>
      </c>
      <c r="B15">
        <v>0.57942000000000005</v>
      </c>
      <c r="C15">
        <v>0.31141000000000002</v>
      </c>
      <c r="D15">
        <v>0.10915999999999999</v>
      </c>
    </row>
    <row r="16" spans="1:7" x14ac:dyDescent="0.25">
      <c r="A16" t="s">
        <v>49</v>
      </c>
      <c r="B16">
        <v>0.57942000000000005</v>
      </c>
      <c r="C16">
        <v>0.89083999999999997</v>
      </c>
      <c r="D16">
        <v>1</v>
      </c>
    </row>
    <row r="18" spans="1:1" x14ac:dyDescent="0.25">
      <c r="A18" t="s">
        <v>29</v>
      </c>
    </row>
    <row r="19" spans="1:1" x14ac:dyDescent="0.25">
      <c r="A19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4" spans="1:1" x14ac:dyDescent="0.25">
      <c r="A24" t="s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S49"/>
  <sheetViews>
    <sheetView topLeftCell="A27" workbookViewId="0">
      <selection activeCell="F51" sqref="F51"/>
    </sheetView>
  </sheetViews>
  <sheetFormatPr defaultRowHeight="15" x14ac:dyDescent="0.25"/>
  <cols>
    <col min="1" max="1" width="25.85546875" customWidth="1"/>
  </cols>
  <sheetData>
    <row r="1" spans="1:12" x14ac:dyDescent="0.25">
      <c r="A1" t="s">
        <v>23</v>
      </c>
    </row>
    <row r="2" spans="1:12" x14ac:dyDescent="0.25">
      <c r="A2" t="s">
        <v>24</v>
      </c>
    </row>
    <row r="3" spans="1:12" x14ac:dyDescent="0.25">
      <c r="A3" t="s">
        <v>25</v>
      </c>
      <c r="I3" t="s">
        <v>125</v>
      </c>
    </row>
    <row r="4" spans="1:12" x14ac:dyDescent="0.25">
      <c r="A4" t="s">
        <v>26</v>
      </c>
    </row>
    <row r="5" spans="1:12" x14ac:dyDescent="0.25">
      <c r="A5" t="s">
        <v>27</v>
      </c>
    </row>
    <row r="6" spans="1:12" x14ac:dyDescent="0.25">
      <c r="A6" t="s">
        <v>28</v>
      </c>
      <c r="I6" s="4" t="s">
        <v>12</v>
      </c>
      <c r="J6" s="5"/>
      <c r="K6" s="5"/>
      <c r="L6" s="5"/>
    </row>
    <row r="7" spans="1:12" x14ac:dyDescent="0.25"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I7" s="5"/>
      <c r="J7" s="5" t="s">
        <v>7</v>
      </c>
      <c r="K7" s="5" t="s">
        <v>8</v>
      </c>
      <c r="L7" s="5" t="s">
        <v>9</v>
      </c>
    </row>
    <row r="8" spans="1:12" x14ac:dyDescent="0.25">
      <c r="A8" t="s">
        <v>1</v>
      </c>
      <c r="B8">
        <v>0.88</v>
      </c>
      <c r="C8">
        <v>0.28000000000000003</v>
      </c>
      <c r="D8">
        <v>-0.39</v>
      </c>
      <c r="E8">
        <v>1</v>
      </c>
      <c r="F8" s="6">
        <v>-2.2E-16</v>
      </c>
      <c r="G8">
        <v>1.6</v>
      </c>
      <c r="I8" s="5" t="s">
        <v>1</v>
      </c>
      <c r="J8" s="5">
        <v>0.87532853378910758</v>
      </c>
      <c r="K8" s="5">
        <v>0.27929974353301801</v>
      </c>
      <c r="L8" s="5">
        <v>0.39470268073169185</v>
      </c>
    </row>
    <row r="9" spans="1:12" x14ac:dyDescent="0.25">
      <c r="A9" t="s">
        <v>2</v>
      </c>
      <c r="B9">
        <v>0.9</v>
      </c>
      <c r="C9">
        <v>0.13</v>
      </c>
      <c r="D9">
        <v>0.41</v>
      </c>
      <c r="E9">
        <v>1</v>
      </c>
      <c r="F9" s="6">
        <v>7.7999999999999995E-16</v>
      </c>
      <c r="G9">
        <v>1.4</v>
      </c>
      <c r="I9" s="5" t="s">
        <v>2</v>
      </c>
      <c r="J9" s="5">
        <v>0.90264449946488035</v>
      </c>
      <c r="K9" s="5">
        <v>0.13159078181643494</v>
      </c>
      <c r="L9" s="5">
        <v>-0.40977455055884854</v>
      </c>
    </row>
    <row r="10" spans="1:12" x14ac:dyDescent="0.25">
      <c r="A10" t="s">
        <v>3</v>
      </c>
      <c r="B10">
        <v>-0.4</v>
      </c>
      <c r="C10">
        <v>0.92</v>
      </c>
      <c r="D10">
        <v>0.06</v>
      </c>
      <c r="E10">
        <v>1</v>
      </c>
      <c r="F10" s="6">
        <v>-1.0999999999999999E-15</v>
      </c>
      <c r="G10">
        <v>1.4</v>
      </c>
      <c r="I10" s="5" t="s">
        <v>3</v>
      </c>
      <c r="J10" s="5">
        <v>-0.39660872544162046</v>
      </c>
      <c r="K10" s="5">
        <v>0.9159267531712435</v>
      </c>
      <c r="L10" s="5">
        <v>-6.1486860241625106E-2</v>
      </c>
    </row>
    <row r="11" spans="1:12" x14ac:dyDescent="0.25">
      <c r="F11" s="6"/>
      <c r="I11" s="5"/>
      <c r="J11" s="5"/>
      <c r="K11" s="5"/>
      <c r="L11" s="5"/>
    </row>
    <row r="12" spans="1:12" x14ac:dyDescent="0.25">
      <c r="I12" s="4" t="s">
        <v>6</v>
      </c>
      <c r="J12" s="5"/>
      <c r="K12" s="5"/>
      <c r="L12" s="5"/>
    </row>
    <row r="13" spans="1:12" x14ac:dyDescent="0.25">
      <c r="A13" s="7" t="s">
        <v>50</v>
      </c>
      <c r="B13" t="s">
        <v>39</v>
      </c>
      <c r="C13" t="s">
        <v>40</v>
      </c>
      <c r="D13" t="s">
        <v>41</v>
      </c>
      <c r="I13" s="5"/>
      <c r="J13" s="5" t="s">
        <v>7</v>
      </c>
      <c r="K13" s="5" t="s">
        <v>8</v>
      </c>
      <c r="L13" s="5" t="s">
        <v>9</v>
      </c>
    </row>
    <row r="14" spans="1:12" x14ac:dyDescent="0.25">
      <c r="A14" t="s">
        <v>45</v>
      </c>
      <c r="B14">
        <v>1.74</v>
      </c>
      <c r="C14">
        <v>0.93</v>
      </c>
      <c r="D14">
        <v>0.33</v>
      </c>
      <c r="I14" s="5"/>
      <c r="J14" s="5">
        <v>1.7382656155760199</v>
      </c>
      <c r="K14" s="5">
        <v>0.93424629777148627</v>
      </c>
      <c r="L14" s="5">
        <v>0.32748602244486325</v>
      </c>
    </row>
    <row r="15" spans="1:12" x14ac:dyDescent="0.25">
      <c r="A15" t="s">
        <v>46</v>
      </c>
      <c r="B15">
        <v>0.57999999999999996</v>
      </c>
      <c r="C15">
        <v>0.31</v>
      </c>
      <c r="D15">
        <v>0.11</v>
      </c>
    </row>
    <row r="16" spans="1:12" x14ac:dyDescent="0.25">
      <c r="A16" t="s">
        <v>47</v>
      </c>
      <c r="B16">
        <v>0.57999999999999996</v>
      </c>
      <c r="C16">
        <v>0.89</v>
      </c>
      <c r="D16">
        <v>1</v>
      </c>
    </row>
    <row r="17" spans="1:19" x14ac:dyDescent="0.25">
      <c r="A17" t="s">
        <v>48</v>
      </c>
      <c r="B17">
        <v>0.57999999999999996</v>
      </c>
      <c r="C17">
        <v>0.31</v>
      </c>
      <c r="D17">
        <v>0.11</v>
      </c>
    </row>
    <row r="18" spans="1:19" x14ac:dyDescent="0.25">
      <c r="A18" t="s">
        <v>49</v>
      </c>
      <c r="B18">
        <v>0.57999999999999996</v>
      </c>
      <c r="C18">
        <v>0.89</v>
      </c>
      <c r="D18">
        <v>1</v>
      </c>
    </row>
    <row r="20" spans="1:19" x14ac:dyDescent="0.25">
      <c r="A20" t="s">
        <v>29</v>
      </c>
    </row>
    <row r="21" spans="1:19" x14ac:dyDescent="0.25">
      <c r="A21" t="s">
        <v>30</v>
      </c>
    </row>
    <row r="23" spans="1:19" x14ac:dyDescent="0.25">
      <c r="A23" t="s">
        <v>31</v>
      </c>
    </row>
    <row r="24" spans="1:19" x14ac:dyDescent="0.25">
      <c r="A24" t="s">
        <v>32</v>
      </c>
    </row>
    <row r="26" spans="1:19" x14ac:dyDescent="0.25">
      <c r="A26" t="s">
        <v>51</v>
      </c>
    </row>
    <row r="27" spans="1:19" x14ac:dyDescent="0.25">
      <c r="A27" t="s">
        <v>133</v>
      </c>
      <c r="P27" s="5"/>
      <c r="Q27" s="5"/>
      <c r="R27" s="5"/>
      <c r="S27" s="5"/>
    </row>
    <row r="28" spans="1:19" x14ac:dyDescent="0.25">
      <c r="A28" t="s">
        <v>33</v>
      </c>
    </row>
    <row r="29" spans="1:19" x14ac:dyDescent="0.25">
      <c r="B29" t="s">
        <v>39</v>
      </c>
      <c r="C29" t="s">
        <v>40</v>
      </c>
      <c r="D29" t="s">
        <v>41</v>
      </c>
      <c r="K29" s="5"/>
    </row>
    <row r="30" spans="1:19" x14ac:dyDescent="0.25">
      <c r="A30" t="s">
        <v>53</v>
      </c>
      <c r="B30">
        <v>0.62817791999999995</v>
      </c>
      <c r="C30">
        <v>-0.50494589000000001</v>
      </c>
      <c r="D30">
        <v>0.34680682000000002</v>
      </c>
      <c r="K30" s="5"/>
    </row>
    <row r="31" spans="1:19" x14ac:dyDescent="0.25">
      <c r="A31" t="s">
        <v>54</v>
      </c>
      <c r="B31">
        <v>-1.4823387299999999</v>
      </c>
      <c r="C31">
        <v>0.89906801999999997</v>
      </c>
      <c r="D31">
        <v>-0.16023195000000001</v>
      </c>
      <c r="K31" s="5"/>
    </row>
    <row r="32" spans="1:19" x14ac:dyDescent="0.25">
      <c r="A32" t="s">
        <v>55</v>
      </c>
      <c r="B32">
        <v>-0.10714715</v>
      </c>
      <c r="C32">
        <v>9.978091E-2</v>
      </c>
      <c r="D32">
        <v>0.20397777</v>
      </c>
      <c r="K32" s="5"/>
    </row>
    <row r="33" spans="1:11" x14ac:dyDescent="0.25">
      <c r="A33" t="s">
        <v>56</v>
      </c>
      <c r="B33">
        <v>1.69723479</v>
      </c>
      <c r="C33">
        <v>-1.01914467</v>
      </c>
      <c r="D33">
        <v>1.2938101500000001</v>
      </c>
      <c r="K33" s="5"/>
    </row>
    <row r="34" spans="1:11" x14ac:dyDescent="0.25">
      <c r="A34" t="s">
        <v>57</v>
      </c>
      <c r="B34">
        <v>0.79075169000000001</v>
      </c>
      <c r="C34">
        <v>1.35132633</v>
      </c>
      <c r="D34">
        <v>0.96094553999999999</v>
      </c>
      <c r="K34" s="5"/>
    </row>
    <row r="35" spans="1:11" x14ac:dyDescent="0.25">
      <c r="A35" t="s">
        <v>58</v>
      </c>
      <c r="B35">
        <v>-0.61203699</v>
      </c>
      <c r="C35">
        <v>1.7749970799999999</v>
      </c>
      <c r="D35">
        <v>-0.79023206999999995</v>
      </c>
      <c r="K35" s="5"/>
    </row>
    <row r="36" spans="1:11" x14ac:dyDescent="0.25">
      <c r="A36" t="s">
        <v>59</v>
      </c>
      <c r="B36">
        <v>-0.12690620999999999</v>
      </c>
      <c r="C36">
        <v>-0.84563027000000002</v>
      </c>
      <c r="D36">
        <v>0.55111655000000004</v>
      </c>
      <c r="K36" s="5"/>
    </row>
    <row r="37" spans="1:11" x14ac:dyDescent="0.25">
      <c r="A37" t="s">
        <v>60</v>
      </c>
      <c r="B37">
        <v>0.90596929999999998</v>
      </c>
      <c r="C37">
        <v>1.8865710200000001</v>
      </c>
      <c r="D37">
        <v>0.53525515000000001</v>
      </c>
      <c r="K37" s="5"/>
    </row>
    <row r="38" spans="1:11" x14ac:dyDescent="0.25">
      <c r="A38" t="s">
        <v>61</v>
      </c>
      <c r="B38">
        <v>0.43726081999999999</v>
      </c>
      <c r="C38">
        <v>0.31538712000000002</v>
      </c>
      <c r="D38">
        <v>0.50391003999999995</v>
      </c>
      <c r="K38" s="5"/>
    </row>
    <row r="39" spans="1:11" x14ac:dyDescent="0.25">
      <c r="A39" t="s">
        <v>62</v>
      </c>
      <c r="B39">
        <v>0.26684901999999999</v>
      </c>
      <c r="C39">
        <v>-0.97109027000000003</v>
      </c>
      <c r="D39">
        <v>-1.8443353600000001</v>
      </c>
      <c r="K39" s="5"/>
    </row>
    <row r="40" spans="1:11" x14ac:dyDescent="0.25">
      <c r="A40" t="s">
        <v>63</v>
      </c>
      <c r="B40">
        <v>1.4787205999999999</v>
      </c>
      <c r="C40">
        <v>-0.57442800999999999</v>
      </c>
      <c r="D40">
        <v>6.3945470000000004E-2</v>
      </c>
      <c r="K40" s="5"/>
    </row>
    <row r="41" spans="1:11" x14ac:dyDescent="0.25">
      <c r="A41" t="s">
        <v>64</v>
      </c>
      <c r="B41">
        <v>0.93431262999999998</v>
      </c>
      <c r="C41">
        <v>-0.79003422000000001</v>
      </c>
      <c r="D41">
        <v>-0.2359868</v>
      </c>
      <c r="K41" s="5"/>
    </row>
    <row r="42" spans="1:11" x14ac:dyDescent="0.25">
      <c r="A42" t="s">
        <v>65</v>
      </c>
      <c r="B42">
        <v>0.38206663000000002</v>
      </c>
      <c r="C42">
        <v>-0.43584559</v>
      </c>
      <c r="D42">
        <v>-2.2700257499999998</v>
      </c>
      <c r="K42" s="5"/>
    </row>
    <row r="43" spans="1:11" x14ac:dyDescent="0.25">
      <c r="A43" t="s">
        <v>66</v>
      </c>
      <c r="B43">
        <v>0.45701987999999999</v>
      </c>
      <c r="C43">
        <v>1.26079831</v>
      </c>
      <c r="D43">
        <v>0.15677126</v>
      </c>
      <c r="K43" s="5"/>
    </row>
    <row r="44" spans="1:11" x14ac:dyDescent="0.25">
      <c r="A44" t="s">
        <v>67</v>
      </c>
      <c r="B44">
        <v>-1.3111807</v>
      </c>
      <c r="C44">
        <v>-0.86667618000000002</v>
      </c>
      <c r="D44">
        <v>2.9803610000000001E-2</v>
      </c>
      <c r="K44" s="5"/>
    </row>
    <row r="45" spans="1:11" x14ac:dyDescent="0.25">
      <c r="A45" t="s">
        <v>68</v>
      </c>
      <c r="B45">
        <v>-1.2157221499999999</v>
      </c>
      <c r="C45">
        <v>-1.2768426799999999</v>
      </c>
      <c r="D45">
        <v>-4.8748E-2</v>
      </c>
      <c r="K45" s="5"/>
    </row>
    <row r="46" spans="1:11" x14ac:dyDescent="0.25">
      <c r="A46" t="s">
        <v>69</v>
      </c>
      <c r="B46">
        <v>-0.11498518000000001</v>
      </c>
      <c r="C46">
        <v>0.66957575000000003</v>
      </c>
      <c r="D46">
        <v>-1.53012891</v>
      </c>
      <c r="K46" s="5"/>
    </row>
    <row r="47" spans="1:11" x14ac:dyDescent="0.25">
      <c r="A47" t="s">
        <v>70</v>
      </c>
      <c r="B47">
        <v>-1.49425977</v>
      </c>
      <c r="C47">
        <v>-0.61613799999999996</v>
      </c>
      <c r="D47">
        <v>1.9210135100000001</v>
      </c>
      <c r="K47" s="5"/>
    </row>
    <row r="48" spans="1:11" x14ac:dyDescent="0.25">
      <c r="A48" t="s">
        <v>71</v>
      </c>
      <c r="B48">
        <v>-1.5975563500000001</v>
      </c>
      <c r="C48">
        <v>0.36382334</v>
      </c>
      <c r="D48">
        <v>0.26545844000000002</v>
      </c>
      <c r="K48" s="5"/>
    </row>
    <row r="49" spans="1:4" x14ac:dyDescent="0.25">
      <c r="A49" t="s">
        <v>72</v>
      </c>
      <c r="B49">
        <v>8.3769949999999996E-2</v>
      </c>
      <c r="C49">
        <v>-0.72055208999999998</v>
      </c>
      <c r="D49">
        <v>4.6874539999999999E-2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A51" workbookViewId="0">
      <selection activeCell="H71" sqref="H71"/>
    </sheetView>
  </sheetViews>
  <sheetFormatPr defaultRowHeight="15" x14ac:dyDescent="0.25"/>
  <cols>
    <col min="1" max="1" width="25.85546875" customWidth="1"/>
  </cols>
  <sheetData>
    <row r="1" spans="1:12" x14ac:dyDescent="0.25">
      <c r="A1" t="s">
        <v>23</v>
      </c>
    </row>
    <row r="2" spans="1:12" x14ac:dyDescent="0.25">
      <c r="A2" t="s">
        <v>24</v>
      </c>
    </row>
    <row r="3" spans="1:12" x14ac:dyDescent="0.25">
      <c r="A3" t="s">
        <v>25</v>
      </c>
      <c r="I3" t="s">
        <v>125</v>
      </c>
    </row>
    <row r="4" spans="1:12" x14ac:dyDescent="0.25">
      <c r="A4" t="s">
        <v>26</v>
      </c>
    </row>
    <row r="5" spans="1:12" x14ac:dyDescent="0.25">
      <c r="A5" t="s">
        <v>27</v>
      </c>
    </row>
    <row r="6" spans="1:12" x14ac:dyDescent="0.25">
      <c r="A6" t="s">
        <v>28</v>
      </c>
      <c r="I6" s="4" t="s">
        <v>12</v>
      </c>
      <c r="J6" s="5"/>
      <c r="K6" s="5"/>
      <c r="L6" s="5"/>
    </row>
    <row r="7" spans="1:12" x14ac:dyDescent="0.25"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I7" s="5"/>
      <c r="J7" s="5" t="s">
        <v>7</v>
      </c>
      <c r="K7" s="5" t="s">
        <v>8</v>
      </c>
      <c r="L7" s="5" t="s">
        <v>9</v>
      </c>
    </row>
    <row r="8" spans="1:12" x14ac:dyDescent="0.25">
      <c r="A8" t="s">
        <v>1</v>
      </c>
      <c r="B8">
        <v>0.88</v>
      </c>
      <c r="C8">
        <v>0.28000000000000003</v>
      </c>
      <c r="D8">
        <v>-0.39</v>
      </c>
      <c r="E8">
        <v>1</v>
      </c>
      <c r="F8" s="6">
        <v>-2.2E-16</v>
      </c>
      <c r="G8">
        <v>1.6</v>
      </c>
      <c r="I8" s="5" t="s">
        <v>1</v>
      </c>
      <c r="J8" s="5">
        <v>0.87532853378910758</v>
      </c>
      <c r="K8" s="5">
        <v>0.27929974353301801</v>
      </c>
      <c r="L8" s="5">
        <v>0.39470268073169185</v>
      </c>
    </row>
    <row r="9" spans="1:12" x14ac:dyDescent="0.25">
      <c r="A9" t="s">
        <v>2</v>
      </c>
      <c r="B9">
        <v>0.9</v>
      </c>
      <c r="C9">
        <v>0.13</v>
      </c>
      <c r="D9">
        <v>0.41</v>
      </c>
      <c r="E9">
        <v>1</v>
      </c>
      <c r="F9" s="6">
        <v>7.7999999999999995E-16</v>
      </c>
      <c r="G9">
        <v>1.4</v>
      </c>
      <c r="I9" s="5" t="s">
        <v>2</v>
      </c>
      <c r="J9" s="5">
        <v>0.90264449946488035</v>
      </c>
      <c r="K9" s="5">
        <v>0.13159078181643494</v>
      </c>
      <c r="L9" s="5">
        <v>-0.40977455055884854</v>
      </c>
    </row>
    <row r="10" spans="1:12" x14ac:dyDescent="0.25">
      <c r="A10" t="s">
        <v>3</v>
      </c>
      <c r="B10">
        <v>-0.4</v>
      </c>
      <c r="C10">
        <v>0.92</v>
      </c>
      <c r="D10">
        <v>0.06</v>
      </c>
      <c r="E10">
        <v>1</v>
      </c>
      <c r="F10" s="6">
        <v>-1.0999999999999999E-15</v>
      </c>
      <c r="G10">
        <v>1.4</v>
      </c>
      <c r="I10" s="5" t="s">
        <v>3</v>
      </c>
      <c r="J10" s="5">
        <v>-0.39660872544162046</v>
      </c>
      <c r="K10" s="5">
        <v>0.9159267531712435</v>
      </c>
      <c r="L10" s="5">
        <v>-6.1486860241625106E-2</v>
      </c>
    </row>
    <row r="11" spans="1:12" x14ac:dyDescent="0.25">
      <c r="F11" s="6"/>
      <c r="I11" s="5"/>
      <c r="J11" s="5"/>
      <c r="K11" s="5"/>
      <c r="L11" s="5"/>
    </row>
    <row r="12" spans="1:12" x14ac:dyDescent="0.25">
      <c r="I12" s="4" t="s">
        <v>6</v>
      </c>
      <c r="J12" s="5"/>
      <c r="K12" s="5"/>
      <c r="L12" s="5"/>
    </row>
    <row r="13" spans="1:12" x14ac:dyDescent="0.25">
      <c r="A13" s="7" t="s">
        <v>50</v>
      </c>
      <c r="B13" t="s">
        <v>39</v>
      </c>
      <c r="C13" t="s">
        <v>40</v>
      </c>
      <c r="D13" t="s">
        <v>41</v>
      </c>
      <c r="I13" s="5"/>
      <c r="J13" s="5" t="s">
        <v>7</v>
      </c>
      <c r="K13" s="5" t="s">
        <v>8</v>
      </c>
      <c r="L13" s="5" t="s">
        <v>9</v>
      </c>
    </row>
    <row r="14" spans="1:12" x14ac:dyDescent="0.25">
      <c r="A14" t="s">
        <v>45</v>
      </c>
      <c r="B14">
        <v>1.74</v>
      </c>
      <c r="C14">
        <v>0.93</v>
      </c>
      <c r="D14">
        <v>0.33</v>
      </c>
      <c r="I14" s="5"/>
      <c r="J14" s="5">
        <v>1.7382656155760199</v>
      </c>
      <c r="K14" s="5">
        <v>0.93424629777148627</v>
      </c>
      <c r="L14" s="5">
        <v>0.32748602244486325</v>
      </c>
    </row>
    <row r="15" spans="1:12" x14ac:dyDescent="0.25">
      <c r="A15" t="s">
        <v>46</v>
      </c>
      <c r="B15">
        <v>0.57999999999999996</v>
      </c>
      <c r="C15">
        <v>0.31</v>
      </c>
      <c r="D15">
        <v>0.11</v>
      </c>
    </row>
    <row r="16" spans="1:12" x14ac:dyDescent="0.25">
      <c r="A16" t="s">
        <v>47</v>
      </c>
      <c r="B16">
        <v>0.57999999999999996</v>
      </c>
      <c r="C16">
        <v>0.89</v>
      </c>
      <c r="D16">
        <v>1</v>
      </c>
    </row>
    <row r="17" spans="1:19" x14ac:dyDescent="0.25">
      <c r="A17" t="s">
        <v>48</v>
      </c>
      <c r="B17">
        <v>0.57999999999999996</v>
      </c>
      <c r="C17">
        <v>0.31</v>
      </c>
      <c r="D17">
        <v>0.11</v>
      </c>
    </row>
    <row r="18" spans="1:19" x14ac:dyDescent="0.25">
      <c r="A18" t="s">
        <v>49</v>
      </c>
      <c r="B18">
        <v>0.57999999999999996</v>
      </c>
      <c r="C18">
        <v>0.89</v>
      </c>
      <c r="D18">
        <v>1</v>
      </c>
    </row>
    <row r="20" spans="1:19" x14ac:dyDescent="0.25">
      <c r="A20" t="s">
        <v>29</v>
      </c>
    </row>
    <row r="21" spans="1:19" x14ac:dyDescent="0.25">
      <c r="A21" t="s">
        <v>30</v>
      </c>
    </row>
    <row r="23" spans="1:19" x14ac:dyDescent="0.25">
      <c r="A23" t="s">
        <v>31</v>
      </c>
    </row>
    <row r="24" spans="1:19" x14ac:dyDescent="0.25">
      <c r="A24" t="s">
        <v>32</v>
      </c>
    </row>
    <row r="26" spans="1:19" x14ac:dyDescent="0.25">
      <c r="A26" t="s">
        <v>51</v>
      </c>
    </row>
    <row r="27" spans="1:19" x14ac:dyDescent="0.25">
      <c r="A27" t="s">
        <v>52</v>
      </c>
      <c r="P27" s="5"/>
      <c r="Q27" s="5"/>
      <c r="R27" s="5"/>
      <c r="S27" s="5"/>
    </row>
    <row r="28" spans="1:19" x14ac:dyDescent="0.25">
      <c r="A28" t="s">
        <v>33</v>
      </c>
    </row>
    <row r="29" spans="1:19" x14ac:dyDescent="0.25">
      <c r="B29" t="s">
        <v>39</v>
      </c>
      <c r="C29" t="s">
        <v>40</v>
      </c>
      <c r="D29" t="s">
        <v>41</v>
      </c>
      <c r="K29" s="5"/>
    </row>
    <row r="30" spans="1:19" x14ac:dyDescent="0.25">
      <c r="A30" t="s">
        <v>53</v>
      </c>
      <c r="B30">
        <v>0.62817791999999995</v>
      </c>
      <c r="C30">
        <v>-0.50494589000000001</v>
      </c>
      <c r="D30">
        <v>0.34680682000000002</v>
      </c>
      <c r="K30" s="5"/>
    </row>
    <row r="31" spans="1:19" x14ac:dyDescent="0.25">
      <c r="A31" t="s">
        <v>54</v>
      </c>
      <c r="B31">
        <v>-1.4823387299999999</v>
      </c>
      <c r="C31">
        <v>0.89906801999999997</v>
      </c>
      <c r="D31">
        <v>-0.16023195000000001</v>
      </c>
      <c r="K31" s="5"/>
    </row>
    <row r="32" spans="1:19" x14ac:dyDescent="0.25">
      <c r="A32" t="s">
        <v>55</v>
      </c>
      <c r="B32">
        <v>-0.10714715</v>
      </c>
      <c r="C32">
        <v>9.978091E-2</v>
      </c>
      <c r="D32">
        <v>0.20397777</v>
      </c>
      <c r="K32" s="5"/>
    </row>
    <row r="33" spans="1:11" x14ac:dyDescent="0.25">
      <c r="A33" t="s">
        <v>56</v>
      </c>
      <c r="B33">
        <v>1.69723479</v>
      </c>
      <c r="C33">
        <v>-1.01914467</v>
      </c>
      <c r="D33">
        <v>1.2938101500000001</v>
      </c>
      <c r="K33" s="5"/>
    </row>
    <row r="34" spans="1:11" x14ac:dyDescent="0.25">
      <c r="A34" t="s">
        <v>57</v>
      </c>
      <c r="B34">
        <v>0.79075169000000001</v>
      </c>
      <c r="C34">
        <v>1.35132633</v>
      </c>
      <c r="D34">
        <v>0.96094553999999999</v>
      </c>
      <c r="K34" s="5"/>
    </row>
    <row r="35" spans="1:11" x14ac:dyDescent="0.25">
      <c r="A35" t="s">
        <v>58</v>
      </c>
      <c r="B35">
        <v>-0.61203699</v>
      </c>
      <c r="C35">
        <v>1.7749970799999999</v>
      </c>
      <c r="D35">
        <v>-0.79023206999999995</v>
      </c>
      <c r="K35" s="5"/>
    </row>
    <row r="36" spans="1:11" x14ac:dyDescent="0.25">
      <c r="A36" t="s">
        <v>59</v>
      </c>
      <c r="B36">
        <v>-0.12690620999999999</v>
      </c>
      <c r="C36">
        <v>-0.84563027000000002</v>
      </c>
      <c r="D36">
        <v>0.55111655000000004</v>
      </c>
      <c r="K36" s="5"/>
    </row>
    <row r="37" spans="1:11" x14ac:dyDescent="0.25">
      <c r="A37" t="s">
        <v>60</v>
      </c>
      <c r="B37">
        <v>0.90596929999999998</v>
      </c>
      <c r="C37">
        <v>1.8865710200000001</v>
      </c>
      <c r="D37">
        <v>0.53525515000000001</v>
      </c>
      <c r="K37" s="5"/>
    </row>
    <row r="38" spans="1:11" x14ac:dyDescent="0.25">
      <c r="A38" t="s">
        <v>61</v>
      </c>
      <c r="B38">
        <v>0.43726081999999999</v>
      </c>
      <c r="C38">
        <v>0.31538712000000002</v>
      </c>
      <c r="D38">
        <v>0.50391003999999995</v>
      </c>
      <c r="K38" s="5"/>
    </row>
    <row r="39" spans="1:11" x14ac:dyDescent="0.25">
      <c r="A39" t="s">
        <v>62</v>
      </c>
      <c r="B39">
        <v>0.26684901999999999</v>
      </c>
      <c r="C39">
        <v>-0.97109027000000003</v>
      </c>
      <c r="D39">
        <v>-1.8443353600000001</v>
      </c>
      <c r="K39" s="5"/>
    </row>
    <row r="40" spans="1:11" x14ac:dyDescent="0.25">
      <c r="A40" t="s">
        <v>63</v>
      </c>
      <c r="B40">
        <v>1.4787205999999999</v>
      </c>
      <c r="C40">
        <v>-0.57442800999999999</v>
      </c>
      <c r="D40">
        <v>6.3945470000000004E-2</v>
      </c>
      <c r="K40" s="5"/>
    </row>
    <row r="41" spans="1:11" x14ac:dyDescent="0.25">
      <c r="A41" t="s">
        <v>64</v>
      </c>
      <c r="B41">
        <v>0.93431262999999998</v>
      </c>
      <c r="C41">
        <v>-0.79003422000000001</v>
      </c>
      <c r="D41">
        <v>-0.2359868</v>
      </c>
      <c r="K41" s="5"/>
    </row>
    <row r="42" spans="1:11" x14ac:dyDescent="0.25">
      <c r="A42" t="s">
        <v>65</v>
      </c>
      <c r="B42">
        <v>0.38206663000000002</v>
      </c>
      <c r="C42">
        <v>-0.43584559</v>
      </c>
      <c r="D42">
        <v>-2.2700257499999998</v>
      </c>
      <c r="K42" s="5"/>
    </row>
    <row r="43" spans="1:11" x14ac:dyDescent="0.25">
      <c r="A43" t="s">
        <v>66</v>
      </c>
      <c r="B43">
        <v>0.45701987999999999</v>
      </c>
      <c r="C43">
        <v>1.26079831</v>
      </c>
      <c r="D43">
        <v>0.15677126</v>
      </c>
      <c r="K43" s="5"/>
    </row>
    <row r="44" spans="1:11" x14ac:dyDescent="0.25">
      <c r="A44" t="s">
        <v>67</v>
      </c>
      <c r="B44">
        <v>-1.3111807</v>
      </c>
      <c r="C44">
        <v>-0.86667618000000002</v>
      </c>
      <c r="D44">
        <v>2.9803610000000001E-2</v>
      </c>
      <c r="K44" s="5"/>
    </row>
    <row r="45" spans="1:11" x14ac:dyDescent="0.25">
      <c r="A45" t="s">
        <v>68</v>
      </c>
      <c r="B45">
        <v>-1.2157221499999999</v>
      </c>
      <c r="C45">
        <v>-1.2768426799999999</v>
      </c>
      <c r="D45">
        <v>-4.8748E-2</v>
      </c>
      <c r="K45" s="5"/>
    </row>
    <row r="46" spans="1:11" x14ac:dyDescent="0.25">
      <c r="A46" t="s">
        <v>69</v>
      </c>
      <c r="B46">
        <v>-0.11498518000000001</v>
      </c>
      <c r="C46">
        <v>0.66957575000000003</v>
      </c>
      <c r="D46">
        <v>-1.53012891</v>
      </c>
      <c r="K46" s="5"/>
    </row>
    <row r="47" spans="1:11" x14ac:dyDescent="0.25">
      <c r="A47" t="s">
        <v>70</v>
      </c>
      <c r="B47">
        <v>-1.49425977</v>
      </c>
      <c r="C47">
        <v>-0.61613799999999996</v>
      </c>
      <c r="D47">
        <v>1.9210135100000001</v>
      </c>
      <c r="K47" s="5"/>
    </row>
    <row r="48" spans="1:11" x14ac:dyDescent="0.25">
      <c r="A48" t="s">
        <v>71</v>
      </c>
      <c r="B48">
        <v>-1.5975563500000001</v>
      </c>
      <c r="C48">
        <v>0.36382334</v>
      </c>
      <c r="D48">
        <v>0.26545844000000002</v>
      </c>
      <c r="K48" s="5"/>
    </row>
    <row r="49" spans="1:4" x14ac:dyDescent="0.25">
      <c r="A49" t="s">
        <v>72</v>
      </c>
      <c r="B49">
        <v>8.3769949999999996E-2</v>
      </c>
      <c r="C49">
        <v>-0.72055208999999998</v>
      </c>
      <c r="D49">
        <v>4.6874539999999999E-2</v>
      </c>
    </row>
    <row r="51" spans="1:4" x14ac:dyDescent="0.25">
      <c r="A51" t="s">
        <v>34</v>
      </c>
    </row>
    <row r="52" spans="1:4" x14ac:dyDescent="0.25">
      <c r="B52" t="s">
        <v>39</v>
      </c>
      <c r="C52" t="s">
        <v>40</v>
      </c>
      <c r="D52" t="s">
        <v>41</v>
      </c>
    </row>
    <row r="53" spans="1:4" x14ac:dyDescent="0.25">
      <c r="A53" t="s">
        <v>1</v>
      </c>
      <c r="B53">
        <v>0.50356270000000003</v>
      </c>
      <c r="C53">
        <v>0.29896450000000002</v>
      </c>
      <c r="D53">
        <v>-1.2052499999999999</v>
      </c>
    </row>
    <row r="54" spans="1:4" x14ac:dyDescent="0.25">
      <c r="A54" t="s">
        <v>2</v>
      </c>
      <c r="B54">
        <v>0.51927769999999995</v>
      </c>
      <c r="C54">
        <v>0.14085919999999999</v>
      </c>
      <c r="D54">
        <v>1.2512736</v>
      </c>
    </row>
    <row r="55" spans="1:4" x14ac:dyDescent="0.25">
      <c r="A55" t="s">
        <v>3</v>
      </c>
      <c r="B55">
        <v>-0.22816710000000001</v>
      </c>
      <c r="C55">
        <v>0.9803887</v>
      </c>
      <c r="D55">
        <v>0.1877557</v>
      </c>
    </row>
    <row r="57" spans="1:4" x14ac:dyDescent="0.25">
      <c r="A57" t="s">
        <v>35</v>
      </c>
    </row>
    <row r="58" spans="1:4" x14ac:dyDescent="0.25">
      <c r="B58" t="s">
        <v>39</v>
      </c>
      <c r="C58" t="s">
        <v>40</v>
      </c>
      <c r="D58" t="s">
        <v>41</v>
      </c>
    </row>
    <row r="59" spans="1:4" x14ac:dyDescent="0.25">
      <c r="A59" t="s">
        <v>39</v>
      </c>
      <c r="B59" s="6">
        <v>1</v>
      </c>
      <c r="C59" s="6">
        <v>-3.389758E-16</v>
      </c>
      <c r="D59" s="6">
        <v>-1.380921E-15</v>
      </c>
    </row>
    <row r="60" spans="1:4" x14ac:dyDescent="0.25">
      <c r="A60" t="s">
        <v>40</v>
      </c>
      <c r="B60" s="6">
        <v>-3.3718689999999998E-16</v>
      </c>
      <c r="C60" s="6">
        <v>1</v>
      </c>
      <c r="D60" s="6">
        <v>-2.1704239999999999E-15</v>
      </c>
    </row>
    <row r="61" spans="1:4" x14ac:dyDescent="0.25">
      <c r="A61" t="s">
        <v>41</v>
      </c>
      <c r="B61" s="6">
        <v>-1.418735E-15</v>
      </c>
      <c r="C61" s="6">
        <v>-2.1793039999999998E-15</v>
      </c>
      <c r="D61" s="6">
        <v>1</v>
      </c>
    </row>
    <row r="63" spans="1:4" x14ac:dyDescent="0.25">
      <c r="A63" t="s">
        <v>36</v>
      </c>
    </row>
    <row r="64" spans="1:4" x14ac:dyDescent="0.25">
      <c r="A64" t="s">
        <v>37</v>
      </c>
    </row>
    <row r="65" spans="1:1" x14ac:dyDescent="0.25">
      <c r="A65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I7" sqref="I7:K9"/>
    </sheetView>
  </sheetViews>
  <sheetFormatPr defaultRowHeight="15" x14ac:dyDescent="0.25"/>
  <cols>
    <col min="1" max="1" width="20.85546875" customWidth="1"/>
  </cols>
  <sheetData>
    <row r="1" spans="1:11" x14ac:dyDescent="0.25">
      <c r="A1" t="s">
        <v>137</v>
      </c>
    </row>
    <row r="2" spans="1:11" x14ac:dyDescent="0.25">
      <c r="A2" t="s">
        <v>135</v>
      </c>
    </row>
    <row r="3" spans="1:11" x14ac:dyDescent="0.25">
      <c r="A3" t="s">
        <v>26</v>
      </c>
    </row>
    <row r="4" spans="1:11" x14ac:dyDescent="0.25">
      <c r="A4" t="s">
        <v>138</v>
      </c>
    </row>
    <row r="5" spans="1:11" x14ac:dyDescent="0.25">
      <c r="A5" t="s">
        <v>28</v>
      </c>
    </row>
    <row r="6" spans="1:11" x14ac:dyDescent="0.25">
      <c r="B6" t="s">
        <v>111</v>
      </c>
      <c r="C6" t="s">
        <v>112</v>
      </c>
      <c r="D6" t="s">
        <v>113</v>
      </c>
      <c r="E6" t="s">
        <v>42</v>
      </c>
      <c r="F6" t="s">
        <v>43</v>
      </c>
      <c r="G6" t="s">
        <v>44</v>
      </c>
    </row>
    <row r="7" spans="1:11" x14ac:dyDescent="0.25">
      <c r="A7" t="s">
        <v>1</v>
      </c>
      <c r="B7">
        <v>0.93572999999999995</v>
      </c>
      <c r="C7">
        <v>-4.607E-2</v>
      </c>
      <c r="D7">
        <v>0.34970000000000001</v>
      </c>
      <c r="E7">
        <v>1</v>
      </c>
      <c r="F7" s="6">
        <v>-2.2204E-16</v>
      </c>
      <c r="G7">
        <v>1.2794000000000001</v>
      </c>
      <c r="I7" s="36"/>
      <c r="J7" s="36"/>
      <c r="K7" s="37"/>
    </row>
    <row r="8" spans="1:11" x14ac:dyDescent="0.25">
      <c r="A8" t="s">
        <v>2</v>
      </c>
      <c r="B8">
        <v>0.35901</v>
      </c>
      <c r="C8">
        <v>-0.11342000000000001</v>
      </c>
      <c r="D8">
        <v>0.92642000000000002</v>
      </c>
      <c r="E8">
        <v>1</v>
      </c>
      <c r="F8" s="6">
        <v>7.7715999999999999E-16</v>
      </c>
      <c r="G8">
        <v>1.3273999999999999</v>
      </c>
      <c r="I8" s="36"/>
      <c r="J8" s="36"/>
      <c r="K8" s="37"/>
    </row>
    <row r="9" spans="1:11" ht="15.75" thickBot="1" x14ac:dyDescent="0.3">
      <c r="A9" t="s">
        <v>3</v>
      </c>
      <c r="B9">
        <v>-4.0289999999999999E-2</v>
      </c>
      <c r="C9">
        <v>0.99497000000000002</v>
      </c>
      <c r="D9">
        <v>-9.171E-2</v>
      </c>
      <c r="E9">
        <v>1</v>
      </c>
      <c r="F9" s="6">
        <v>-1.1102E-15</v>
      </c>
      <c r="G9">
        <v>1.0203</v>
      </c>
      <c r="I9" s="39"/>
      <c r="J9" s="39"/>
      <c r="K9" s="40"/>
    </row>
    <row r="11" spans="1:11" x14ac:dyDescent="0.25">
      <c r="B11" t="s">
        <v>111</v>
      </c>
      <c r="C11" t="s">
        <v>112</v>
      </c>
      <c r="D11" t="s">
        <v>113</v>
      </c>
    </row>
    <row r="12" spans="1:11" x14ac:dyDescent="0.25">
      <c r="A12" t="s">
        <v>45</v>
      </c>
      <c r="B12">
        <v>1.0061</v>
      </c>
      <c r="C12">
        <v>1.00495</v>
      </c>
      <c r="D12">
        <v>0.98895</v>
      </c>
    </row>
    <row r="13" spans="1:11" x14ac:dyDescent="0.25">
      <c r="A13" t="s">
        <v>46</v>
      </c>
      <c r="B13">
        <v>0.33537</v>
      </c>
      <c r="C13">
        <v>0.33498</v>
      </c>
      <c r="D13">
        <v>0.32965</v>
      </c>
    </row>
    <row r="14" spans="1:11" x14ac:dyDescent="0.25">
      <c r="A14" t="s">
        <v>47</v>
      </c>
      <c r="B14">
        <v>0.33537</v>
      </c>
      <c r="C14">
        <v>0.67035</v>
      </c>
      <c r="D14">
        <v>1</v>
      </c>
    </row>
    <row r="15" spans="1:11" x14ac:dyDescent="0.25">
      <c r="A15" t="s">
        <v>48</v>
      </c>
      <c r="B15">
        <v>0.33537</v>
      </c>
      <c r="C15">
        <v>0.33498</v>
      </c>
      <c r="D15">
        <v>0.32965</v>
      </c>
    </row>
    <row r="16" spans="1:11" x14ac:dyDescent="0.25">
      <c r="A16" t="s">
        <v>49</v>
      </c>
      <c r="B16">
        <v>0.33537</v>
      </c>
      <c r="C16">
        <v>0.67035</v>
      </c>
      <c r="D16">
        <v>1</v>
      </c>
    </row>
    <row r="18" spans="1:9" x14ac:dyDescent="0.25">
      <c r="A18" t="s">
        <v>81</v>
      </c>
    </row>
    <row r="19" spans="1:9" x14ac:dyDescent="0.25">
      <c r="A19" t="s">
        <v>30</v>
      </c>
    </row>
    <row r="21" spans="1:9" x14ac:dyDescent="0.25">
      <c r="A21" t="s">
        <v>31</v>
      </c>
    </row>
    <row r="22" spans="1:9" x14ac:dyDescent="0.25">
      <c r="A22" t="s">
        <v>32</v>
      </c>
    </row>
    <row r="24" spans="1:9" x14ac:dyDescent="0.25">
      <c r="A24" t="s">
        <v>131</v>
      </c>
    </row>
    <row r="26" spans="1:9" x14ac:dyDescent="0.25">
      <c r="A26" t="s">
        <v>110</v>
      </c>
    </row>
    <row r="27" spans="1:9" x14ac:dyDescent="0.25">
      <c r="A27" t="s">
        <v>33</v>
      </c>
    </row>
    <row r="28" spans="1:9" x14ac:dyDescent="0.25">
      <c r="A28" t="s">
        <v>82</v>
      </c>
      <c r="G28" t="s">
        <v>7</v>
      </c>
      <c r="H28" t="s">
        <v>8</v>
      </c>
      <c r="I28" t="s">
        <v>9</v>
      </c>
    </row>
    <row r="29" spans="1:9" x14ac:dyDescent="0.25">
      <c r="A29" t="s">
        <v>83</v>
      </c>
      <c r="F29">
        <v>1</v>
      </c>
      <c r="G29">
        <v>3.4994053431068206E-2</v>
      </c>
      <c r="H29">
        <v>-0.6361588257024724</v>
      </c>
      <c r="I29">
        <v>-0.60326592263894119</v>
      </c>
    </row>
    <row r="30" spans="1:9" x14ac:dyDescent="0.25">
      <c r="A30" t="s">
        <v>84</v>
      </c>
      <c r="F30">
        <v>2</v>
      </c>
      <c r="G30">
        <v>-0.61890038235623202</v>
      </c>
      <c r="H30">
        <v>1.2903885930672496</v>
      </c>
      <c r="I30">
        <v>0.9915554063645744</v>
      </c>
    </row>
    <row r="31" spans="1:9" x14ac:dyDescent="0.25">
      <c r="A31" t="s">
        <v>85</v>
      </c>
      <c r="F31">
        <v>3</v>
      </c>
      <c r="G31">
        <v>-0.1825946627894548</v>
      </c>
      <c r="H31">
        <v>0.14780807675686436</v>
      </c>
      <c r="I31">
        <v>-8.8631962361884087E-2</v>
      </c>
    </row>
    <row r="32" spans="1:9" x14ac:dyDescent="0.25">
      <c r="A32" t="s">
        <v>86</v>
      </c>
      <c r="F32">
        <v>4</v>
      </c>
      <c r="G32">
        <v>-5.0399263543455586E-2</v>
      </c>
      <c r="H32">
        <v>-1.3564305512789594</v>
      </c>
      <c r="I32">
        <v>-1.9366874695422114</v>
      </c>
    </row>
    <row r="33" spans="1:9" x14ac:dyDescent="0.25">
      <c r="A33" t="s">
        <v>87</v>
      </c>
      <c r="F33">
        <v>5</v>
      </c>
      <c r="G33">
        <v>0.25935249240597802</v>
      </c>
      <c r="H33">
        <v>1.1319940034879177</v>
      </c>
      <c r="I33">
        <v>-1.4234165719500651</v>
      </c>
    </row>
    <row r="34" spans="1:9" x14ac:dyDescent="0.25">
      <c r="A34" t="s">
        <v>88</v>
      </c>
      <c r="F34">
        <v>6</v>
      </c>
      <c r="G34">
        <v>0.64772784257554816</v>
      </c>
      <c r="H34">
        <v>1.7885705521815547</v>
      </c>
      <c r="I34">
        <v>0.72879256157941885</v>
      </c>
    </row>
    <row r="35" spans="1:9" x14ac:dyDescent="0.25">
      <c r="A35" t="s">
        <v>89</v>
      </c>
      <c r="F35">
        <v>7</v>
      </c>
      <c r="G35">
        <v>-0.70767856070794899</v>
      </c>
      <c r="H35">
        <v>-0.70594299833410057</v>
      </c>
      <c r="I35">
        <v>-0.18910779602166228</v>
      </c>
    </row>
    <row r="36" spans="1:9" x14ac:dyDescent="0.25">
      <c r="A36" t="s">
        <v>90</v>
      </c>
      <c r="F36">
        <v>8</v>
      </c>
      <c r="G36">
        <v>0.78330810319874145</v>
      </c>
      <c r="H36">
        <v>1.5603917899705948</v>
      </c>
      <c r="I36">
        <v>-1.2720212901179422</v>
      </c>
    </row>
    <row r="37" spans="1:9" x14ac:dyDescent="0.25">
      <c r="A37" t="s">
        <v>91</v>
      </c>
      <c r="F37">
        <v>9</v>
      </c>
      <c r="G37">
        <v>3.7250627682530624E-2</v>
      </c>
      <c r="H37">
        <v>0.21454775151410344</v>
      </c>
      <c r="I37">
        <v>-0.7051048189836302</v>
      </c>
    </row>
    <row r="38" spans="1:9" x14ac:dyDescent="0.25">
      <c r="A38" t="s">
        <v>92</v>
      </c>
      <c r="F38">
        <v>10</v>
      </c>
      <c r="G38">
        <v>1.1626571563624615</v>
      </c>
      <c r="H38">
        <v>-1.1858579702020706</v>
      </c>
      <c r="I38">
        <v>1.2875434287902985</v>
      </c>
    </row>
    <row r="39" spans="1:9" x14ac:dyDescent="0.25">
      <c r="A39" t="s">
        <v>93</v>
      </c>
      <c r="F39">
        <v>11</v>
      </c>
      <c r="G39">
        <v>0.77653838044435419</v>
      </c>
      <c r="H39">
        <v>-0.99172794167913203</v>
      </c>
      <c r="I39">
        <v>-0.9665046010838747</v>
      </c>
    </row>
    <row r="40" spans="1:9" x14ac:dyDescent="0.25">
      <c r="A40" t="s">
        <v>94</v>
      </c>
      <c r="F40">
        <v>12</v>
      </c>
      <c r="G40">
        <v>0.55669308997236833</v>
      </c>
      <c r="H40">
        <v>-1.0584676164363711</v>
      </c>
      <c r="I40">
        <v>-0.35003174446212881</v>
      </c>
    </row>
    <row r="41" spans="1:9" x14ac:dyDescent="0.25">
      <c r="A41" t="s">
        <v>95</v>
      </c>
      <c r="F41">
        <v>13</v>
      </c>
      <c r="G41">
        <v>1.6866127671552249</v>
      </c>
      <c r="H41">
        <v>-0.7574601837193935</v>
      </c>
      <c r="I41">
        <v>1.4389387106224216</v>
      </c>
    </row>
    <row r="42" spans="1:9" x14ac:dyDescent="0.25">
      <c r="A42" t="s">
        <v>96</v>
      </c>
      <c r="F42">
        <v>14</v>
      </c>
      <c r="G42">
        <v>0.56233452560102437</v>
      </c>
      <c r="H42">
        <v>1.0682988266050679</v>
      </c>
      <c r="I42">
        <v>-0.60462898532385179</v>
      </c>
    </row>
    <row r="43" spans="1:9" x14ac:dyDescent="0.25">
      <c r="A43" t="s">
        <v>97</v>
      </c>
      <c r="F43">
        <v>15</v>
      </c>
      <c r="G43">
        <v>-1.1462408545261884</v>
      </c>
      <c r="H43">
        <v>-0.41406905924029069</v>
      </c>
      <c r="I43">
        <v>0.992918469049485</v>
      </c>
    </row>
    <row r="44" spans="1:9" x14ac:dyDescent="0.25">
      <c r="A44" t="s">
        <v>98</v>
      </c>
      <c r="F44">
        <v>16</v>
      </c>
      <c r="G44">
        <v>-1.1473691416519196</v>
      </c>
      <c r="H44">
        <v>-0.8394223478485785</v>
      </c>
      <c r="I44">
        <v>1.0438379172218295</v>
      </c>
    </row>
    <row r="45" spans="1:9" x14ac:dyDescent="0.25">
      <c r="A45" t="s">
        <v>99</v>
      </c>
      <c r="F45">
        <v>17</v>
      </c>
      <c r="G45">
        <v>1.1671703048653863</v>
      </c>
      <c r="H45">
        <v>0.5155551842310806</v>
      </c>
      <c r="I45">
        <v>1.0838656361009202</v>
      </c>
    </row>
    <row r="46" spans="1:9" x14ac:dyDescent="0.25">
      <c r="A46" t="s">
        <v>100</v>
      </c>
      <c r="F46">
        <v>18</v>
      </c>
      <c r="G46">
        <v>-2.4937492479295673</v>
      </c>
      <c r="H46">
        <v>6.8890410502068455E-2</v>
      </c>
      <c r="I46">
        <v>-0.28141802575800834</v>
      </c>
    </row>
    <row r="47" spans="1:9" x14ac:dyDescent="0.25">
      <c r="A47" t="s">
        <v>101</v>
      </c>
      <c r="F47">
        <v>19</v>
      </c>
      <c r="G47">
        <v>-1.142855993148995</v>
      </c>
      <c r="H47">
        <v>0.8619908065845725</v>
      </c>
      <c r="I47">
        <v>0.84016012453245126</v>
      </c>
    </row>
    <row r="48" spans="1:9" x14ac:dyDescent="0.25">
      <c r="A48" t="s">
        <v>102</v>
      </c>
      <c r="F48">
        <v>20</v>
      </c>
      <c r="G48">
        <v>-0.18485123704091722</v>
      </c>
      <c r="H48">
        <v>-0.70289850045971147</v>
      </c>
      <c r="I48">
        <v>1.3206933982805147E-2</v>
      </c>
    </row>
    <row r="50" spans="1:10" x14ac:dyDescent="0.25">
      <c r="A50" t="s">
        <v>34</v>
      </c>
      <c r="G50" s="5"/>
      <c r="H50" s="5" t="s">
        <v>17</v>
      </c>
      <c r="I50" s="5"/>
      <c r="J50" s="5"/>
    </row>
    <row r="51" spans="1:10" x14ac:dyDescent="0.25">
      <c r="B51" t="s">
        <v>111</v>
      </c>
      <c r="C51" t="s">
        <v>112</v>
      </c>
      <c r="D51" t="s">
        <v>113</v>
      </c>
      <c r="G51" s="5"/>
      <c r="H51" s="5" t="s">
        <v>7</v>
      </c>
      <c r="I51" s="5" t="s">
        <v>8</v>
      </c>
      <c r="J51" s="5" t="s">
        <v>9</v>
      </c>
    </row>
    <row r="52" spans="1:10" x14ac:dyDescent="0.25">
      <c r="A52" t="s">
        <v>1</v>
      </c>
      <c r="B52">
        <v>1.2496914180000001</v>
      </c>
      <c r="C52">
        <v>6.0378259999999996E-3</v>
      </c>
      <c r="D52">
        <v>-0.4835469</v>
      </c>
      <c r="G52" s="5" t="s">
        <v>1</v>
      </c>
      <c r="H52" s="5">
        <v>1.2496730087248047</v>
      </c>
      <c r="I52" s="5">
        <v>7.2770236873986828E-3</v>
      </c>
      <c r="J52" s="5">
        <v>0.48357697830468654</v>
      </c>
    </row>
    <row r="53" spans="1:10" x14ac:dyDescent="0.25">
      <c r="A53" t="s">
        <v>2</v>
      </c>
      <c r="B53">
        <v>-0.47131384999999998</v>
      </c>
      <c r="C53">
        <v>9.8354715999999995E-2</v>
      </c>
      <c r="D53">
        <v>1.2741138000000001</v>
      </c>
      <c r="G53" s="5" t="s">
        <v>2</v>
      </c>
      <c r="H53" s="5">
        <v>-0.47143192689340785</v>
      </c>
      <c r="I53" s="5">
        <v>9.910798886337803E-2</v>
      </c>
      <c r="J53" s="5">
        <v>-1.2740115498238387</v>
      </c>
    </row>
    <row r="54" spans="1:10" x14ac:dyDescent="0.25">
      <c r="A54" t="s">
        <v>3</v>
      </c>
      <c r="B54">
        <v>4.1418260000000004E-3</v>
      </c>
      <c r="C54">
        <v>1.0165463219999999</v>
      </c>
      <c r="D54">
        <v>0.122845</v>
      </c>
      <c r="G54" s="5" t="s">
        <v>3</v>
      </c>
      <c r="H54" s="5">
        <v>2.6968559279352562E-3</v>
      </c>
      <c r="I54" s="5">
        <v>1.0166884932827924</v>
      </c>
      <c r="J54" s="5">
        <v>-0.12170874994411296</v>
      </c>
    </row>
    <row r="56" spans="1:10" x14ac:dyDescent="0.25">
      <c r="A56" t="s">
        <v>35</v>
      </c>
    </row>
    <row r="57" spans="1:10" x14ac:dyDescent="0.25">
      <c r="A57" t="s">
        <v>103</v>
      </c>
    </row>
    <row r="58" spans="1:10" x14ac:dyDescent="0.25">
      <c r="A58" t="s">
        <v>104</v>
      </c>
    </row>
    <row r="59" spans="1:10" x14ac:dyDescent="0.25">
      <c r="A59" t="s">
        <v>105</v>
      </c>
    </row>
    <row r="60" spans="1:10" x14ac:dyDescent="0.25">
      <c r="A60" t="s">
        <v>106</v>
      </c>
    </row>
    <row r="62" spans="1:10" x14ac:dyDescent="0.25">
      <c r="A62" t="s">
        <v>36</v>
      </c>
    </row>
    <row r="63" spans="1:10" x14ac:dyDescent="0.25">
      <c r="A63" t="s">
        <v>107</v>
      </c>
    </row>
    <row r="64" spans="1:10" x14ac:dyDescent="0.25">
      <c r="A64" t="s">
        <v>108</v>
      </c>
    </row>
    <row r="66" spans="1:1" x14ac:dyDescent="0.25">
      <c r="A66" t="s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8"/>
  <sheetViews>
    <sheetView topLeftCell="A26" workbookViewId="0">
      <selection activeCell="K41" sqref="K41"/>
    </sheetView>
  </sheetViews>
  <sheetFormatPr defaultRowHeight="15" x14ac:dyDescent="0.25"/>
  <sheetData>
    <row r="1" spans="1:7" x14ac:dyDescent="0.25">
      <c r="A1" t="s">
        <v>134</v>
      </c>
    </row>
    <row r="2" spans="1:7" x14ac:dyDescent="0.25">
      <c r="A2" t="s">
        <v>135</v>
      </c>
    </row>
    <row r="3" spans="1:7" x14ac:dyDescent="0.25">
      <c r="A3" t="s">
        <v>26</v>
      </c>
    </row>
    <row r="4" spans="1:7" x14ac:dyDescent="0.25">
      <c r="A4" t="s">
        <v>136</v>
      </c>
    </row>
    <row r="5" spans="1:7" x14ac:dyDescent="0.25">
      <c r="A5" t="s">
        <v>28</v>
      </c>
    </row>
    <row r="6" spans="1:7" x14ac:dyDescent="0.25">
      <c r="B6" t="s">
        <v>111</v>
      </c>
      <c r="C6" t="s">
        <v>112</v>
      </c>
      <c r="D6" t="s">
        <v>113</v>
      </c>
      <c r="E6" t="s">
        <v>42</v>
      </c>
      <c r="F6" t="s">
        <v>43</v>
      </c>
      <c r="G6" t="s">
        <v>44</v>
      </c>
    </row>
    <row r="7" spans="1:7" x14ac:dyDescent="0.25">
      <c r="A7" t="s">
        <v>1</v>
      </c>
      <c r="B7">
        <v>0.93572999999999995</v>
      </c>
      <c r="C7">
        <v>-4.607E-2</v>
      </c>
      <c r="D7">
        <v>0.34970000000000001</v>
      </c>
      <c r="E7">
        <v>1</v>
      </c>
      <c r="F7" s="6">
        <v>-2.2204E-16</v>
      </c>
      <c r="G7">
        <v>1.2794000000000001</v>
      </c>
    </row>
    <row r="8" spans="1:7" x14ac:dyDescent="0.25">
      <c r="A8" t="s">
        <v>2</v>
      </c>
      <c r="B8">
        <v>0.35901</v>
      </c>
      <c r="C8">
        <v>-0.11342000000000001</v>
      </c>
      <c r="D8">
        <v>0.92642000000000002</v>
      </c>
      <c r="E8">
        <v>1</v>
      </c>
      <c r="F8" s="6">
        <v>7.7715999999999999E-16</v>
      </c>
      <c r="G8">
        <v>1.3273999999999999</v>
      </c>
    </row>
    <row r="9" spans="1:7" x14ac:dyDescent="0.25">
      <c r="A9" t="s">
        <v>3</v>
      </c>
      <c r="B9">
        <v>-4.0289999999999999E-2</v>
      </c>
      <c r="C9">
        <v>0.99497000000000002</v>
      </c>
      <c r="D9">
        <v>-9.171E-2</v>
      </c>
      <c r="E9">
        <v>1</v>
      </c>
      <c r="F9" s="6">
        <v>-1.1102E-15</v>
      </c>
      <c r="G9">
        <v>1.0203</v>
      </c>
    </row>
    <row r="11" spans="1:7" x14ac:dyDescent="0.25">
      <c r="B11" t="s">
        <v>111</v>
      </c>
      <c r="C11" t="s">
        <v>112</v>
      </c>
      <c r="D11" t="s">
        <v>113</v>
      </c>
    </row>
    <row r="12" spans="1:7" x14ac:dyDescent="0.25">
      <c r="A12" t="s">
        <v>45</v>
      </c>
      <c r="B12">
        <v>1.0061</v>
      </c>
      <c r="C12">
        <v>1.00495</v>
      </c>
      <c r="D12">
        <v>0.98895</v>
      </c>
    </row>
    <row r="13" spans="1:7" x14ac:dyDescent="0.25">
      <c r="A13" t="s">
        <v>46</v>
      </c>
      <c r="B13">
        <v>0.33537</v>
      </c>
      <c r="C13">
        <v>0.33498</v>
      </c>
      <c r="D13">
        <v>0.32965</v>
      </c>
    </row>
    <row r="14" spans="1:7" x14ac:dyDescent="0.25">
      <c r="A14" t="s">
        <v>47</v>
      </c>
      <c r="B14">
        <v>0.33537</v>
      </c>
      <c r="C14">
        <v>0.67035</v>
      </c>
      <c r="D14">
        <v>1</v>
      </c>
    </row>
    <row r="15" spans="1:7" x14ac:dyDescent="0.25">
      <c r="A15" t="s">
        <v>48</v>
      </c>
      <c r="B15">
        <v>0.33537</v>
      </c>
      <c r="C15">
        <v>0.33498</v>
      </c>
      <c r="D15">
        <v>0.32965</v>
      </c>
    </row>
    <row r="16" spans="1:7" x14ac:dyDescent="0.25">
      <c r="A16" t="s">
        <v>49</v>
      </c>
      <c r="B16">
        <v>0.33537</v>
      </c>
      <c r="C16">
        <v>0.67035</v>
      </c>
      <c r="D16">
        <v>1</v>
      </c>
    </row>
    <row r="18" spans="1:9" x14ac:dyDescent="0.25">
      <c r="A18" t="s">
        <v>81</v>
      </c>
    </row>
    <row r="19" spans="1:9" x14ac:dyDescent="0.25">
      <c r="A19" t="s">
        <v>30</v>
      </c>
    </row>
    <row r="21" spans="1:9" x14ac:dyDescent="0.25">
      <c r="A21" t="s">
        <v>31</v>
      </c>
    </row>
    <row r="22" spans="1:9" x14ac:dyDescent="0.25">
      <c r="A22" t="s">
        <v>32</v>
      </c>
    </row>
    <row r="24" spans="1:9" x14ac:dyDescent="0.25">
      <c r="A24" t="s">
        <v>131</v>
      </c>
    </row>
    <row r="26" spans="1:9" x14ac:dyDescent="0.25">
      <c r="A26" t="s">
        <v>139</v>
      </c>
    </row>
    <row r="27" spans="1:9" x14ac:dyDescent="0.25">
      <c r="A27" t="s">
        <v>33</v>
      </c>
    </row>
    <row r="28" spans="1:9" x14ac:dyDescent="0.25">
      <c r="B28" t="s">
        <v>111</v>
      </c>
      <c r="C28" t="s">
        <v>112</v>
      </c>
      <c r="D28" t="s">
        <v>113</v>
      </c>
    </row>
    <row r="29" spans="1:9" x14ac:dyDescent="0.25">
      <c r="A29" t="s">
        <v>53</v>
      </c>
      <c r="B29" s="31">
        <v>3.4077459999999997E-2</v>
      </c>
      <c r="C29" s="31">
        <v>-0.63688179</v>
      </c>
      <c r="D29" s="31">
        <v>0.60255550000000002</v>
      </c>
      <c r="G29" s="31"/>
      <c r="H29" s="31"/>
      <c r="I29" s="31"/>
    </row>
    <row r="30" spans="1:9" x14ac:dyDescent="0.25">
      <c r="A30" t="s">
        <v>54</v>
      </c>
      <c r="B30" s="31">
        <v>-0.61704506999999997</v>
      </c>
      <c r="C30" s="31">
        <v>1.2923759100000001</v>
      </c>
      <c r="D30" s="31">
        <v>-0.99012401999999999</v>
      </c>
      <c r="G30" s="31"/>
      <c r="H30" s="31"/>
      <c r="I30" s="31"/>
    </row>
    <row r="31" spans="1:9" x14ac:dyDescent="0.25">
      <c r="A31" t="s">
        <v>55</v>
      </c>
      <c r="B31" s="31">
        <v>-0.18238577</v>
      </c>
      <c r="C31" s="31">
        <v>0.14796871</v>
      </c>
      <c r="D31" s="31">
        <v>8.8793929999999993E-2</v>
      </c>
      <c r="G31" s="31"/>
      <c r="H31" s="31"/>
      <c r="I31" s="31"/>
    </row>
    <row r="32" spans="1:9" x14ac:dyDescent="0.25">
      <c r="A32" t="s">
        <v>56</v>
      </c>
      <c r="B32" s="31">
        <v>-5.2365450000000001E-2</v>
      </c>
      <c r="C32" s="31">
        <v>-1.35852123</v>
      </c>
      <c r="D32" s="31">
        <v>1.93517038</v>
      </c>
      <c r="G32" s="31"/>
      <c r="H32" s="31"/>
      <c r="I32" s="31"/>
    </row>
    <row r="33" spans="1:9" x14ac:dyDescent="0.25">
      <c r="A33" t="s">
        <v>57</v>
      </c>
      <c r="B33" s="31">
        <v>0.26093762999999998</v>
      </c>
      <c r="C33" s="31">
        <v>1.13003056</v>
      </c>
      <c r="D33" s="31">
        <v>1.4246859000000001</v>
      </c>
      <c r="G33" s="31"/>
      <c r="H33" s="31"/>
      <c r="I33" s="31"/>
    </row>
    <row r="34" spans="1:9" x14ac:dyDescent="0.25">
      <c r="A34" t="s">
        <v>58</v>
      </c>
      <c r="B34" s="31">
        <v>0.65028668999999995</v>
      </c>
      <c r="C34" s="31">
        <v>1.7884589399999999</v>
      </c>
      <c r="D34" s="31">
        <v>-0.72678229000000005</v>
      </c>
      <c r="G34" s="31"/>
      <c r="H34" s="31"/>
      <c r="I34" s="31"/>
    </row>
    <row r="35" spans="1:9" x14ac:dyDescent="0.25">
      <c r="A35" t="s">
        <v>59</v>
      </c>
      <c r="B35" s="31">
        <v>-0.70868644000000003</v>
      </c>
      <c r="C35" s="31">
        <v>-0.70514496000000004</v>
      </c>
      <c r="D35" s="31">
        <v>0.18830643999999999</v>
      </c>
      <c r="G35" s="31"/>
      <c r="H35" s="31"/>
      <c r="I35" s="31"/>
    </row>
    <row r="36" spans="1:9" x14ac:dyDescent="0.25">
      <c r="A36" t="s">
        <v>60</v>
      </c>
      <c r="B36" s="31">
        <v>0.78550547000000004</v>
      </c>
      <c r="C36" s="31">
        <v>1.5578504200000001</v>
      </c>
      <c r="D36" s="31">
        <v>1.2737785800000001</v>
      </c>
      <c r="G36" s="31"/>
      <c r="H36" s="31"/>
      <c r="I36" s="31"/>
    </row>
    <row r="37" spans="1:9" x14ac:dyDescent="0.25">
      <c r="A37" t="s">
        <v>61</v>
      </c>
      <c r="B37" s="31">
        <v>3.7543109999999998E-2</v>
      </c>
      <c r="C37" s="31">
        <v>0.21370583000000001</v>
      </c>
      <c r="D37" s="31">
        <v>0.70534511</v>
      </c>
      <c r="G37" s="31"/>
      <c r="H37" s="31"/>
      <c r="I37" s="31"/>
    </row>
    <row r="38" spans="1:9" x14ac:dyDescent="0.25">
      <c r="A38" t="s">
        <v>62</v>
      </c>
      <c r="B38" s="31">
        <v>1.16099196</v>
      </c>
      <c r="C38" s="31">
        <v>-1.1860716600000001</v>
      </c>
      <c r="D38" s="31">
        <v>-1.2888480499999999</v>
      </c>
      <c r="G38" s="31"/>
      <c r="H38" s="31"/>
      <c r="I38" s="31"/>
    </row>
    <row r="39" spans="1:9" x14ac:dyDescent="0.25">
      <c r="A39" t="s">
        <v>63</v>
      </c>
      <c r="B39" s="31">
        <v>0.77510855000000001</v>
      </c>
      <c r="C39" s="31">
        <v>-0.99391242999999996</v>
      </c>
      <c r="D39" s="31">
        <v>0.96540974999999996</v>
      </c>
      <c r="G39" s="31"/>
      <c r="H39" s="31"/>
      <c r="I39" s="31"/>
    </row>
    <row r="40" spans="1:9" x14ac:dyDescent="0.25">
      <c r="A40" t="s">
        <v>64</v>
      </c>
      <c r="B40" s="31">
        <v>0.55517967000000001</v>
      </c>
      <c r="C40" s="31">
        <v>-1.0596495399999999</v>
      </c>
      <c r="D40" s="31">
        <v>0.34885856999999998</v>
      </c>
      <c r="G40" s="31"/>
      <c r="H40" s="31"/>
      <c r="I40" s="31"/>
    </row>
    <row r="41" spans="1:9" x14ac:dyDescent="0.25">
      <c r="A41" t="s">
        <v>65</v>
      </c>
      <c r="B41" s="31">
        <v>1.68555981</v>
      </c>
      <c r="C41" s="31">
        <v>-0.75825180000000003</v>
      </c>
      <c r="D41" s="31">
        <v>-1.4397553700000001</v>
      </c>
      <c r="G41" s="31"/>
      <c r="H41" s="31"/>
      <c r="I41" s="31"/>
    </row>
    <row r="42" spans="1:9" x14ac:dyDescent="0.25">
      <c r="A42" t="s">
        <v>66</v>
      </c>
      <c r="B42" s="31">
        <v>0.56384378000000002</v>
      </c>
      <c r="C42" s="31">
        <v>1.0668195</v>
      </c>
      <c r="D42" s="31">
        <v>0.60583259</v>
      </c>
      <c r="G42" s="31"/>
      <c r="H42" s="31"/>
      <c r="I42" s="31"/>
    </row>
    <row r="43" spans="1:9" x14ac:dyDescent="0.25">
      <c r="A43" t="s">
        <v>67</v>
      </c>
      <c r="B43" s="31">
        <v>-1.1468113799999999</v>
      </c>
      <c r="C43" s="31">
        <v>-0.41132537000000002</v>
      </c>
      <c r="D43" s="31">
        <v>-0.99340112000000003</v>
      </c>
      <c r="G43" s="31"/>
      <c r="H43" s="31"/>
      <c r="I43" s="31"/>
    </row>
    <row r="44" spans="1:9" x14ac:dyDescent="0.25">
      <c r="A44" t="s">
        <v>68</v>
      </c>
      <c r="B44" s="31">
        <v>-1.1485441999999999</v>
      </c>
      <c r="C44" s="31">
        <v>-0.83661918000000002</v>
      </c>
      <c r="D44" s="31">
        <v>-1.0447959200000001</v>
      </c>
      <c r="G44" s="31"/>
      <c r="H44" s="31"/>
      <c r="I44" s="31"/>
    </row>
    <row r="45" spans="1:9" x14ac:dyDescent="0.25">
      <c r="A45" t="s">
        <v>69</v>
      </c>
      <c r="B45" s="31">
        <v>1.1679232500000001</v>
      </c>
      <c r="C45" s="31">
        <v>0.51510356999999996</v>
      </c>
      <c r="D45" s="31">
        <v>-1.08326883</v>
      </c>
      <c r="G45" s="31"/>
      <c r="H45" s="31"/>
      <c r="I45" s="31"/>
    </row>
    <row r="46" spans="1:9" x14ac:dyDescent="0.25">
      <c r="A46" t="s">
        <v>70</v>
      </c>
      <c r="B46" s="31">
        <v>-2.4936547500000001</v>
      </c>
      <c r="C46" s="31">
        <v>7.212739E-2</v>
      </c>
      <c r="D46" s="31">
        <v>0.28145124999999999</v>
      </c>
      <c r="G46" s="31"/>
      <c r="H46" s="31"/>
      <c r="I46" s="31"/>
    </row>
    <row r="47" spans="1:9" x14ac:dyDescent="0.25">
      <c r="A47" t="s">
        <v>71</v>
      </c>
      <c r="B47" s="31">
        <v>-1.1416129100000001</v>
      </c>
      <c r="C47" s="31">
        <v>0.86455605000000002</v>
      </c>
      <c r="D47" s="31">
        <v>-0.83921670000000004</v>
      </c>
      <c r="G47" s="31"/>
      <c r="H47" s="31"/>
      <c r="I47" s="31"/>
    </row>
    <row r="48" spans="1:9" x14ac:dyDescent="0.25">
      <c r="A48" t="s">
        <v>72</v>
      </c>
      <c r="B48" s="31">
        <v>-0.18585140999999999</v>
      </c>
      <c r="C48" s="31">
        <v>-0.70261890000000005</v>
      </c>
      <c r="D48" s="31">
        <v>-1.399568E-2</v>
      </c>
      <c r="G48" s="31"/>
      <c r="H48" s="31"/>
      <c r="I48" s="3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D12"/>
  <sheetViews>
    <sheetView workbookViewId="0">
      <selection activeCell="F17" sqref="F17"/>
    </sheetView>
  </sheetViews>
  <sheetFormatPr defaultRowHeight="15" x14ac:dyDescent="0.25"/>
  <cols>
    <col min="1" max="1" width="22.85546875" customWidth="1"/>
    <col min="2" max="2" width="14.5703125" bestFit="1" customWidth="1"/>
    <col min="3" max="4" width="12.7109375" bestFit="1" customWidth="1"/>
    <col min="5" max="5" width="12" bestFit="1" customWidth="1"/>
  </cols>
  <sheetData>
    <row r="2" spans="1:4" x14ac:dyDescent="0.25">
      <c r="A2" t="s">
        <v>34</v>
      </c>
    </row>
    <row r="3" spans="1:4" x14ac:dyDescent="0.25">
      <c r="B3" t="s">
        <v>111</v>
      </c>
      <c r="C3" t="s">
        <v>112</v>
      </c>
      <c r="D3" t="s">
        <v>113</v>
      </c>
    </row>
    <row r="4" spans="1:4" x14ac:dyDescent="0.25">
      <c r="A4" t="s">
        <v>1</v>
      </c>
      <c r="B4">
        <v>1.2496914180000001</v>
      </c>
      <c r="C4">
        <v>6.0378259999999996E-3</v>
      </c>
      <c r="D4">
        <v>-0.4835469</v>
      </c>
    </row>
    <row r="5" spans="1:4" x14ac:dyDescent="0.25">
      <c r="A5" t="s">
        <v>2</v>
      </c>
      <c r="B5">
        <v>-0.47131384999999998</v>
      </c>
      <c r="C5">
        <v>9.8354715999999995E-2</v>
      </c>
      <c r="D5">
        <v>1.2741138000000001</v>
      </c>
    </row>
    <row r="6" spans="1:4" x14ac:dyDescent="0.25">
      <c r="A6" t="s">
        <v>3</v>
      </c>
      <c r="B6">
        <v>4.1418260000000004E-3</v>
      </c>
      <c r="C6">
        <v>1.0165463219999999</v>
      </c>
      <c r="D6">
        <v>0.122845</v>
      </c>
    </row>
    <row r="8" spans="1:4" x14ac:dyDescent="0.25">
      <c r="A8" t="s">
        <v>35</v>
      </c>
    </row>
    <row r="9" spans="1:4" x14ac:dyDescent="0.25">
      <c r="B9" t="s">
        <v>111</v>
      </c>
      <c r="C9" t="s">
        <v>112</v>
      </c>
      <c r="D9" t="s">
        <v>113</v>
      </c>
    </row>
    <row r="10" spans="1:4" x14ac:dyDescent="0.25">
      <c r="A10" t="s">
        <v>111</v>
      </c>
      <c r="B10" s="6">
        <v>1</v>
      </c>
      <c r="C10" s="6">
        <v>2.6735749999999998E-16</v>
      </c>
      <c r="D10" s="6">
        <v>-8.747093E-16</v>
      </c>
    </row>
    <row r="11" spans="1:4" x14ac:dyDescent="0.25">
      <c r="A11" t="s">
        <v>112</v>
      </c>
      <c r="B11" s="6">
        <v>2.677213E-16</v>
      </c>
      <c r="C11" s="6">
        <v>1</v>
      </c>
      <c r="D11" s="6">
        <v>-1.99195E-15</v>
      </c>
    </row>
    <row r="12" spans="1:4" x14ac:dyDescent="0.25">
      <c r="A12" t="s">
        <v>113</v>
      </c>
      <c r="B12" s="6">
        <v>-8.61632E-16</v>
      </c>
      <c r="C12" s="6">
        <v>-1.9715739999999999E-15</v>
      </c>
      <c r="D12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6"/>
  <sheetViews>
    <sheetView workbookViewId="0">
      <selection activeCell="I15" sqref="I15"/>
    </sheetView>
  </sheetViews>
  <sheetFormatPr defaultRowHeight="15" x14ac:dyDescent="0.25"/>
  <cols>
    <col min="1" max="1" width="11.42578125" bestFit="1" customWidth="1"/>
  </cols>
  <sheetData>
    <row r="1" spans="1:3" x14ac:dyDescent="0.25">
      <c r="A1" t="s">
        <v>18</v>
      </c>
    </row>
    <row r="3" spans="1:3" x14ac:dyDescent="0.25">
      <c r="B3" t="s">
        <v>7</v>
      </c>
      <c r="C3" t="s">
        <v>8</v>
      </c>
    </row>
    <row r="4" spans="1:3" x14ac:dyDescent="0.25">
      <c r="A4" t="s">
        <v>1</v>
      </c>
      <c r="B4">
        <v>0.9187484776988164</v>
      </c>
      <c r="C4">
        <v>-1.0470125553503604E-2</v>
      </c>
    </row>
    <row r="5" spans="1:3" x14ac:dyDescent="0.25">
      <c r="A5" t="s">
        <v>2</v>
      </c>
      <c r="B5">
        <v>0.89817422528084112</v>
      </c>
      <c r="C5">
        <v>-0.15926797328535905</v>
      </c>
    </row>
    <row r="6" spans="1:3" x14ac:dyDescent="0.25">
      <c r="A6" t="s">
        <v>3</v>
      </c>
      <c r="B6">
        <v>-8.8092978224649121E-2</v>
      </c>
      <c r="C6">
        <v>0.9942132193140234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6"/>
  <sheetViews>
    <sheetView workbookViewId="0">
      <selection activeCell="H13" sqref="H13"/>
    </sheetView>
  </sheetViews>
  <sheetFormatPr defaultRowHeight="15" x14ac:dyDescent="0.25"/>
  <sheetData>
    <row r="1" spans="1:3" x14ac:dyDescent="0.25">
      <c r="A1" t="s">
        <v>17</v>
      </c>
    </row>
    <row r="3" spans="1:3" x14ac:dyDescent="0.25">
      <c r="B3" t="s">
        <v>7</v>
      </c>
      <c r="C3" t="s">
        <v>8</v>
      </c>
    </row>
    <row r="4" spans="1:3" x14ac:dyDescent="0.25">
      <c r="A4" t="s">
        <v>1</v>
      </c>
      <c r="B4">
        <v>0.57207707465322621</v>
      </c>
      <c r="C4">
        <v>0.12522849331432562</v>
      </c>
    </row>
    <row r="5" spans="1:3" x14ac:dyDescent="0.25">
      <c r="A5" t="s">
        <v>2</v>
      </c>
      <c r="B5">
        <v>0.53721813650456873</v>
      </c>
      <c r="C5">
        <v>-2.9783486823263414E-2</v>
      </c>
    </row>
    <row r="6" spans="1:3" x14ac:dyDescent="0.25">
      <c r="A6" t="s">
        <v>3</v>
      </c>
      <c r="B6">
        <v>9.2085276281700074E-2</v>
      </c>
      <c r="C6">
        <v>1.0023692330607219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21"/>
  <sheetViews>
    <sheetView workbookViewId="0">
      <selection activeCell="E14" sqref="E14"/>
    </sheetView>
  </sheetViews>
  <sheetFormatPr defaultRowHeight="15" x14ac:dyDescent="0.25"/>
  <sheetData>
    <row r="1" spans="1:5" x14ac:dyDescent="0.25">
      <c r="B1" t="s">
        <v>7</v>
      </c>
      <c r="C1" t="s">
        <v>8</v>
      </c>
      <c r="E1" t="s">
        <v>22</v>
      </c>
    </row>
    <row r="2" spans="1:5" x14ac:dyDescent="0.25">
      <c r="A2">
        <v>1</v>
      </c>
      <c r="B2">
        <v>0.4372655950610822</v>
      </c>
      <c r="C2">
        <v>-0.67703474262269014</v>
      </c>
    </row>
    <row r="3" spans="1:5" x14ac:dyDescent="0.25">
      <c r="A3">
        <v>2</v>
      </c>
      <c r="B3">
        <v>-1.1239125603387279</v>
      </c>
      <c r="C3">
        <v>1.3200260031206046</v>
      </c>
    </row>
    <row r="4" spans="1:5" x14ac:dyDescent="0.25">
      <c r="A4">
        <v>3</v>
      </c>
      <c r="B4">
        <v>-7.0285177762842377E-2</v>
      </c>
      <c r="C4">
        <v>0.12843967964716674</v>
      </c>
    </row>
    <row r="5" spans="1:5" x14ac:dyDescent="0.25">
      <c r="A5">
        <v>4</v>
      </c>
      <c r="B5">
        <v>1.2900781840288476</v>
      </c>
      <c r="C5">
        <v>-1.5016505528185085</v>
      </c>
    </row>
    <row r="6" spans="1:5" x14ac:dyDescent="0.25">
      <c r="A6">
        <v>5</v>
      </c>
      <c r="B6">
        <v>1.1759713894532253</v>
      </c>
      <c r="C6">
        <v>1.0336659615051085</v>
      </c>
    </row>
    <row r="7" spans="1:5" x14ac:dyDescent="0.25">
      <c r="A7">
        <v>6</v>
      </c>
      <c r="B7">
        <v>-2.2103015658380798E-2</v>
      </c>
      <c r="C7">
        <v>1.8774231596268884</v>
      </c>
    </row>
    <row r="8" spans="1:5" x14ac:dyDescent="0.25">
      <c r="A8">
        <v>7</v>
      </c>
      <c r="B8">
        <v>-0.38667748215507158</v>
      </c>
      <c r="C8">
        <v>-0.76267737027404148</v>
      </c>
    </row>
    <row r="9" spans="1:5" x14ac:dyDescent="0.25">
      <c r="A9">
        <v>8</v>
      </c>
      <c r="B9">
        <v>1.4538378569174188</v>
      </c>
      <c r="C9">
        <v>1.5054204903600406</v>
      </c>
    </row>
    <row r="10" spans="1:5" x14ac:dyDescent="0.25">
      <c r="A10">
        <v>9</v>
      </c>
      <c r="B10">
        <v>0.5143172689171549</v>
      </c>
      <c r="C10">
        <v>0.16169029950986147</v>
      </c>
    </row>
    <row r="11" spans="1:5" x14ac:dyDescent="0.25">
      <c r="A11">
        <v>10</v>
      </c>
      <c r="B11">
        <v>-5.2443243618478519E-2</v>
      </c>
      <c r="C11">
        <v>-1.0057224800483868</v>
      </c>
    </row>
    <row r="12" spans="1:5" x14ac:dyDescent="0.25">
      <c r="A12">
        <v>11</v>
      </c>
      <c r="B12">
        <v>1.2226828353492003</v>
      </c>
      <c r="C12">
        <v>-1.010754636037615</v>
      </c>
    </row>
    <row r="13" spans="1:5" x14ac:dyDescent="0.25">
      <c r="A13">
        <v>12</v>
      </c>
      <c r="B13">
        <v>0.63808038866920258</v>
      </c>
      <c r="C13">
        <v>-1.0440052559003097</v>
      </c>
    </row>
    <row r="14" spans="1:5" x14ac:dyDescent="0.25">
      <c r="A14">
        <v>13</v>
      </c>
      <c r="B14">
        <v>0.225423223845715</v>
      </c>
      <c r="C14">
        <v>-0.53396795119345453</v>
      </c>
    </row>
    <row r="15" spans="1:5" x14ac:dyDescent="0.25">
      <c r="A15">
        <v>14</v>
      </c>
      <c r="B15">
        <v>0.83070957330938455</v>
      </c>
      <c r="C15">
        <v>1.0528073494310699</v>
      </c>
    </row>
    <row r="16" spans="1:5" x14ac:dyDescent="0.25">
      <c r="A16">
        <v>15</v>
      </c>
      <c r="B16">
        <v>-1.5173565385870302</v>
      </c>
      <c r="C16">
        <v>-0.40981608893315546</v>
      </c>
    </row>
    <row r="17" spans="1:3" x14ac:dyDescent="0.25">
      <c r="A17">
        <v>16</v>
      </c>
      <c r="B17">
        <v>-1.5558823755150666</v>
      </c>
      <c r="C17">
        <v>-0.82917860999943138</v>
      </c>
    </row>
    <row r="18" spans="1:3" x14ac:dyDescent="0.25">
      <c r="A18">
        <v>17</v>
      </c>
      <c r="B18">
        <v>0.10166010409366733</v>
      </c>
      <c r="C18">
        <v>0.67172760421671684</v>
      </c>
    </row>
    <row r="19" spans="1:3" x14ac:dyDescent="0.25">
      <c r="A19">
        <v>18</v>
      </c>
      <c r="B19">
        <v>-1.612250146587467</v>
      </c>
      <c r="C19">
        <v>-0.11437897137015396</v>
      </c>
    </row>
    <row r="20" spans="1:3" x14ac:dyDescent="0.25">
      <c r="A20">
        <v>19</v>
      </c>
      <c r="B20">
        <v>-1.4017790278029212</v>
      </c>
      <c r="C20">
        <v>0.84827147426567207</v>
      </c>
    </row>
    <row r="21" spans="1:3" x14ac:dyDescent="0.25">
      <c r="A21">
        <v>20</v>
      </c>
      <c r="B21">
        <v>-0.14733685161891508</v>
      </c>
      <c r="C21">
        <v>-0.7102853624853851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24"/>
  <sheetViews>
    <sheetView workbookViewId="0">
      <selection activeCell="G15" sqref="G15"/>
    </sheetView>
  </sheetViews>
  <sheetFormatPr defaultRowHeight="15" x14ac:dyDescent="0.25"/>
  <cols>
    <col min="1" max="1" width="23.7109375" customWidth="1"/>
  </cols>
  <sheetData>
    <row r="1" spans="1:6" x14ac:dyDescent="0.25">
      <c r="A1" t="s">
        <v>140</v>
      </c>
    </row>
    <row r="2" spans="1:6" x14ac:dyDescent="0.25">
      <c r="A2" t="s">
        <v>141</v>
      </c>
    </row>
    <row r="3" spans="1:6" x14ac:dyDescent="0.25">
      <c r="A3" t="s">
        <v>26</v>
      </c>
    </row>
    <row r="4" spans="1:6" x14ac:dyDescent="0.25">
      <c r="A4" t="s">
        <v>142</v>
      </c>
    </row>
    <row r="5" spans="1:6" x14ac:dyDescent="0.25">
      <c r="A5" t="s">
        <v>28</v>
      </c>
    </row>
    <row r="6" spans="1:6" x14ac:dyDescent="0.25">
      <c r="B6" t="s">
        <v>113</v>
      </c>
      <c r="C6" t="s">
        <v>112</v>
      </c>
      <c r="D6" t="s">
        <v>42</v>
      </c>
      <c r="E6" t="s">
        <v>43</v>
      </c>
      <c r="F6" t="s">
        <v>44</v>
      </c>
    </row>
    <row r="7" spans="1:6" x14ac:dyDescent="0.25">
      <c r="A7" t="s">
        <v>1</v>
      </c>
      <c r="B7">
        <v>0.91880090000000003</v>
      </c>
      <c r="C7">
        <v>-3.8546000000000001E-3</v>
      </c>
      <c r="D7">
        <v>0.84420989999999996</v>
      </c>
      <c r="E7">
        <v>0.155790081</v>
      </c>
      <c r="F7">
        <v>1.000035</v>
      </c>
    </row>
    <row r="8" spans="1:6" x14ac:dyDescent="0.25">
      <c r="A8" t="s">
        <v>2</v>
      </c>
      <c r="B8">
        <v>0.8992985</v>
      </c>
      <c r="C8">
        <v>-0.15279709999999999</v>
      </c>
      <c r="D8">
        <v>0.83208479999999996</v>
      </c>
      <c r="E8">
        <v>0.16791524299999999</v>
      </c>
      <c r="F8">
        <v>1.0576890000000001</v>
      </c>
    </row>
    <row r="9" spans="1:6" x14ac:dyDescent="0.25">
      <c r="A9" t="s">
        <v>3</v>
      </c>
      <c r="B9">
        <v>-9.5250199999999993E-2</v>
      </c>
      <c r="C9">
        <v>0.99355260000000001</v>
      </c>
      <c r="D9">
        <v>0.99621930000000003</v>
      </c>
      <c r="E9">
        <v>3.7806979999999999E-3</v>
      </c>
      <c r="F9">
        <v>1.0183800000000001</v>
      </c>
    </row>
    <row r="11" spans="1:6" x14ac:dyDescent="0.25">
      <c r="B11" t="s">
        <v>113</v>
      </c>
      <c r="C11" t="s">
        <v>112</v>
      </c>
    </row>
    <row r="12" spans="1:6" x14ac:dyDescent="0.25">
      <c r="A12" t="s">
        <v>45</v>
      </c>
      <c r="B12">
        <v>1.6620055</v>
      </c>
      <c r="C12">
        <v>1.0105085</v>
      </c>
    </row>
    <row r="13" spans="1:6" x14ac:dyDescent="0.25">
      <c r="A13" t="s">
        <v>46</v>
      </c>
      <c r="B13">
        <v>0.55400179999999999</v>
      </c>
      <c r="C13">
        <v>0.33683619999999997</v>
      </c>
    </row>
    <row r="14" spans="1:6" x14ac:dyDescent="0.25">
      <c r="A14" t="s">
        <v>47</v>
      </c>
      <c r="B14">
        <v>0.55400179999999999</v>
      </c>
      <c r="C14">
        <v>0.89083800000000002</v>
      </c>
    </row>
    <row r="15" spans="1:6" x14ac:dyDescent="0.25">
      <c r="A15" t="s">
        <v>48</v>
      </c>
      <c r="B15">
        <v>0.62188840000000001</v>
      </c>
      <c r="C15">
        <v>0.37811159999999999</v>
      </c>
    </row>
    <row r="16" spans="1:6" x14ac:dyDescent="0.25">
      <c r="A16" t="s">
        <v>49</v>
      </c>
      <c r="B16">
        <v>0.62188840000000001</v>
      </c>
      <c r="C16">
        <v>1</v>
      </c>
    </row>
    <row r="18" spans="1:1" x14ac:dyDescent="0.25">
      <c r="A18" t="s">
        <v>114</v>
      </c>
    </row>
    <row r="19" spans="1:1" x14ac:dyDescent="0.25">
      <c r="A19" t="s">
        <v>115</v>
      </c>
    </row>
    <row r="21" spans="1:1" x14ac:dyDescent="0.25">
      <c r="A21" t="s">
        <v>143</v>
      </c>
    </row>
    <row r="22" spans="1:1" x14ac:dyDescent="0.25">
      <c r="A22" t="s">
        <v>144</v>
      </c>
    </row>
    <row r="24" spans="1:1" x14ac:dyDescent="0.25">
      <c r="A24" t="s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I24" sqref="I24"/>
    </sheetView>
  </sheetViews>
  <sheetFormatPr defaultRowHeight="15" x14ac:dyDescent="0.25"/>
  <sheetData>
    <row r="1" spans="1:3" x14ac:dyDescent="0.25">
      <c r="A1" t="s">
        <v>146</v>
      </c>
    </row>
    <row r="2" spans="1:3" x14ac:dyDescent="0.25">
      <c r="A2" t="s">
        <v>33</v>
      </c>
    </row>
    <row r="3" spans="1:3" x14ac:dyDescent="0.25">
      <c r="B3" t="s">
        <v>113</v>
      </c>
      <c r="C3" t="s">
        <v>112</v>
      </c>
    </row>
    <row r="4" spans="1:3" x14ac:dyDescent="0.25">
      <c r="A4" t="s">
        <v>53</v>
      </c>
      <c r="B4">
        <v>0.44212993</v>
      </c>
      <c r="C4">
        <v>-0.67386869999999999</v>
      </c>
    </row>
    <row r="5" spans="1:3" x14ac:dyDescent="0.25">
      <c r="A5" t="s">
        <v>54</v>
      </c>
      <c r="B5">
        <v>-1.1333899199999999</v>
      </c>
      <c r="C5">
        <v>1.3118989000000001</v>
      </c>
    </row>
    <row r="6" spans="1:3" x14ac:dyDescent="0.25">
      <c r="A6" t="s">
        <v>55</v>
      </c>
      <c r="B6">
        <v>-7.1208350000000004E-2</v>
      </c>
      <c r="C6">
        <v>0.12793009999999999</v>
      </c>
    </row>
    <row r="7" spans="1:3" x14ac:dyDescent="0.25">
      <c r="A7" t="s">
        <v>56</v>
      </c>
      <c r="B7">
        <v>1.3008590600000001</v>
      </c>
      <c r="C7">
        <v>-1.4923227999999999</v>
      </c>
    </row>
    <row r="8" spans="1:3" x14ac:dyDescent="0.25">
      <c r="A8" t="s">
        <v>57</v>
      </c>
      <c r="B8">
        <v>1.1684982100000001</v>
      </c>
      <c r="C8">
        <v>1.0421050999999999</v>
      </c>
    </row>
    <row r="9" spans="1:3" x14ac:dyDescent="0.25">
      <c r="A9" t="s">
        <v>58</v>
      </c>
      <c r="B9">
        <v>-3.5621769999999997E-2</v>
      </c>
      <c r="C9">
        <v>1.8772146999999999</v>
      </c>
    </row>
    <row r="10" spans="1:3" x14ac:dyDescent="0.25">
      <c r="A10" t="s">
        <v>59</v>
      </c>
      <c r="B10">
        <v>-0.38117578000000002</v>
      </c>
      <c r="C10">
        <v>-0.76544160000000006</v>
      </c>
    </row>
    <row r="11" spans="1:3" x14ac:dyDescent="0.25">
      <c r="A11" t="s">
        <v>60</v>
      </c>
      <c r="B11">
        <v>1.4429606399999999</v>
      </c>
      <c r="C11">
        <v>1.5158480000000001</v>
      </c>
    </row>
    <row r="12" spans="1:3" x14ac:dyDescent="0.25">
      <c r="A12" t="s">
        <v>61</v>
      </c>
      <c r="B12">
        <v>0.51313993000000002</v>
      </c>
      <c r="C12">
        <v>0.1653888</v>
      </c>
    </row>
    <row r="13" spans="1:3" x14ac:dyDescent="0.25">
      <c r="A13" t="s">
        <v>62</v>
      </c>
      <c r="B13">
        <v>-4.5199330000000003E-2</v>
      </c>
      <c r="C13">
        <v>-1.0060724000000001</v>
      </c>
    </row>
    <row r="14" spans="1:3" x14ac:dyDescent="0.25">
      <c r="A14" t="s">
        <v>63</v>
      </c>
      <c r="B14">
        <v>1.22993065</v>
      </c>
      <c r="C14">
        <v>-1.0019245000000001</v>
      </c>
    </row>
    <row r="15" spans="1:3" x14ac:dyDescent="0.25">
      <c r="A15" t="s">
        <v>64</v>
      </c>
      <c r="B15">
        <v>0.64558236000000002</v>
      </c>
      <c r="C15">
        <v>-1.0393832999999999</v>
      </c>
    </row>
    <row r="16" spans="1:3" x14ac:dyDescent="0.25">
      <c r="A16" t="s">
        <v>65</v>
      </c>
      <c r="B16">
        <v>0.2292631</v>
      </c>
      <c r="C16">
        <v>-0.53232950000000001</v>
      </c>
    </row>
    <row r="17" spans="1:3" x14ac:dyDescent="0.25">
      <c r="A17" t="s">
        <v>66</v>
      </c>
      <c r="B17">
        <v>0.82310735999999995</v>
      </c>
      <c r="C17">
        <v>1.0587605</v>
      </c>
    </row>
    <row r="18" spans="1:3" x14ac:dyDescent="0.25">
      <c r="A18" t="s">
        <v>67</v>
      </c>
      <c r="B18">
        <v>-1.5143673499999999</v>
      </c>
      <c r="C18">
        <v>-0.4207303</v>
      </c>
    </row>
    <row r="19" spans="1:3" x14ac:dyDescent="0.25">
      <c r="A19" t="s">
        <v>68</v>
      </c>
      <c r="B19">
        <v>-1.5498723400000001</v>
      </c>
      <c r="C19">
        <v>-0.84035899999999997</v>
      </c>
    </row>
    <row r="20" spans="1:3" x14ac:dyDescent="0.25">
      <c r="A20" t="s">
        <v>69</v>
      </c>
      <c r="B20">
        <v>9.6820660000000003E-2</v>
      </c>
      <c r="C20">
        <v>0.6724426</v>
      </c>
    </row>
    <row r="21" spans="1:3" x14ac:dyDescent="0.25">
      <c r="A21" t="s">
        <v>70</v>
      </c>
      <c r="B21">
        <v>-1.61138636</v>
      </c>
      <c r="C21">
        <v>-0.12598519999999999</v>
      </c>
    </row>
    <row r="22" spans="1:3" x14ac:dyDescent="0.25">
      <c r="A22" t="s">
        <v>71</v>
      </c>
      <c r="B22">
        <v>-1.40785235</v>
      </c>
      <c r="C22">
        <v>0.83815600000000001</v>
      </c>
    </row>
    <row r="23" spans="1:3" x14ac:dyDescent="0.25">
      <c r="A23" t="s">
        <v>72</v>
      </c>
      <c r="B23">
        <v>-0.14221834999999999</v>
      </c>
      <c r="C23">
        <v>-0.71132740000000005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1.42578125" bestFit="1" customWidth="1"/>
  </cols>
  <sheetData>
    <row r="1" spans="1:3" x14ac:dyDescent="0.25">
      <c r="A1" t="s">
        <v>34</v>
      </c>
    </row>
    <row r="2" spans="1:3" x14ac:dyDescent="0.25">
      <c r="B2" t="s">
        <v>113</v>
      </c>
      <c r="C2" t="s">
        <v>112</v>
      </c>
    </row>
    <row r="3" spans="1:3" x14ac:dyDescent="0.25">
      <c r="A3" t="s">
        <v>1</v>
      </c>
      <c r="B3">
        <v>0.57116115000000001</v>
      </c>
      <c r="C3">
        <v>0.12934480000000001</v>
      </c>
    </row>
    <row r="4" spans="1:3" x14ac:dyDescent="0.25">
      <c r="A4" t="s">
        <v>2</v>
      </c>
      <c r="B4">
        <v>0.53741890999999997</v>
      </c>
      <c r="C4">
        <v>-2.5915379999999998E-2</v>
      </c>
    </row>
    <row r="5" spans="1:3" x14ac:dyDescent="0.25">
      <c r="A5" t="s">
        <v>3</v>
      </c>
      <c r="B5">
        <v>8.4864809999999999E-2</v>
      </c>
      <c r="C5">
        <v>1.0030055899999999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Fig 6.1</vt:lpstr>
      <vt:lpstr>Fig 6.2</vt:lpstr>
      <vt:lpstr>Fig 6.3</vt:lpstr>
      <vt:lpstr>Fig 6.4</vt:lpstr>
      <vt:lpstr>Fig 6.5</vt:lpstr>
      <vt:lpstr>Fig 6.6</vt:lpstr>
      <vt:lpstr>Fig 6.7</vt:lpstr>
      <vt:lpstr>Fig 6.8</vt:lpstr>
      <vt:lpstr>Fig 6.9</vt:lpstr>
      <vt:lpstr>Fig 6.10</vt:lpstr>
      <vt:lpstr>Fig 6.11</vt:lpstr>
      <vt:lpstr>Fig 6.12</vt:lpstr>
      <vt:lpstr>Fig 6.13</vt:lpstr>
      <vt:lpstr>Fig 6.14</vt:lpstr>
      <vt:lpstr>Fig 6.15</vt:lpstr>
      <vt:lpstr>Fig 6.16</vt:lpstr>
      <vt:lpstr>Fig 6.17</vt:lpstr>
      <vt:lpstr>Fig 6.18</vt:lpstr>
      <vt:lpstr>Fig 6.19</vt:lpstr>
      <vt:lpstr>Fig 6.20</vt:lpstr>
      <vt:lpstr>Fig 6.21</vt:lpstr>
      <vt:lpstr>Fig 6.22</vt:lpstr>
      <vt:lpstr>Fig 6.23</vt:lpstr>
      <vt:lpstr>Fig 6.24</vt:lpstr>
      <vt:lpstr>Fig 6.25</vt:lpstr>
      <vt:lpstr>Fig 6.26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2016-07-21T20:25:41Z</dcterms:created>
  <dcterms:modified xsi:type="dcterms:W3CDTF">2016-07-29T17:15:36Z</dcterms:modified>
</cp:coreProperties>
</file>