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fdo\Desktop\python_project\"/>
    </mc:Choice>
  </mc:AlternateContent>
  <xr:revisionPtr revIDLastSave="0" documentId="13_ncr:1_{8CFC243A-D787-44C6-9F36-66AB8F6E29E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entiment &amp; coverage" sheetId="1" r:id="rId1"/>
    <sheet name="top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C16" i="1"/>
  <c r="D16" i="1"/>
  <c r="E16" i="1"/>
  <c r="F16" i="1"/>
  <c r="H28" i="1" l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G7" i="1"/>
  <c r="G8" i="1"/>
  <c r="G9" i="1"/>
  <c r="G10" i="1"/>
  <c r="G11" i="1"/>
  <c r="G12" i="1"/>
  <c r="G13" i="1"/>
  <c r="G14" i="1"/>
  <c r="G15" i="1"/>
  <c r="G6" i="1"/>
  <c r="G5" i="1"/>
  <c r="T19" i="1"/>
  <c r="T20" i="1"/>
  <c r="S20" i="1"/>
  <c r="R20" i="1"/>
  <c r="U20" i="1" s="1"/>
  <c r="S18" i="1"/>
  <c r="T18" i="1"/>
  <c r="S19" i="1"/>
  <c r="R19" i="1"/>
  <c r="U19" i="1" s="1"/>
  <c r="R18" i="1"/>
  <c r="U7" i="1"/>
  <c r="U8" i="1"/>
  <c r="U9" i="1"/>
  <c r="U10" i="1"/>
  <c r="U11" i="1"/>
  <c r="U12" i="1"/>
  <c r="U13" i="1"/>
  <c r="U14" i="1"/>
  <c r="U15" i="1"/>
  <c r="U6" i="1"/>
  <c r="U5" i="1"/>
  <c r="U18" i="1" l="1"/>
  <c r="H6" i="1"/>
  <c r="H7" i="1"/>
  <c r="H8" i="1"/>
  <c r="H9" i="1"/>
  <c r="H10" i="1"/>
  <c r="H11" i="1"/>
  <c r="H12" i="1"/>
  <c r="H13" i="1"/>
  <c r="H14" i="1"/>
  <c r="H15" i="1"/>
  <c r="H5" i="1"/>
  <c r="F9" i="1" l="1"/>
  <c r="F6" i="1" l="1"/>
  <c r="F7" i="1"/>
  <c r="F8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<sst xmlns="http://schemas.openxmlformats.org/spreadsheetml/2006/main" count="119" uniqueCount="106">
  <si>
    <t>pos</t>
  </si>
  <si>
    <t>neu</t>
  </si>
  <si>
    <t>neg</t>
  </si>
  <si>
    <t>wgbh</t>
    <phoneticPr fontId="18" type="noConversion"/>
  </si>
  <si>
    <t>pos rate</t>
    <phoneticPr fontId="18" type="noConversion"/>
  </si>
  <si>
    <t>neg rate</t>
    <phoneticPr fontId="18" type="noConversion"/>
  </si>
  <si>
    <t>Sentiment</t>
    <phoneticPr fontId="18" type="noConversion"/>
  </si>
  <si>
    <t>Coverage</t>
    <phoneticPr fontId="18" type="noConversion"/>
  </si>
  <si>
    <t>all</t>
    <phoneticPr fontId="18" type="noConversion"/>
  </si>
  <si>
    <t>bg14</t>
    <phoneticPr fontId="18" type="noConversion"/>
  </si>
  <si>
    <t>bg15</t>
    <phoneticPr fontId="18" type="noConversion"/>
  </si>
  <si>
    <t>bg16</t>
    <phoneticPr fontId="18" type="noConversion"/>
  </si>
  <si>
    <t>bg17</t>
    <phoneticPr fontId="18" type="noConversion"/>
  </si>
  <si>
    <t>bg18</t>
    <phoneticPr fontId="18" type="noConversion"/>
  </si>
  <si>
    <t>wbur14</t>
    <phoneticPr fontId="18" type="noConversion"/>
  </si>
  <si>
    <t>wbur15</t>
    <phoneticPr fontId="18" type="noConversion"/>
  </si>
  <si>
    <t>wbur16</t>
    <phoneticPr fontId="18" type="noConversion"/>
  </si>
  <si>
    <t>wbur17</t>
    <phoneticPr fontId="18" type="noConversion"/>
  </si>
  <si>
    <t>wbur18</t>
    <phoneticPr fontId="18" type="noConversion"/>
  </si>
  <si>
    <t>wgbh</t>
    <phoneticPr fontId="18" type="noConversion"/>
  </si>
  <si>
    <t>all nbh</t>
    <phoneticPr fontId="18" type="noConversion"/>
  </si>
  <si>
    <t>black nbh</t>
    <phoneticPr fontId="18" type="noConversion"/>
  </si>
  <si>
    <t>coverage</t>
    <phoneticPr fontId="18" type="noConversion"/>
  </si>
  <si>
    <t>black nbh</t>
    <phoneticPr fontId="18" type="noConversion"/>
  </si>
  <si>
    <t>all nbh</t>
    <phoneticPr fontId="18" type="noConversion"/>
  </si>
  <si>
    <t>Boston Globe</t>
    <phoneticPr fontId="18" type="noConversion"/>
  </si>
  <si>
    <t>WBUR</t>
    <phoneticPr fontId="18" type="noConversion"/>
  </si>
  <si>
    <t>WGBH</t>
    <phoneticPr fontId="18" type="noConversion"/>
  </si>
  <si>
    <t>other nbh</t>
    <phoneticPr fontId="18" type="noConversion"/>
  </si>
  <si>
    <t>neu rate</t>
    <phoneticPr fontId="18" type="noConversion"/>
  </si>
  <si>
    <t>bg14b</t>
    <phoneticPr fontId="18" type="noConversion"/>
  </si>
  <si>
    <t>bg15b</t>
    <phoneticPr fontId="18" type="noConversion"/>
  </si>
  <si>
    <t>bg16b</t>
    <phoneticPr fontId="18" type="noConversion"/>
  </si>
  <si>
    <t>bg17b</t>
    <phoneticPr fontId="18" type="noConversion"/>
  </si>
  <si>
    <t>bg18b</t>
    <phoneticPr fontId="18" type="noConversion"/>
  </si>
  <si>
    <t>bg14a</t>
    <phoneticPr fontId="18" type="noConversion"/>
  </si>
  <si>
    <t>bg15a</t>
    <phoneticPr fontId="18" type="noConversion"/>
  </si>
  <si>
    <t>bg16a</t>
    <phoneticPr fontId="18" type="noConversion"/>
  </si>
  <si>
    <t>bg17a</t>
    <phoneticPr fontId="18" type="noConversion"/>
  </si>
  <si>
    <t>bg18a</t>
    <phoneticPr fontId="18" type="noConversion"/>
  </si>
  <si>
    <t>wbur14b</t>
    <phoneticPr fontId="18" type="noConversion"/>
  </si>
  <si>
    <t>wbur15b</t>
    <phoneticPr fontId="18" type="noConversion"/>
  </si>
  <si>
    <t>wbur16b</t>
    <phoneticPr fontId="18" type="noConversion"/>
  </si>
  <si>
    <t>wbur17b</t>
    <phoneticPr fontId="18" type="noConversion"/>
  </si>
  <si>
    <t>wbur18b</t>
    <phoneticPr fontId="18" type="noConversion"/>
  </si>
  <si>
    <t>wbur14a</t>
    <phoneticPr fontId="18" type="noConversion"/>
  </si>
  <si>
    <t>wbur15a</t>
    <phoneticPr fontId="18" type="noConversion"/>
  </si>
  <si>
    <t>wbur16a</t>
    <phoneticPr fontId="18" type="noConversion"/>
  </si>
  <si>
    <t>wbur17a</t>
    <phoneticPr fontId="18" type="noConversion"/>
  </si>
  <si>
    <t>wbur18a</t>
    <phoneticPr fontId="18" type="noConversion"/>
  </si>
  <si>
    <t>massachusetts 000 public housing million</t>
    <phoneticPr fontId="18" type="noConversion"/>
  </si>
  <si>
    <t>council wall keolis contract councilor</t>
    <phoneticPr fontId="18" type="noConversion"/>
  </si>
  <si>
    <t>police court black officers man</t>
    <phoneticPr fontId="18" type="noConversion"/>
  </si>
  <si>
    <t>percent 000 public health students</t>
    <phoneticPr fontId="18" type="noConversion"/>
  </si>
  <si>
    <t>snow 2024 olympic line south</t>
    <phoneticPr fontId="18" type="noConversion"/>
  </si>
  <si>
    <t>state massachusetts percent public million</t>
  </si>
  <si>
    <t>life world way day old</t>
  </si>
  <si>
    <t>company food 000 percent use</t>
  </si>
  <si>
    <t>game team season sox games</t>
  </si>
  <si>
    <t>game team season patriots sox</t>
  </si>
  <si>
    <t>percent company state million massachusetts</t>
  </si>
  <si>
    <t>state school president students governor</t>
  </si>
  <si>
    <t>life way don day old</t>
  </si>
  <si>
    <t>police state court case according</t>
  </si>
  <si>
    <t>police school state students court</t>
  </si>
  <si>
    <t>game team season just games</t>
  </si>
  <si>
    <t>like just day life way</t>
  </si>
  <si>
    <t>state company percent million massachusetts</t>
  </si>
  <si>
    <t>trump clinton president campaign state</t>
  </si>
  <si>
    <t>company percent million 000 companies</t>
  </si>
  <si>
    <t>trump president house white campaign</t>
  </si>
  <si>
    <t>like just day don way</t>
  </si>
  <si>
    <t>state health care massachusetts school</t>
  </si>
  <si>
    <t>police state court according man</t>
  </si>
  <si>
    <t>day home snow street old</t>
  </si>
  <si>
    <t>police school state court family</t>
  </si>
  <si>
    <t>state percent company million massachusetts</t>
  </si>
  <si>
    <t>trump president state campaign house</t>
  </si>
  <si>
    <t>police state court depart case</t>
    <phoneticPr fontId="18" type="noConversion"/>
  </si>
  <si>
    <t>xa0 street team sox day</t>
    <phoneticPr fontId="18" type="noConversion"/>
  </si>
  <si>
    <t>trump president white jackson black</t>
    <phoneticPr fontId="18" type="noConversion"/>
  </si>
  <si>
    <t>life children family father mother</t>
    <phoneticPr fontId="18" type="noConversion"/>
  </si>
  <si>
    <t>school students percent million schools</t>
    <phoneticPr fontId="18" type="noConversion"/>
  </si>
  <si>
    <t>police depart court officers according</t>
    <phoneticPr fontId="18" type="noConversion"/>
  </si>
  <si>
    <t>black white trump president american</t>
    <phoneticPr fontId="18" type="noConversion"/>
  </si>
  <si>
    <t>police street officers man court</t>
    <phoneticPr fontId="18" type="noConversion"/>
  </si>
  <si>
    <t>school students schools public percent</t>
    <phoneticPr fontId="18" type="noConversion"/>
  </si>
  <si>
    <t>massachusetts health depart public office</t>
    <phoneticPr fontId="18" type="noConversion"/>
  </si>
  <si>
    <t>life day world way xa0</t>
    <phoneticPr fontId="18" type="noConversion"/>
  </si>
  <si>
    <t>trump clinton campaign president voters</t>
    <phoneticPr fontId="18" type="noConversion"/>
  </si>
  <si>
    <t>day world new way old</t>
    <phoneticPr fontId="18" type="noConversion"/>
  </si>
  <si>
    <t>police officers man old street</t>
    <phoneticPr fontId="18" type="noConversion"/>
  </si>
  <si>
    <t>school students black schools community</t>
    <phoneticPr fontId="18" type="noConversion"/>
  </si>
  <si>
    <t>school students percent schools public</t>
    <phoneticPr fontId="18" type="noConversion"/>
  </si>
  <si>
    <t>police officers street man court</t>
    <phoneticPr fontId="18" type="noConversion"/>
  </si>
  <si>
    <t>black life white hernandez day</t>
    <phoneticPr fontId="18" type="noConversion"/>
  </si>
  <si>
    <t>work new building food home</t>
    <phoneticPr fontId="18" type="noConversion"/>
  </si>
  <si>
    <t>school menino mayor day family</t>
    <phoneticPr fontId="18" type="noConversion"/>
  </si>
  <si>
    <t>world black new american african</t>
    <phoneticPr fontId="18" type="noConversion"/>
  </si>
  <si>
    <t>2014 top 5 topics</t>
    <phoneticPr fontId="18" type="noConversion"/>
  </si>
  <si>
    <t>2016 top 5 topics</t>
    <phoneticPr fontId="18" type="noConversion"/>
  </si>
  <si>
    <t>2017 top 5 topics</t>
    <phoneticPr fontId="18" type="noConversion"/>
  </si>
  <si>
    <t>2018 top 5 topics</t>
    <phoneticPr fontId="18" type="noConversion"/>
  </si>
  <si>
    <t>BLACK BG</t>
    <phoneticPr fontId="18" type="noConversion"/>
  </si>
  <si>
    <t>ALL BG</t>
    <phoneticPr fontId="18" type="noConversion"/>
  </si>
  <si>
    <t>2015 top 5 topics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</si>
</sst>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coverage'!$Q$18</c:f>
              <c:strCache>
                <c:ptCount val="1"/>
                <c:pt idx="0">
                  <c:v>Boston Globe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BD-4A70-A77D-841B250FA02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3BD-4A70-A77D-841B250FA02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1"/>
              <c:showSerName val="1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BD-4A70-A77D-841B250FA02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1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BD-4A70-A77D-841B250FA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coverage'!$R$18,'sentiment &amp; coverage'!$T$18)</c:f>
              <c:numCache>
                <c:formatCode>General</c:formatCode>
                <c:ptCount val="2"/>
                <c:pt idx="0">
                  <c:v>15673</c:v>
                </c:pt>
                <c:pt idx="1">
                  <c:v>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D-4A70-A77D-841B250FA0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coverage'!$Q$19</c:f>
              <c:strCache>
                <c:ptCount val="1"/>
                <c:pt idx="0">
                  <c:v>WBUR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0-414B-8535-5C580AD0DBB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C0-414B-8535-5C580AD0DB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coverage'!$R$19,'sentiment &amp; coverage'!$T$19)</c:f>
              <c:numCache>
                <c:formatCode>General</c:formatCode>
                <c:ptCount val="2"/>
                <c:pt idx="0">
                  <c:v>1380</c:v>
                </c:pt>
                <c:pt idx="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8-4E57-985A-0167BEA975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'sentiment &amp; coverage'!$Q$20</c:f>
              <c:strCache>
                <c:ptCount val="1"/>
                <c:pt idx="0">
                  <c:v>WGBH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2E-4494-9253-4F03B9DE1D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2E-4494-9253-4F03B9DE1D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('sentiment &amp; coverage'!$R$17,'sentiment &amp; coverage'!$T$17)</c:f>
              <c:strCache>
                <c:ptCount val="2"/>
                <c:pt idx="0">
                  <c:v>black nbh</c:v>
                </c:pt>
                <c:pt idx="1">
                  <c:v>other nbh</c:v>
                </c:pt>
              </c:strCache>
            </c:strRef>
          </c:cat>
          <c:val>
            <c:numRef>
              <c:f>('sentiment &amp; coverage'!$R$20,'sentiment &amp; coverage'!$T$20)</c:f>
              <c:numCache>
                <c:formatCode>General</c:formatCode>
                <c:ptCount val="2"/>
                <c:pt idx="0">
                  <c:v>79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48FC-B791-036EAC7682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'sentiment &amp; coverage'!$F$4</c:f>
              <c:strCache>
                <c:ptCount val="1"/>
                <c:pt idx="0">
                  <c:v>pos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coverage'!$F$5:$F$9,'sentiment &amp; coverage'!$F$17:$F$22)</c:f>
              <c:numCache>
                <c:formatCode>General</c:formatCode>
                <c:ptCount val="11"/>
                <c:pt idx="0">
                  <c:v>0.64189189189189189</c:v>
                </c:pt>
                <c:pt idx="1">
                  <c:v>0.59775999999999996</c:v>
                </c:pt>
                <c:pt idx="2">
                  <c:v>0.61341929321872013</c:v>
                </c:pt>
                <c:pt idx="3">
                  <c:v>0.59346330275229353</c:v>
                </c:pt>
                <c:pt idx="4">
                  <c:v>0.60282233747436975</c:v>
                </c:pt>
                <c:pt idx="5">
                  <c:v>0</c:v>
                </c:pt>
                <c:pt idx="6">
                  <c:v>0.72658268733850129</c:v>
                </c:pt>
                <c:pt idx="7">
                  <c:v>0.70440740740740737</c:v>
                </c:pt>
                <c:pt idx="8">
                  <c:v>0.67684607164951349</c:v>
                </c:pt>
                <c:pt idx="9">
                  <c:v>0.63726239373388094</c:v>
                </c:pt>
                <c:pt idx="10">
                  <c:v>0.6853832185167037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1-4100-9470-DF572F90A563}"/>
            </c:ext>
          </c:extLst>
        </c:ser>
        <c:ser>
          <c:idx val="1"/>
          <c:order val="1"/>
          <c:tx>
            <c:strRef>
              <c:f>'sentiment &amp; coverage'!$G$4</c:f>
              <c:strCache>
                <c:ptCount val="1"/>
                <c:pt idx="0">
                  <c:v>neu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coverage'!$G$5:$G$9,'sentiment &amp; coverage'!$G$17:$G$22)</c:f>
              <c:numCache>
                <c:formatCode>General</c:formatCode>
                <c:ptCount val="11"/>
                <c:pt idx="0">
                  <c:v>4.8262548262548262E-3</c:v>
                </c:pt>
                <c:pt idx="1">
                  <c:v>3.8400000000000001E-3</c:v>
                </c:pt>
                <c:pt idx="2">
                  <c:v>4.5367717287488063E-3</c:v>
                </c:pt>
                <c:pt idx="3">
                  <c:v>3.6314984709480123E-3</c:v>
                </c:pt>
                <c:pt idx="4">
                  <c:v>4.9451212157761429E-3</c:v>
                </c:pt>
                <c:pt idx="5">
                  <c:v>0</c:v>
                </c:pt>
                <c:pt idx="6">
                  <c:v>1.1574074074074073E-2</c:v>
                </c:pt>
                <c:pt idx="7">
                  <c:v>2.6703703703703705E-2</c:v>
                </c:pt>
                <c:pt idx="8">
                  <c:v>2.9975816883189923E-2</c:v>
                </c:pt>
                <c:pt idx="9">
                  <c:v>2.4811347788709522E-2</c:v>
                </c:pt>
                <c:pt idx="10">
                  <c:v>2.6215663102066699E-2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1-4100-9470-DF572F90A563}"/>
            </c:ext>
          </c:extLst>
        </c:ser>
        <c:ser>
          <c:idx val="2"/>
          <c:order val="2"/>
          <c:tx>
            <c:strRef>
              <c:f>'sentiment &amp; coverage'!$H$4</c:f>
              <c:strCache>
                <c:ptCount val="1"/>
                <c:pt idx="0">
                  <c:v>neg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coverage'!$B$5:$B$9,'sentiment &amp; coverage'!$B$17:$B$22)</c:f>
              <c:strCache>
                <c:ptCount val="11"/>
                <c:pt idx="0">
                  <c:v>bg14b</c:v>
                </c:pt>
                <c:pt idx="1">
                  <c:v>bg15b</c:v>
                </c:pt>
                <c:pt idx="2">
                  <c:v>bg16b</c:v>
                </c:pt>
                <c:pt idx="3">
                  <c:v>bg17b</c:v>
                </c:pt>
                <c:pt idx="4">
                  <c:v>bg18b</c:v>
                </c:pt>
                <c:pt idx="6">
                  <c:v>bg14a</c:v>
                </c:pt>
                <c:pt idx="7">
                  <c:v>bg15a</c:v>
                </c:pt>
                <c:pt idx="8">
                  <c:v>bg16a</c:v>
                </c:pt>
                <c:pt idx="9">
                  <c:v>bg17a</c:v>
                </c:pt>
                <c:pt idx="10">
                  <c:v>bg18a</c:v>
                </c:pt>
              </c:strCache>
            </c:strRef>
          </c:cat>
          <c:val>
            <c:numRef>
              <c:f>('sentiment &amp; coverage'!$H$5:$H$9,'sentiment &amp; coverage'!$H$17:$H$22)</c:f>
              <c:numCache>
                <c:formatCode>General</c:formatCode>
                <c:ptCount val="11"/>
                <c:pt idx="0">
                  <c:v>0.3532818532818533</c:v>
                </c:pt>
                <c:pt idx="1">
                  <c:v>0.39839999999999998</c:v>
                </c:pt>
                <c:pt idx="2">
                  <c:v>0.38204393505253104</c:v>
                </c:pt>
                <c:pt idx="3">
                  <c:v>0.4029051987767584</c:v>
                </c:pt>
                <c:pt idx="4">
                  <c:v>0.39223254130985408</c:v>
                </c:pt>
                <c:pt idx="5">
                  <c:v>0</c:v>
                </c:pt>
                <c:pt idx="6">
                  <c:v>0.26184323858742464</c:v>
                </c:pt>
                <c:pt idx="7">
                  <c:v>0.2688888888888889</c:v>
                </c:pt>
                <c:pt idx="8">
                  <c:v>0.29317811146729655</c:v>
                </c:pt>
                <c:pt idx="9">
                  <c:v>0.33792625847740948</c:v>
                </c:pt>
                <c:pt idx="10">
                  <c:v>0.28840111838122962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1-4100-9470-DF572F90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136848"/>
        <c:axId val="649137168"/>
      </c:barChart>
      <c:catAx>
        <c:axId val="6491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37168"/>
        <c:crosses val="autoZero"/>
        <c:auto val="1"/>
        <c:lblAlgn val="ctr"/>
        <c:lblOffset val="100"/>
        <c:noMultiLvlLbl val="0"/>
      </c:catAx>
      <c:valAx>
        <c:axId val="6491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'sentiment &amp; coverage'!$F$4</c:f>
              <c:strCache>
                <c:ptCount val="1"/>
                <c:pt idx="0">
                  <c:v>pos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coverage'!$F$10:$F$14,'sentiment &amp; coverage'!$F$17,'sentiment &amp; coverage'!$F$23:$F$27)</c:f>
              <c:numCache>
                <c:formatCode>General</c:formatCode>
                <c:ptCount val="11"/>
                <c:pt idx="0">
                  <c:v>0.61948955916473314</c:v>
                </c:pt>
                <c:pt idx="1">
                  <c:v>0.55639097744360899</c:v>
                </c:pt>
                <c:pt idx="2">
                  <c:v>0.66091954022988508</c:v>
                </c:pt>
                <c:pt idx="3">
                  <c:v>0.747588424437299</c:v>
                </c:pt>
                <c:pt idx="4">
                  <c:v>0.76981707317073167</c:v>
                </c:pt>
                <c:pt idx="5">
                  <c:v>0</c:v>
                </c:pt>
                <c:pt idx="6">
                  <c:v>0.60301093008867812</c:v>
                </c:pt>
                <c:pt idx="7">
                  <c:v>0.59390596270028895</c:v>
                </c:pt>
                <c:pt idx="8">
                  <c:v>0.62675411836485662</c:v>
                </c:pt>
                <c:pt idx="9">
                  <c:v>0.6692574600971547</c:v>
                </c:pt>
                <c:pt idx="10">
                  <c:v>0.67029504439988541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162-968B-94390F0A02E2}"/>
            </c:ext>
          </c:extLst>
        </c:ser>
        <c:ser>
          <c:idx val="1"/>
          <c:order val="1"/>
          <c:tx>
            <c:strRef>
              <c:f>'sentiment &amp; coverage'!$G$4</c:f>
              <c:strCache>
                <c:ptCount val="1"/>
                <c:pt idx="0">
                  <c:v>neu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coverage'!$G$10:$G$14,'sentiment &amp; coverage'!$G$17,'sentiment &amp; coverage'!$G$23:$G$27)</c:f>
              <c:numCache>
                <c:formatCode>General</c:formatCode>
                <c:ptCount val="11"/>
                <c:pt idx="0">
                  <c:v>4.6403712296983757E-3</c:v>
                </c:pt>
                <c:pt idx="1">
                  <c:v>7.5187969924812026E-3</c:v>
                </c:pt>
                <c:pt idx="2">
                  <c:v>7.1839080459770114E-3</c:v>
                </c:pt>
                <c:pt idx="3">
                  <c:v>9.6463022508038593E-3</c:v>
                </c:pt>
                <c:pt idx="4">
                  <c:v>7.621951219512195E-3</c:v>
                </c:pt>
                <c:pt idx="5">
                  <c:v>0</c:v>
                </c:pt>
                <c:pt idx="6">
                  <c:v>2.9903072798515156E-2</c:v>
                </c:pt>
                <c:pt idx="7">
                  <c:v>4.859469398476491E-2</c:v>
                </c:pt>
                <c:pt idx="8">
                  <c:v>3.5234899328859058E-2</c:v>
                </c:pt>
                <c:pt idx="9">
                  <c:v>3.3726578764746704E-2</c:v>
                </c:pt>
                <c:pt idx="10">
                  <c:v>5.3995989687768545E-2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0-4162-968B-94390F0A02E2}"/>
            </c:ext>
          </c:extLst>
        </c:ser>
        <c:ser>
          <c:idx val="2"/>
          <c:order val="2"/>
          <c:tx>
            <c:strRef>
              <c:f>'sentiment &amp; coverage'!$H$4</c:f>
              <c:strCache>
                <c:ptCount val="1"/>
                <c:pt idx="0">
                  <c:v>neg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('sentiment &amp; coverage'!$B$10:$B$14,'sentiment &amp; coverage'!$B$17,'sentiment &amp; coverage'!$B$23:$B$27)</c:f>
              <c:strCache>
                <c:ptCount val="11"/>
                <c:pt idx="0">
                  <c:v>wbur14b</c:v>
                </c:pt>
                <c:pt idx="1">
                  <c:v>wbur15b</c:v>
                </c:pt>
                <c:pt idx="2">
                  <c:v>wbur16b</c:v>
                </c:pt>
                <c:pt idx="3">
                  <c:v>wbur17b</c:v>
                </c:pt>
                <c:pt idx="4">
                  <c:v>wbur18b</c:v>
                </c:pt>
                <c:pt idx="6">
                  <c:v>wbur14a</c:v>
                </c:pt>
                <c:pt idx="7">
                  <c:v>wbur15a</c:v>
                </c:pt>
                <c:pt idx="8">
                  <c:v>wbur16a</c:v>
                </c:pt>
                <c:pt idx="9">
                  <c:v>wbur17a</c:v>
                </c:pt>
                <c:pt idx="10">
                  <c:v>wbur18a</c:v>
                </c:pt>
              </c:strCache>
            </c:strRef>
          </c:cat>
          <c:val>
            <c:numRef>
              <c:f>('sentiment &amp; coverage'!$H$10:$H$14,'sentiment &amp; coverage'!$H$17,'sentiment &amp; coverage'!$H$23:$H$27)</c:f>
              <c:numCache>
                <c:formatCode>General</c:formatCode>
                <c:ptCount val="11"/>
                <c:pt idx="0">
                  <c:v>0.37587006960556846</c:v>
                </c:pt>
                <c:pt idx="1">
                  <c:v>0.43609022556390975</c:v>
                </c:pt>
                <c:pt idx="2">
                  <c:v>0.33189655172413796</c:v>
                </c:pt>
                <c:pt idx="3">
                  <c:v>0.2427652733118971</c:v>
                </c:pt>
                <c:pt idx="4">
                  <c:v>0.2225609756097561</c:v>
                </c:pt>
                <c:pt idx="5">
                  <c:v>0</c:v>
                </c:pt>
                <c:pt idx="6">
                  <c:v>0.36708599711280676</c:v>
                </c:pt>
                <c:pt idx="7">
                  <c:v>0.35749934331494615</c:v>
                </c:pt>
                <c:pt idx="8">
                  <c:v>0.33801098230628435</c:v>
                </c:pt>
                <c:pt idx="9">
                  <c:v>0.29701596113809853</c:v>
                </c:pt>
                <c:pt idx="10">
                  <c:v>0.27570896591234606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0-4162-968B-94390F0A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023888"/>
        <c:axId val="599031568"/>
      </c:barChart>
      <c:catAx>
        <c:axId val="5990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31568"/>
        <c:crosses val="autoZero"/>
        <c:auto val="1"/>
        <c:lblAlgn val="ctr"/>
        <c:lblOffset val="100"/>
        <c:noMultiLvlLbl val="0"/>
      </c:catAx>
      <c:valAx>
        <c:axId val="599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71437</xdr:colOff>
      <xdr:row>0</xdr:row>
      <xdr:rowOff>28575</xdr:rowOff>
    </xdr:from>
    <xdr:to>
      <xdr:col>26</xdr:col>
      <xdr:colOff>357187</xdr:colOff>
      <xdr:row>12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86527A9-6DB0-4191-906C-242B652D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80580</xdr:colOff>
      <xdr:row>11</xdr:row>
      <xdr:rowOff>219075</xdr:rowOff>
    </xdr:from>
    <xdr:to>
      <xdr:col>26</xdr:col>
      <xdr:colOff>366330</xdr:colOff>
      <xdr:row>23</xdr:row>
      <xdr:rowOff>219075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34F6E6-71F9-45CB-AC50-8EF0F3938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44161</xdr:colOff>
      <xdr:row>23</xdr:row>
      <xdr:rowOff>171450</xdr:rowOff>
    </xdr:from>
    <xdr:to>
      <xdr:col>26</xdr:col>
      <xdr:colOff>336714</xdr:colOff>
      <xdr:row>35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561EBC3-B44C-4B25-8705-2E09E4C2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</xdr:row>
      <xdr:rowOff>200025</xdr:rowOff>
    </xdr:from>
    <xdr:to>
      <xdr:col>14</xdr:col>
      <xdr:colOff>457200</xdr:colOff>
      <xdr:row>14</xdr:row>
      <xdr:rowOff>200025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4A15D96-D6EB-4E7C-B478-D56A0EE8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15</xdr:row>
      <xdr:rowOff>76200</xdr:rowOff>
    </xdr:from>
    <xdr:to>
      <xdr:col>14</xdr:col>
      <xdr:colOff>428625</xdr:colOff>
      <xdr:row>27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006C716-1037-427F-80EE-FEB3074C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8"/>
  <sheetViews>
    <sheetView topLeftCell="B1" zoomScaleNormal="100" workbookViewId="0">
      <selection activeCell="G31" sqref="G31"/>
    </sheetView>
  </sheetViews>
  <sheetFormatPr defaultColWidth="9.375" defaultRowHeight="18" customHeight="1" x14ac:dyDescent="0.2"/>
  <cols>
    <col min="1" max="16384" width="9.375" style="2"/>
  </cols>
  <sheetData>
    <row r="2" spans="2:21" ht="18" customHeight="1" x14ac:dyDescent="0.2">
      <c r="B2" s="1" t="s">
        <v>6</v>
      </c>
      <c r="Q2" s="1" t="s">
        <v>7</v>
      </c>
    </row>
    <row r="4" spans="2:21" ht="18" customHeight="1" x14ac:dyDescent="0.2">
      <c r="B4" s="18"/>
      <c r="C4" s="13" t="s">
        <v>0</v>
      </c>
      <c r="D4" s="3" t="s">
        <v>1</v>
      </c>
      <c r="E4" s="3" t="s">
        <v>2</v>
      </c>
      <c r="F4" s="13" t="s">
        <v>4</v>
      </c>
      <c r="G4" s="3" t="s">
        <v>29</v>
      </c>
      <c r="H4" s="4" t="s">
        <v>5</v>
      </c>
      <c r="Q4" s="15"/>
      <c r="R4" s="5" t="s">
        <v>21</v>
      </c>
      <c r="S4" s="6" t="s">
        <v>20</v>
      </c>
      <c r="T4" s="7" t="s">
        <v>8</v>
      </c>
      <c r="U4" s="15" t="s">
        <v>22</v>
      </c>
    </row>
    <row r="5" spans="2:21" ht="18" customHeight="1" x14ac:dyDescent="0.2">
      <c r="B5" s="15" t="s">
        <v>30</v>
      </c>
      <c r="C5" s="5">
        <v>1330</v>
      </c>
      <c r="D5" s="6">
        <v>10</v>
      </c>
      <c r="E5" s="6">
        <v>732</v>
      </c>
      <c r="F5" s="5">
        <f>C5/(C5+D5+E5)</f>
        <v>0.64189189189189189</v>
      </c>
      <c r="G5" s="6">
        <f>D5/(C5+D5+E5)</f>
        <v>4.8262548262548262E-3</v>
      </c>
      <c r="H5" s="7">
        <f t="shared" ref="H5:H15" si="0">E5/(C5+D5+E5)</f>
        <v>0.3532818532818533</v>
      </c>
      <c r="Q5" s="15" t="s">
        <v>9</v>
      </c>
      <c r="R5" s="5">
        <v>1509</v>
      </c>
      <c r="S5" s="6">
        <v>2181</v>
      </c>
      <c r="T5" s="7">
        <v>18597</v>
      </c>
      <c r="U5" s="15">
        <f>R5/S5</f>
        <v>0.69188445667125176</v>
      </c>
    </row>
    <row r="6" spans="2:21" ht="18" customHeight="1" x14ac:dyDescent="0.2">
      <c r="B6" s="16" t="s">
        <v>31</v>
      </c>
      <c r="C6" s="8">
        <v>1868</v>
      </c>
      <c r="D6" s="2">
        <v>12</v>
      </c>
      <c r="E6" s="2">
        <v>1245</v>
      </c>
      <c r="F6" s="8">
        <f t="shared" ref="F6:F15" si="1">C6/(C6+D6+E6)</f>
        <v>0.59775999999999996</v>
      </c>
      <c r="G6" s="2">
        <f>D6/(C6+D6+E6)</f>
        <v>3.8400000000000001E-3</v>
      </c>
      <c r="H6" s="9">
        <f t="shared" si="0"/>
        <v>0.39839999999999998</v>
      </c>
      <c r="Q6" s="16" t="s">
        <v>10</v>
      </c>
      <c r="R6" s="8">
        <v>2276</v>
      </c>
      <c r="S6" s="2">
        <v>3273</v>
      </c>
      <c r="T6" s="9">
        <v>27112</v>
      </c>
      <c r="U6" s="16">
        <f>R6/S6</f>
        <v>0.69538649556981358</v>
      </c>
    </row>
    <row r="7" spans="2:21" ht="18" customHeight="1" x14ac:dyDescent="0.2">
      <c r="B7" s="16" t="s">
        <v>32</v>
      </c>
      <c r="C7" s="8">
        <v>2569</v>
      </c>
      <c r="D7" s="2">
        <v>19</v>
      </c>
      <c r="E7" s="2">
        <v>1600</v>
      </c>
      <c r="F7" s="8">
        <f t="shared" si="1"/>
        <v>0.61341929321872013</v>
      </c>
      <c r="G7" s="2">
        <f t="shared" ref="G7:G15" si="2">D7/(C7+D7+E7)</f>
        <v>4.5367717287488063E-3</v>
      </c>
      <c r="H7" s="9">
        <f t="shared" si="0"/>
        <v>0.38204393505253104</v>
      </c>
      <c r="Q7" s="16" t="s">
        <v>11</v>
      </c>
      <c r="R7" s="8">
        <v>2636</v>
      </c>
      <c r="S7" s="2">
        <v>3873</v>
      </c>
      <c r="T7" s="9">
        <v>35761</v>
      </c>
      <c r="U7" s="16">
        <f t="shared" ref="U7:U15" si="3">R7/S7</f>
        <v>0.68060934675961782</v>
      </c>
    </row>
    <row r="8" spans="2:21" ht="18" customHeight="1" x14ac:dyDescent="0.2">
      <c r="B8" s="16" t="s">
        <v>33</v>
      </c>
      <c r="C8" s="8">
        <v>3105</v>
      </c>
      <c r="D8" s="2">
        <v>19</v>
      </c>
      <c r="E8" s="2">
        <v>2108</v>
      </c>
      <c r="F8" s="8">
        <f t="shared" si="1"/>
        <v>0.59346330275229353</v>
      </c>
      <c r="G8" s="2">
        <f t="shared" si="2"/>
        <v>3.6314984709480123E-3</v>
      </c>
      <c r="H8" s="9">
        <f t="shared" si="0"/>
        <v>0.4029051987767584</v>
      </c>
      <c r="Q8" s="16" t="s">
        <v>12</v>
      </c>
      <c r="R8" s="8">
        <v>3486</v>
      </c>
      <c r="S8" s="2">
        <v>4932</v>
      </c>
      <c r="T8" s="9">
        <v>42114</v>
      </c>
      <c r="U8" s="16">
        <f t="shared" si="3"/>
        <v>0.70681265206812649</v>
      </c>
    </row>
    <row r="9" spans="2:21" ht="18" customHeight="1" x14ac:dyDescent="0.2">
      <c r="B9" s="17" t="s">
        <v>34</v>
      </c>
      <c r="C9" s="10">
        <v>4998</v>
      </c>
      <c r="D9" s="11">
        <v>41</v>
      </c>
      <c r="E9" s="11">
        <v>3252</v>
      </c>
      <c r="F9" s="10">
        <f t="shared" si="1"/>
        <v>0.60282233747436975</v>
      </c>
      <c r="G9" s="11">
        <f t="shared" si="2"/>
        <v>4.9451212157761429E-3</v>
      </c>
      <c r="H9" s="12">
        <f t="shared" si="0"/>
        <v>0.39223254130985408</v>
      </c>
      <c r="Q9" s="17" t="s">
        <v>13</v>
      </c>
      <c r="R9" s="10">
        <v>5766</v>
      </c>
      <c r="S9" s="11">
        <v>8274</v>
      </c>
      <c r="T9" s="12">
        <v>69646</v>
      </c>
      <c r="U9" s="17">
        <f t="shared" si="3"/>
        <v>0.69688179840464104</v>
      </c>
    </row>
    <row r="10" spans="2:21" ht="18" customHeight="1" x14ac:dyDescent="0.2">
      <c r="B10" s="15" t="s">
        <v>40</v>
      </c>
      <c r="C10" s="5">
        <v>267</v>
      </c>
      <c r="D10" s="6">
        <v>2</v>
      </c>
      <c r="E10" s="6">
        <v>162</v>
      </c>
      <c r="F10" s="5">
        <f t="shared" si="1"/>
        <v>0.61948955916473314</v>
      </c>
      <c r="G10" s="6">
        <f t="shared" si="2"/>
        <v>4.6403712296983757E-3</v>
      </c>
      <c r="H10" s="7">
        <f t="shared" si="0"/>
        <v>0.37587006960556846</v>
      </c>
      <c r="Q10" s="15" t="s">
        <v>14</v>
      </c>
      <c r="R10" s="5">
        <v>194</v>
      </c>
      <c r="S10" s="6">
        <v>261</v>
      </c>
      <c r="T10" s="7">
        <v>4872</v>
      </c>
      <c r="U10" s="15">
        <f t="shared" si="3"/>
        <v>0.74329501915708818</v>
      </c>
    </row>
    <row r="11" spans="2:21" ht="18" customHeight="1" x14ac:dyDescent="0.2">
      <c r="B11" s="16" t="s">
        <v>41</v>
      </c>
      <c r="C11" s="8">
        <v>222</v>
      </c>
      <c r="D11" s="2">
        <v>3</v>
      </c>
      <c r="E11" s="2">
        <v>174</v>
      </c>
      <c r="F11" s="8">
        <f t="shared" si="1"/>
        <v>0.55639097744360899</v>
      </c>
      <c r="G11" s="2">
        <f t="shared" si="2"/>
        <v>7.5187969924812026E-3</v>
      </c>
      <c r="H11" s="9">
        <f t="shared" si="0"/>
        <v>0.43609022556390975</v>
      </c>
      <c r="Q11" s="16" t="s">
        <v>15</v>
      </c>
      <c r="R11" s="8">
        <v>242</v>
      </c>
      <c r="S11" s="2">
        <v>310</v>
      </c>
      <c r="T11" s="9">
        <v>3814</v>
      </c>
      <c r="U11" s="16">
        <f t="shared" si="3"/>
        <v>0.78064516129032258</v>
      </c>
    </row>
    <row r="12" spans="2:21" ht="18" customHeight="1" x14ac:dyDescent="0.2">
      <c r="B12" s="16" t="s">
        <v>42</v>
      </c>
      <c r="C12" s="8">
        <v>460</v>
      </c>
      <c r="D12" s="2">
        <v>5</v>
      </c>
      <c r="E12" s="2">
        <v>231</v>
      </c>
      <c r="F12" s="8">
        <f t="shared" si="1"/>
        <v>0.66091954022988508</v>
      </c>
      <c r="G12" s="2">
        <f t="shared" si="2"/>
        <v>7.1839080459770114E-3</v>
      </c>
      <c r="H12" s="9">
        <f t="shared" si="0"/>
        <v>0.33189655172413796</v>
      </c>
      <c r="Q12" s="16" t="s">
        <v>16</v>
      </c>
      <c r="R12" s="8">
        <v>300</v>
      </c>
      <c r="S12" s="2">
        <v>380</v>
      </c>
      <c r="T12" s="9">
        <v>6558</v>
      </c>
      <c r="U12" s="16">
        <f t="shared" si="3"/>
        <v>0.78947368421052633</v>
      </c>
    </row>
    <row r="13" spans="2:21" ht="18" customHeight="1" x14ac:dyDescent="0.2">
      <c r="B13" s="16" t="s">
        <v>43</v>
      </c>
      <c r="C13" s="8">
        <v>465</v>
      </c>
      <c r="D13" s="2">
        <v>6</v>
      </c>
      <c r="E13" s="2">
        <v>151</v>
      </c>
      <c r="F13" s="8">
        <f t="shared" si="1"/>
        <v>0.747588424437299</v>
      </c>
      <c r="G13" s="2">
        <f t="shared" si="2"/>
        <v>9.6463022508038593E-3</v>
      </c>
      <c r="H13" s="9">
        <f t="shared" si="0"/>
        <v>0.2427652733118971</v>
      </c>
      <c r="Q13" s="16" t="s">
        <v>17</v>
      </c>
      <c r="R13" s="8">
        <v>338</v>
      </c>
      <c r="S13" s="2">
        <v>512</v>
      </c>
      <c r="T13" s="9">
        <v>7213</v>
      </c>
      <c r="U13" s="16">
        <f t="shared" si="3"/>
        <v>0.66015625</v>
      </c>
    </row>
    <row r="14" spans="2:21" ht="18" customHeight="1" x14ac:dyDescent="0.2">
      <c r="B14" s="17" t="s">
        <v>44</v>
      </c>
      <c r="C14" s="10">
        <v>505</v>
      </c>
      <c r="D14" s="11">
        <v>5</v>
      </c>
      <c r="E14" s="11">
        <v>146</v>
      </c>
      <c r="F14" s="10">
        <f t="shared" si="1"/>
        <v>0.76981707317073167</v>
      </c>
      <c r="G14" s="11">
        <f t="shared" si="2"/>
        <v>7.621951219512195E-3</v>
      </c>
      <c r="H14" s="12">
        <f t="shared" si="0"/>
        <v>0.2225609756097561</v>
      </c>
      <c r="Q14" s="17" t="s">
        <v>18</v>
      </c>
      <c r="R14" s="10">
        <v>306</v>
      </c>
      <c r="S14" s="11">
        <v>519</v>
      </c>
      <c r="T14" s="12">
        <v>6987</v>
      </c>
      <c r="U14" s="17">
        <f t="shared" si="3"/>
        <v>0.58959537572254339</v>
      </c>
    </row>
    <row r="15" spans="2:21" ht="18" customHeight="1" x14ac:dyDescent="0.2">
      <c r="B15" s="14" t="s">
        <v>3</v>
      </c>
      <c r="C15" s="13">
        <v>114</v>
      </c>
      <c r="D15" s="3">
        <v>14</v>
      </c>
      <c r="E15" s="3">
        <v>20</v>
      </c>
      <c r="F15" s="13">
        <f t="shared" si="1"/>
        <v>0.77027027027027029</v>
      </c>
      <c r="G15" s="3">
        <f t="shared" si="2"/>
        <v>9.45945945945946E-2</v>
      </c>
      <c r="H15" s="4">
        <f t="shared" si="0"/>
        <v>0.13513513513513514</v>
      </c>
      <c r="I15" s="2">
        <f>SUM(C15:E15)</f>
        <v>148</v>
      </c>
      <c r="Q15" s="17" t="s">
        <v>19</v>
      </c>
      <c r="R15" s="10">
        <v>79</v>
      </c>
      <c r="S15" s="11">
        <v>124</v>
      </c>
      <c r="T15" s="12">
        <v>1506</v>
      </c>
      <c r="U15" s="14">
        <f t="shared" si="3"/>
        <v>0.63709677419354838</v>
      </c>
    </row>
    <row r="16" spans="2:21" ht="18" customHeight="1" x14ac:dyDescent="0.2">
      <c r="C16" s="2">
        <f>SUM(C10:C14)</f>
        <v>1919</v>
      </c>
      <c r="D16" s="2">
        <f>SUM(D10:D14)</f>
        <v>21</v>
      </c>
      <c r="E16" s="2">
        <f>SUM(E10:E14)</f>
        <v>864</v>
      </c>
      <c r="F16" s="2">
        <f>SUM(C16:E16)</f>
        <v>2804</v>
      </c>
    </row>
    <row r="17" spans="2:21" ht="18" customHeight="1" x14ac:dyDescent="0.2">
      <c r="B17" s="18"/>
      <c r="C17" s="13" t="s">
        <v>0</v>
      </c>
      <c r="D17" s="3" t="s">
        <v>1</v>
      </c>
      <c r="E17" s="3" t="s">
        <v>2</v>
      </c>
      <c r="F17" s="13" t="s">
        <v>4</v>
      </c>
      <c r="G17" s="3" t="s">
        <v>29</v>
      </c>
      <c r="H17" s="4" t="s">
        <v>5</v>
      </c>
      <c r="R17" s="2" t="s">
        <v>23</v>
      </c>
      <c r="S17" s="2" t="s">
        <v>24</v>
      </c>
      <c r="T17" s="2" t="s">
        <v>28</v>
      </c>
    </row>
    <row r="18" spans="2:21" ht="18" customHeight="1" x14ac:dyDescent="0.2">
      <c r="B18" s="15" t="s">
        <v>35</v>
      </c>
      <c r="C18" s="5">
        <v>13497</v>
      </c>
      <c r="D18" s="6">
        <v>215</v>
      </c>
      <c r="E18" s="6">
        <v>4864</v>
      </c>
      <c r="F18" s="5">
        <f>C18/(C18+D18+E18)</f>
        <v>0.72658268733850129</v>
      </c>
      <c r="G18" s="6">
        <f>D18/(C18+D18+E18)</f>
        <v>1.1574074074074073E-2</v>
      </c>
      <c r="H18" s="7">
        <f t="shared" ref="H18:H28" si="4">E18/(C18+D18+E18)</f>
        <v>0.26184323858742464</v>
      </c>
      <c r="Q18" s="2" t="s">
        <v>25</v>
      </c>
      <c r="R18" s="2">
        <f>SUM(R5:R9)</f>
        <v>15673</v>
      </c>
      <c r="S18" s="2">
        <f>SUM(S5:S9)</f>
        <v>22533</v>
      </c>
      <c r="T18" s="2">
        <f>SUM(S5:S9)-SUM(R5:R9)</f>
        <v>6860</v>
      </c>
      <c r="U18" s="2">
        <f>R18/S18</f>
        <v>0.6955576265921094</v>
      </c>
    </row>
    <row r="19" spans="2:21" ht="18" customHeight="1" x14ac:dyDescent="0.2">
      <c r="B19" s="16" t="s">
        <v>36</v>
      </c>
      <c r="C19" s="8">
        <v>19019</v>
      </c>
      <c r="D19" s="2">
        <v>721</v>
      </c>
      <c r="E19" s="2">
        <v>7260</v>
      </c>
      <c r="F19" s="8">
        <f t="shared" ref="F19:F28" si="5">C19/(C19+D19+E19)</f>
        <v>0.70440740740740737</v>
      </c>
      <c r="G19" s="2">
        <f>D19/(C19+D19+E19)</f>
        <v>2.6703703703703705E-2</v>
      </c>
      <c r="H19" s="9">
        <f t="shared" si="4"/>
        <v>0.2688888888888889</v>
      </c>
      <c r="Q19" s="2" t="s">
        <v>26</v>
      </c>
      <c r="R19" s="2">
        <f>SUM(R10:R14)</f>
        <v>1380</v>
      </c>
      <c r="S19" s="2">
        <f>SUM(S10:S14)</f>
        <v>1982</v>
      </c>
      <c r="T19" s="2">
        <f>SUM(S10:S14)-SUM(R10:R14)</f>
        <v>602</v>
      </c>
      <c r="U19" s="2">
        <f>R19/S19</f>
        <v>0.69626639757820386</v>
      </c>
    </row>
    <row r="20" spans="2:21" ht="18" customHeight="1" x14ac:dyDescent="0.2">
      <c r="B20" s="16" t="s">
        <v>37</v>
      </c>
      <c r="C20" s="8">
        <v>24070</v>
      </c>
      <c r="D20" s="2">
        <v>1066</v>
      </c>
      <c r="E20" s="2">
        <v>10426</v>
      </c>
      <c r="F20" s="8">
        <f t="shared" si="5"/>
        <v>0.67684607164951349</v>
      </c>
      <c r="G20" s="2">
        <f t="shared" ref="G20:G28" si="6">D20/(C20+D20+E20)</f>
        <v>2.9975816883189923E-2</v>
      </c>
      <c r="H20" s="9">
        <f t="shared" si="4"/>
        <v>0.29317811146729655</v>
      </c>
      <c r="Q20" s="2" t="s">
        <v>27</v>
      </c>
      <c r="R20" s="2">
        <f>R15</f>
        <v>79</v>
      </c>
      <c r="S20" s="2">
        <f>S15</f>
        <v>124</v>
      </c>
      <c r="T20" s="2">
        <f>S15-R15</f>
        <v>45</v>
      </c>
      <c r="U20" s="2">
        <f>R20/S20</f>
        <v>0.63709677419354838</v>
      </c>
    </row>
    <row r="21" spans="2:21" ht="18" customHeight="1" x14ac:dyDescent="0.2">
      <c r="B21" s="16" t="s">
        <v>38</v>
      </c>
      <c r="C21" s="8">
        <v>26686</v>
      </c>
      <c r="D21" s="2">
        <v>1039</v>
      </c>
      <c r="E21" s="2">
        <v>14151</v>
      </c>
      <c r="F21" s="8">
        <f t="shared" si="5"/>
        <v>0.63726239373388094</v>
      </c>
      <c r="G21" s="2">
        <f t="shared" si="6"/>
        <v>2.4811347788709522E-2</v>
      </c>
      <c r="H21" s="9">
        <f t="shared" si="4"/>
        <v>0.33792625847740948</v>
      </c>
    </row>
    <row r="22" spans="2:21" ht="18" customHeight="1" x14ac:dyDescent="0.2">
      <c r="B22" s="17" t="s">
        <v>39</v>
      </c>
      <c r="C22" s="10">
        <v>47556</v>
      </c>
      <c r="D22" s="11">
        <v>1819</v>
      </c>
      <c r="E22" s="11">
        <v>20011</v>
      </c>
      <c r="F22" s="10">
        <f t="shared" si="5"/>
        <v>0.6853832185167037</v>
      </c>
      <c r="G22" s="11">
        <f t="shared" si="6"/>
        <v>2.6215663102066699E-2</v>
      </c>
      <c r="H22" s="12">
        <f t="shared" si="4"/>
        <v>0.28840111838122962</v>
      </c>
    </row>
    <row r="23" spans="2:21" ht="18" customHeight="1" x14ac:dyDescent="0.2">
      <c r="B23" s="15" t="s">
        <v>45</v>
      </c>
      <c r="C23" s="5">
        <v>2924</v>
      </c>
      <c r="D23" s="6">
        <v>145</v>
      </c>
      <c r="E23" s="6">
        <v>1780</v>
      </c>
      <c r="F23" s="5">
        <f t="shared" si="5"/>
        <v>0.60301093008867812</v>
      </c>
      <c r="G23" s="6">
        <f t="shared" si="6"/>
        <v>2.9903072798515156E-2</v>
      </c>
      <c r="H23" s="7">
        <f t="shared" si="4"/>
        <v>0.36708599711280676</v>
      </c>
    </row>
    <row r="24" spans="2:21" ht="18" customHeight="1" x14ac:dyDescent="0.2">
      <c r="B24" s="16" t="s">
        <v>46</v>
      </c>
      <c r="C24" s="8">
        <v>2261</v>
      </c>
      <c r="D24" s="2">
        <v>185</v>
      </c>
      <c r="E24" s="2">
        <v>1361</v>
      </c>
      <c r="F24" s="8">
        <f t="shared" si="5"/>
        <v>0.59390596270028895</v>
      </c>
      <c r="G24" s="2">
        <f t="shared" si="6"/>
        <v>4.859469398476491E-2</v>
      </c>
      <c r="H24" s="9">
        <f t="shared" si="4"/>
        <v>0.35749934331494615</v>
      </c>
    </row>
    <row r="25" spans="2:21" ht="18" customHeight="1" x14ac:dyDescent="0.2">
      <c r="B25" s="16" t="s">
        <v>47</v>
      </c>
      <c r="C25" s="8">
        <v>4109</v>
      </c>
      <c r="D25" s="2">
        <v>231</v>
      </c>
      <c r="E25" s="2">
        <v>2216</v>
      </c>
      <c r="F25" s="8">
        <f t="shared" si="5"/>
        <v>0.62675411836485662</v>
      </c>
      <c r="G25" s="2">
        <f t="shared" si="6"/>
        <v>3.5234899328859058E-2</v>
      </c>
      <c r="H25" s="9">
        <f t="shared" si="4"/>
        <v>0.33801098230628435</v>
      </c>
    </row>
    <row r="26" spans="2:21" ht="18" customHeight="1" x14ac:dyDescent="0.2">
      <c r="B26" s="16" t="s">
        <v>48</v>
      </c>
      <c r="C26" s="8">
        <v>4822</v>
      </c>
      <c r="D26" s="2">
        <v>243</v>
      </c>
      <c r="E26" s="2">
        <v>2140</v>
      </c>
      <c r="F26" s="8">
        <f t="shared" si="5"/>
        <v>0.6692574600971547</v>
      </c>
      <c r="G26" s="2">
        <f t="shared" si="6"/>
        <v>3.3726578764746704E-2</v>
      </c>
      <c r="H26" s="9">
        <f t="shared" si="4"/>
        <v>0.29701596113809853</v>
      </c>
    </row>
    <row r="27" spans="2:21" ht="18" customHeight="1" x14ac:dyDescent="0.2">
      <c r="B27" s="17" t="s">
        <v>49</v>
      </c>
      <c r="C27" s="10">
        <v>4680</v>
      </c>
      <c r="D27" s="11">
        <v>377</v>
      </c>
      <c r="E27" s="11">
        <v>1925</v>
      </c>
      <c r="F27" s="10">
        <f t="shared" si="5"/>
        <v>0.67029504439988541</v>
      </c>
      <c r="G27" s="11">
        <f t="shared" si="6"/>
        <v>5.3995989687768545E-2</v>
      </c>
      <c r="H27" s="12">
        <f t="shared" si="4"/>
        <v>0.27570896591234606</v>
      </c>
    </row>
    <row r="28" spans="2:21" ht="18" customHeight="1" x14ac:dyDescent="0.2">
      <c r="B28" s="14" t="s">
        <v>3</v>
      </c>
      <c r="C28" s="13">
        <v>1176</v>
      </c>
      <c r="D28" s="3">
        <v>101</v>
      </c>
      <c r="E28" s="3">
        <v>227</v>
      </c>
      <c r="F28" s="13">
        <f t="shared" si="5"/>
        <v>0.78191489361702127</v>
      </c>
      <c r="G28" s="3">
        <f t="shared" si="6"/>
        <v>6.7154255319148939E-2</v>
      </c>
      <c r="H28" s="4">
        <f t="shared" si="4"/>
        <v>0.15093085106382978</v>
      </c>
    </row>
  </sheetData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9BFE-9DFF-4875-8A05-71FE2334A2CD}">
  <dimension ref="A1:E66"/>
  <sheetViews>
    <sheetView tabSelected="1" workbookViewId="0">
      <selection activeCell="C43" sqref="C43"/>
    </sheetView>
  </sheetViews>
  <sheetFormatPr defaultColWidth="56.25" defaultRowHeight="22.5" customHeight="1" x14ac:dyDescent="0.2"/>
  <cols>
    <col min="1" max="16384" width="56.25" style="19"/>
  </cols>
  <sheetData>
    <row r="1" spans="1:5" ht="22.5" customHeight="1" x14ac:dyDescent="0.2">
      <c r="A1" s="19" t="s">
        <v>103</v>
      </c>
    </row>
    <row r="2" spans="1:5" ht="22.5" customHeight="1" x14ac:dyDescent="0.2">
      <c r="A2" s="19" t="s">
        <v>99</v>
      </c>
      <c r="B2" s="19" t="s">
        <v>105</v>
      </c>
      <c r="C2" s="19" t="s">
        <v>100</v>
      </c>
      <c r="D2" s="19" t="s">
        <v>101</v>
      </c>
      <c r="E2" s="19" t="s">
        <v>102</v>
      </c>
    </row>
    <row r="3" spans="1:5" ht="22.5" customHeight="1" x14ac:dyDescent="0.2">
      <c r="A3" s="19" t="s">
        <v>52</v>
      </c>
      <c r="B3" s="19" t="s">
        <v>54</v>
      </c>
      <c r="C3" s="19" t="s">
        <v>92</v>
      </c>
      <c r="D3" s="19" t="s">
        <v>79</v>
      </c>
      <c r="E3" s="19" t="s">
        <v>84</v>
      </c>
    </row>
    <row r="4" spans="1:5" ht="22.5" customHeight="1" x14ac:dyDescent="0.2">
      <c r="A4" s="19" t="s">
        <v>53</v>
      </c>
      <c r="B4" s="19" t="s">
        <v>93</v>
      </c>
      <c r="C4" s="19" t="s">
        <v>91</v>
      </c>
      <c r="D4" s="19" t="s">
        <v>80</v>
      </c>
      <c r="E4" s="19" t="s">
        <v>85</v>
      </c>
    </row>
    <row r="5" spans="1:5" ht="22.5" customHeight="1" x14ac:dyDescent="0.2">
      <c r="A5" s="19" t="s">
        <v>51</v>
      </c>
      <c r="B5" s="19" t="s">
        <v>94</v>
      </c>
      <c r="C5" s="19" t="s">
        <v>50</v>
      </c>
      <c r="D5" s="19" t="s">
        <v>81</v>
      </c>
      <c r="E5" s="19" t="s">
        <v>86</v>
      </c>
    </row>
    <row r="6" spans="1:5" ht="22.5" customHeight="1" x14ac:dyDescent="0.2">
      <c r="A6" s="19" t="s">
        <v>98</v>
      </c>
      <c r="B6" s="19" t="s">
        <v>95</v>
      </c>
      <c r="C6" s="19" t="s">
        <v>90</v>
      </c>
      <c r="D6" s="19" t="s">
        <v>82</v>
      </c>
      <c r="E6" s="19" t="s">
        <v>87</v>
      </c>
    </row>
    <row r="7" spans="1:5" ht="22.5" customHeight="1" x14ac:dyDescent="0.2">
      <c r="A7" s="19" t="s">
        <v>97</v>
      </c>
      <c r="B7" s="19" t="s">
        <v>96</v>
      </c>
      <c r="C7" s="19" t="s">
        <v>89</v>
      </c>
      <c r="D7" s="19" t="s">
        <v>83</v>
      </c>
      <c r="E7" s="19" t="s">
        <v>88</v>
      </c>
    </row>
    <row r="36" spans="2:2" ht="22.5" customHeight="1" x14ac:dyDescent="0.2">
      <c r="B36" s="19" t="s">
        <v>104</v>
      </c>
    </row>
    <row r="37" spans="2:2" ht="22.5" customHeight="1" x14ac:dyDescent="0.2">
      <c r="B37" s="19" t="s">
        <v>99</v>
      </c>
    </row>
    <row r="38" spans="2:2" ht="22.5" customHeight="1" x14ac:dyDescent="0.2">
      <c r="B38" s="19" t="s">
        <v>78</v>
      </c>
    </row>
    <row r="39" spans="2:2" ht="22.5" customHeight="1" x14ac:dyDescent="0.2">
      <c r="B39" s="19" t="s">
        <v>55</v>
      </c>
    </row>
    <row r="40" spans="2:2" ht="22.5" customHeight="1" x14ac:dyDescent="0.2">
      <c r="B40" s="19" t="s">
        <v>56</v>
      </c>
    </row>
    <row r="41" spans="2:2" ht="22.5" customHeight="1" x14ac:dyDescent="0.2">
      <c r="B41" s="19" t="s">
        <v>57</v>
      </c>
    </row>
    <row r="42" spans="2:2" ht="22.5" customHeight="1" x14ac:dyDescent="0.2">
      <c r="B42" s="19" t="s">
        <v>58</v>
      </c>
    </row>
    <row r="43" spans="2:2" ht="22.5" customHeight="1" x14ac:dyDescent="0.2">
      <c r="B43" s="19" t="s">
        <v>105</v>
      </c>
    </row>
    <row r="44" spans="2:2" ht="22.5" customHeight="1" x14ac:dyDescent="0.2">
      <c r="B44" s="19" t="s">
        <v>59</v>
      </c>
    </row>
    <row r="45" spans="2:2" ht="22.5" customHeight="1" x14ac:dyDescent="0.2">
      <c r="B45" s="19" t="s">
        <v>60</v>
      </c>
    </row>
    <row r="46" spans="2:2" ht="22.5" customHeight="1" x14ac:dyDescent="0.2">
      <c r="B46" s="19" t="s">
        <v>61</v>
      </c>
    </row>
    <row r="47" spans="2:2" ht="22.5" customHeight="1" x14ac:dyDescent="0.2">
      <c r="B47" s="19" t="s">
        <v>62</v>
      </c>
    </row>
    <row r="48" spans="2:2" ht="22.5" customHeight="1" x14ac:dyDescent="0.2">
      <c r="B48" s="19" t="s">
        <v>63</v>
      </c>
    </row>
    <row r="49" spans="2:2" ht="22.5" customHeight="1" x14ac:dyDescent="0.2">
      <c r="B49" s="19" t="s">
        <v>100</v>
      </c>
    </row>
    <row r="50" spans="2:2" ht="22.5" customHeight="1" x14ac:dyDescent="0.2">
      <c r="B50" s="19" t="s">
        <v>64</v>
      </c>
    </row>
    <row r="51" spans="2:2" ht="22.5" customHeight="1" x14ac:dyDescent="0.2">
      <c r="B51" s="19" t="s">
        <v>65</v>
      </c>
    </row>
    <row r="52" spans="2:2" ht="22.5" customHeight="1" x14ac:dyDescent="0.2">
      <c r="B52" s="19" t="s">
        <v>66</v>
      </c>
    </row>
    <row r="53" spans="2:2" ht="22.5" customHeight="1" x14ac:dyDescent="0.2">
      <c r="B53" s="19" t="s">
        <v>67</v>
      </c>
    </row>
    <row r="54" spans="2:2" ht="22.5" customHeight="1" x14ac:dyDescent="0.2">
      <c r="B54" s="19" t="s">
        <v>68</v>
      </c>
    </row>
    <row r="55" spans="2:2" ht="22.5" customHeight="1" x14ac:dyDescent="0.2">
      <c r="B55" s="19" t="s">
        <v>101</v>
      </c>
    </row>
    <row r="56" spans="2:2" ht="22.5" customHeight="1" x14ac:dyDescent="0.2">
      <c r="B56" s="19" t="s">
        <v>69</v>
      </c>
    </row>
    <row r="57" spans="2:2" ht="22.5" customHeight="1" x14ac:dyDescent="0.2">
      <c r="B57" s="19" t="s">
        <v>70</v>
      </c>
    </row>
    <row r="58" spans="2:2" ht="22.5" customHeight="1" x14ac:dyDescent="0.2">
      <c r="B58" s="19" t="s">
        <v>71</v>
      </c>
    </row>
    <row r="59" spans="2:2" ht="22.5" customHeight="1" x14ac:dyDescent="0.2">
      <c r="B59" s="19" t="s">
        <v>72</v>
      </c>
    </row>
    <row r="60" spans="2:2" ht="22.5" customHeight="1" x14ac:dyDescent="0.2">
      <c r="B60" s="19" t="s">
        <v>73</v>
      </c>
    </row>
    <row r="61" spans="2:2" ht="22.5" customHeight="1" x14ac:dyDescent="0.2">
      <c r="B61" s="19" t="s">
        <v>102</v>
      </c>
    </row>
    <row r="62" spans="2:2" ht="22.5" customHeight="1" x14ac:dyDescent="0.2">
      <c r="B62" s="19" t="s">
        <v>74</v>
      </c>
    </row>
    <row r="63" spans="2:2" ht="22.5" customHeight="1" x14ac:dyDescent="0.2">
      <c r="B63" s="19" t="s">
        <v>75</v>
      </c>
    </row>
    <row r="64" spans="2:2" ht="22.5" customHeight="1" x14ac:dyDescent="0.2">
      <c r="B64" s="19" t="s">
        <v>76</v>
      </c>
    </row>
    <row r="65" spans="2:2" ht="22.5" customHeight="1" x14ac:dyDescent="0.2">
      <c r="B65" s="19" t="s">
        <v>77</v>
      </c>
    </row>
    <row r="66" spans="2:2" ht="22.5" customHeight="1" x14ac:dyDescent="0.2">
      <c r="B66" s="19" t="s">
        <v>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sentiment &amp; coverage</vt:lpstr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Chen</dc:creator>
  <cp:lastModifiedBy>Allen Chen</cp:lastModifiedBy>
  <dcterms:created xsi:type="dcterms:W3CDTF">2019-12-04T22:10:03Z</dcterms:created>
  <dcterms:modified xsi:type="dcterms:W3CDTF">2019-12-06T15:59:05Z</dcterms:modified>
</cp:coreProperties>
</file>