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3.xml" ContentType="application/vnd.openxmlformats-officedocument.spreadsheetml.pivotTable+xml"/>
  <Override PartName="/xl/drawings/drawing8.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llen\Downloads\"/>
    </mc:Choice>
  </mc:AlternateContent>
  <xr:revisionPtr revIDLastSave="0" documentId="13_ncr:1_{FD2DFF0E-B1C0-4055-99FF-7977A76818E1}" xr6:coauthVersionLast="46" xr6:coauthVersionMax="46" xr10:uidLastSave="{00000000-0000-0000-0000-000000000000}"/>
  <bookViews>
    <workbookView xWindow="-110" yWindow="-110" windowWidth="19420" windowHeight="11020" firstSheet="2" activeTab="9" xr2:uid="{6D8452CD-8AE9-402A-86DD-307AB121AB54}"/>
  </bookViews>
  <sheets>
    <sheet name="Cover" sheetId="29" r:id="rId1"/>
    <sheet name="Objectives" sheetId="1" r:id="rId2"/>
    <sheet name="Excel" sheetId="11" r:id="rId3"/>
    <sheet name="Data" sheetId="2" r:id="rId4"/>
    <sheet name="D or I" sheetId="8" r:id="rId5"/>
    <sheet name="Proper Data Sets" sheetId="3" r:id="rId6"/>
    <sheet name="PDS Mandatory" sheetId="16" r:id="rId7"/>
    <sheet name="T NOT C" sheetId="17" r:id="rId8"/>
    <sheet name="Excel Tables" sheetId="12" r:id="rId9"/>
    <sheet name="Data Types" sheetId="18" r:id="rId10"/>
    <sheet name="Sort" sheetId="5" r:id="rId11"/>
    <sheet name="Filter" sheetId="14" r:id="rId12"/>
    <sheet name="Alma Records" sheetId="15" r:id="rId13"/>
    <sheet name="Logical Tests" sheetId="7" r:id="rId14"/>
    <sheet name="Homework ==&gt;&gt;" sheetId="20" r:id="rId15"/>
    <sheet name="HW(1)" sheetId="21" r:id="rId16"/>
    <sheet name="HW(1an)" sheetId="22" r:id="rId17"/>
    <sheet name="HW(2)" sheetId="23" r:id="rId18"/>
    <sheet name="HW(2an)" sheetId="24" r:id="rId19"/>
    <sheet name="HW(3)" sheetId="25" r:id="rId20"/>
    <sheet name="PasteFilter" sheetId="26" r:id="rId21"/>
    <sheet name="HW(3an)" sheetId="27" r:id="rId22"/>
    <sheet name="PasteFilter (an)" sheetId="28" r:id="rId23"/>
  </sheets>
  <definedNames>
    <definedName name="_xlnm._FilterDatabase" localSheetId="11" hidden="1">Filter!$B$21:$E$4956</definedName>
    <definedName name="_xlnm._FilterDatabase" localSheetId="15" hidden="1">'HW(1)'!$A$1:$H$106</definedName>
    <definedName name="_xlnm._FilterDatabase" localSheetId="16" hidden="1">'HW(1an)'!$A$1:$H$106</definedName>
    <definedName name="_xlnm._FilterDatabase" localSheetId="17" hidden="1">'HW(2)'!$A$1:$H$106</definedName>
    <definedName name="_xlnm._FilterDatabase" localSheetId="18" hidden="1">'HW(2an)'!$A$1:$H$106</definedName>
    <definedName name="_xlnm._FilterDatabase" localSheetId="19" hidden="1">'HW(3)'!$A$1:$H$106</definedName>
    <definedName name="_xlnm._FilterDatabase" localSheetId="21" hidden="1">'HW(3an)'!$A$1:$H$106</definedName>
  </definedNames>
  <calcPr calcId="191029"/>
  <pivotCaches>
    <pivotCache cacheId="0" r:id="rId24"/>
    <pivotCache cacheId="1" r:id="rId25"/>
    <pivotCache cacheId="2" r:id="rId2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4" i="12" l="1"/>
  <c r="C12" i="29"/>
  <c r="C11" i="29"/>
  <c r="C10" i="29"/>
  <c r="I8" i="2" l="1"/>
  <c r="I4" i="11" a="1"/>
  <c r="I4" i="11" s="1"/>
  <c r="E34" i="12" l="1"/>
  <c r="E35" i="12"/>
  <c r="E36" i="12"/>
  <c r="E37" i="12"/>
  <c r="E38" i="12"/>
  <c r="E39" i="12"/>
  <c r="E40" i="12"/>
  <c r="E41" i="12"/>
  <c r="E42" i="12"/>
  <c r="E43" i="12"/>
  <c r="M34" i="12" l="1"/>
  <c r="K29" i="11"/>
  <c r="I9" i="2" l="1"/>
  <c r="I10" i="2"/>
  <c r="I11" i="2"/>
  <c r="I12" i="2"/>
  <c r="I13" i="2"/>
  <c r="I14" i="2"/>
  <c r="I15" i="2"/>
  <c r="I16" i="2"/>
  <c r="I17" i="2"/>
  <c r="I18" i="2"/>
  <c r="A8" i="1" l="1"/>
  <c r="A9" i="1"/>
  <c r="A10" i="1"/>
  <c r="A11" i="1"/>
  <c r="A12" i="1"/>
  <c r="B25" i="11" l="1"/>
  <c r="B18" i="11"/>
  <c r="E27" i="12"/>
  <c r="E26" i="12"/>
  <c r="E25" i="12"/>
  <c r="E24" i="12"/>
  <c r="E23" i="12"/>
  <c r="E22" i="12"/>
  <c r="E21" i="12"/>
  <c r="E20" i="12"/>
  <c r="E19" i="12"/>
  <c r="E18" i="12"/>
  <c r="B8" i="11"/>
  <c r="B9" i="11"/>
  <c r="B10" i="11"/>
  <c r="B7" i="11"/>
  <c r="K4" i="11" l="1"/>
  <c r="B11" i="11"/>
  <c r="B6" i="11"/>
  <c r="A3" i="1"/>
  <c r="A4" i="1"/>
  <c r="A5" i="1"/>
  <c r="A6" i="1"/>
  <c r="A7" i="1"/>
  <c r="U1" i="8"/>
  <c r="L29" i="11"/>
  <c r="A2" i="1" l="1"/>
  <c r="B9" i="2"/>
  <c r="B10" i="2"/>
  <c r="B11" i="2"/>
  <c r="B12" i="2"/>
  <c r="B13" i="2"/>
  <c r="B14" i="2"/>
  <c r="B15" i="2"/>
  <c r="B16" i="2"/>
  <c r="B17" i="2"/>
  <c r="B18" i="2"/>
  <c r="D24" i="3"/>
  <c r="D25" i="3"/>
  <c r="D26" i="3"/>
  <c r="D27" i="3"/>
  <c r="D28" i="3"/>
  <c r="D29" i="3"/>
  <c r="D30" i="3"/>
  <c r="D31" i="3"/>
  <c r="D32" i="3"/>
  <c r="D3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<sst xmlns="http://schemas.openxmlformats.org/spreadsheetml/2006/main" count="3025" uniqueCount="266">
  <si>
    <t>Objectives:</t>
  </si>
  <si>
    <t>Why Proper Data Sets are Mandatory.</t>
  </si>
  <si>
    <t>Define Proper Data Set.</t>
  </si>
  <si>
    <t>What is Data, Raw Data?</t>
  </si>
  <si>
    <t>Use Excel Tables For Dynamic Data.</t>
  </si>
  <si>
    <t>How to Sort Data.</t>
  </si>
  <si>
    <t>Filtering &amp; Extracting Data.</t>
  </si>
  <si>
    <t>Understand &amp; Use AND Logical Tests and OR Logical Tests</t>
  </si>
  <si>
    <t>Addresses</t>
  </si>
  <si>
    <t>Address</t>
  </si>
  <si>
    <t>City</t>
  </si>
  <si>
    <t>State</t>
  </si>
  <si>
    <t>Zip</t>
  </si>
  <si>
    <t>313 173rd Blvd</t>
  </si>
  <si>
    <t>Kent</t>
  </si>
  <si>
    <t>WA</t>
  </si>
  <si>
    <t>98121</t>
  </si>
  <si>
    <t>316 66th Blvd</t>
  </si>
  <si>
    <t>98124</t>
  </si>
  <si>
    <t>4358 23rd St</t>
  </si>
  <si>
    <t>98122</t>
  </si>
  <si>
    <t>965 151st St</t>
  </si>
  <si>
    <t>98116</t>
  </si>
  <si>
    <t>7900 173rd Lane</t>
  </si>
  <si>
    <t>98126</t>
  </si>
  <si>
    <t>4047 15th Ave</t>
  </si>
  <si>
    <t>4907 13th Ave</t>
  </si>
  <si>
    <t>98123</t>
  </si>
  <si>
    <t>3789 4th Blvd</t>
  </si>
  <si>
    <t>Seattle</t>
  </si>
  <si>
    <t>98115</t>
  </si>
  <si>
    <t>2977 66th Lane</t>
  </si>
  <si>
    <t>98117</t>
  </si>
  <si>
    <t>3392 23rd St</t>
  </si>
  <si>
    <t>98113</t>
  </si>
  <si>
    <t>Easier to analyze data when it is stored in its smallest form.</t>
  </si>
  <si>
    <t>Date</t>
  </si>
  <si>
    <t>Product</t>
  </si>
  <si>
    <t>Quad</t>
  </si>
  <si>
    <t>Aspen</t>
  </si>
  <si>
    <t>Sunspot</t>
  </si>
  <si>
    <t>Sales</t>
  </si>
  <si>
    <t>Data Analysis Features &amp; Tools won't</t>
  </si>
  <si>
    <t>Not Raw Data.</t>
  </si>
  <si>
    <t>Not Raw Data:</t>
  </si>
  <si>
    <t>Raw Data stored in smallest form, stored in a Proper Data Set.</t>
  </si>
  <si>
    <t>Hard to sort this data by Zip Code.</t>
  </si>
  <si>
    <t>work on Data stored this way.</t>
  </si>
  <si>
    <t>Example:</t>
  </si>
  <si>
    <t>Data Analysis Features &amp; Tools work on Data stored this way.</t>
  </si>
  <si>
    <t>Easy to sort this data by Zip Code.</t>
  </si>
  <si>
    <r>
      <rPr>
        <b/>
        <sz val="18"/>
        <color theme="1"/>
        <rFont val="Calibri"/>
        <family val="2"/>
        <scheme val="minor"/>
      </rPr>
      <t>Raw Data</t>
    </r>
    <r>
      <rPr>
        <sz val="18"/>
        <color theme="1"/>
        <rFont val="Calibri"/>
        <family val="2"/>
        <scheme val="minor"/>
      </rPr>
      <t xml:space="preserve"> = </t>
    </r>
    <r>
      <rPr>
        <b/>
        <sz val="18"/>
        <color theme="1"/>
        <rFont val="Calibri"/>
        <family val="2"/>
        <scheme val="minor"/>
      </rPr>
      <t>Data</t>
    </r>
    <r>
      <rPr>
        <sz val="18"/>
        <color theme="1"/>
        <rFont val="Calibri"/>
        <family val="2"/>
        <scheme val="minor"/>
      </rPr>
      <t xml:space="preserve"> = Data stored in its smallest form that allows Excel Data Analysis Features &amp; Power Tools to work.</t>
    </r>
  </si>
  <si>
    <t>Data in Proper Data Set</t>
  </si>
  <si>
    <t>ProductID</t>
  </si>
  <si>
    <t>Flight Range (M)</t>
  </si>
  <si>
    <t>Retail Price</t>
  </si>
  <si>
    <t>Units Sold</t>
  </si>
  <si>
    <t>Hard to add sales by Product</t>
  </si>
  <si>
    <t>Easy to add sales by Product</t>
  </si>
  <si>
    <t>Grand Total</t>
  </si>
  <si>
    <t>Understanding the Difference Between Data &amp; Information.</t>
  </si>
  <si>
    <t>Data alone is not very useful</t>
  </si>
  <si>
    <t>Helps people make decisions</t>
  </si>
  <si>
    <t>Helps see patterns and gain insight</t>
  </si>
  <si>
    <t>Define Data Analysis = Convert Data Into Useful Information</t>
  </si>
  <si>
    <t>Data alone doesn't yield insight</t>
  </si>
  <si>
    <r>
      <rPr>
        <b/>
        <u/>
        <sz val="11"/>
        <color theme="1"/>
        <rFont val="Calibri"/>
        <family val="2"/>
        <scheme val="minor"/>
      </rPr>
      <t>Data</t>
    </r>
    <r>
      <rPr>
        <sz val="11"/>
        <color theme="1"/>
        <rFont val="Calibri"/>
        <family val="2"/>
        <scheme val="minor"/>
      </rPr>
      <t xml:space="preserve"> = Unorganized Raw Data</t>
    </r>
  </si>
  <si>
    <r>
      <rPr>
        <b/>
        <u/>
        <sz val="11"/>
        <color theme="1"/>
        <rFont val="Calibri"/>
        <family val="2"/>
        <scheme val="minor"/>
      </rPr>
      <t>Information</t>
    </r>
    <r>
      <rPr>
        <sz val="11"/>
        <color theme="1"/>
        <rFont val="Calibri"/>
        <family val="2"/>
        <scheme val="minor"/>
      </rPr>
      <t xml:space="preserve"> = Organized &amp; Presented Data</t>
    </r>
  </si>
  <si>
    <t>Convert Into ==&gt;&gt;</t>
  </si>
  <si>
    <r>
      <rPr>
        <b/>
        <sz val="11"/>
        <color theme="1"/>
        <rFont val="Calibri"/>
        <family val="2"/>
        <scheme val="minor"/>
      </rPr>
      <t>Goal:</t>
    </r>
    <r>
      <rPr>
        <sz val="11"/>
        <color theme="1"/>
        <rFont val="Calibri"/>
        <family val="2"/>
        <scheme val="minor"/>
      </rPr>
      <t xml:space="preserve"> Which Product Had Lowest Sales?</t>
    </r>
  </si>
  <si>
    <r>
      <t xml:space="preserve">Raw </t>
    </r>
    <r>
      <rPr>
        <b/>
        <u/>
        <sz val="11"/>
        <color theme="1"/>
        <rFont val="Calibri"/>
        <family val="2"/>
        <scheme val="minor"/>
      </rPr>
      <t>Data</t>
    </r>
    <r>
      <rPr>
        <sz val="11"/>
        <color theme="1"/>
        <rFont val="Calibri"/>
        <family val="2"/>
        <scheme val="minor"/>
      </rPr>
      <t>:</t>
    </r>
  </si>
  <si>
    <r>
      <t xml:space="preserve">Useful </t>
    </r>
    <r>
      <rPr>
        <b/>
        <u/>
        <sz val="11"/>
        <color theme="1"/>
        <rFont val="Calibri"/>
        <family val="2"/>
        <scheme val="minor"/>
      </rPr>
      <t>Information</t>
    </r>
    <r>
      <rPr>
        <sz val="11"/>
        <color theme="1"/>
        <rFont val="Calibri"/>
        <family val="2"/>
        <scheme val="minor"/>
      </rPr>
      <t>:</t>
    </r>
  </si>
  <si>
    <r>
      <rPr>
        <b/>
        <sz val="11"/>
        <color theme="1"/>
        <rFont val="Calibri"/>
        <family val="2"/>
        <scheme val="minor"/>
      </rPr>
      <t>Answer</t>
    </r>
    <r>
      <rPr>
        <sz val="11"/>
        <color theme="1"/>
        <rFont val="Calibri"/>
        <family val="2"/>
        <scheme val="minor"/>
      </rPr>
      <t xml:space="preserve"> = </t>
    </r>
    <r>
      <rPr>
        <b/>
        <u/>
        <sz val="11"/>
        <color theme="1"/>
        <rFont val="Calibri"/>
        <family val="2"/>
        <scheme val="minor"/>
      </rPr>
      <t>Information</t>
    </r>
    <r>
      <rPr>
        <sz val="11"/>
        <color theme="1"/>
        <rFont val="Calibri"/>
        <family val="2"/>
        <scheme val="minor"/>
      </rPr>
      <t xml:space="preserve"> Created from </t>
    </r>
    <r>
      <rPr>
        <b/>
        <u/>
        <sz val="11"/>
        <color theme="1"/>
        <rFont val="Calibri"/>
        <family val="2"/>
        <scheme val="minor"/>
      </rPr>
      <t>Raw Data</t>
    </r>
  </si>
  <si>
    <t>In Excel you must have empty cells or Column/Row headers around the Proper Data Set in order for the Excel &amp; Power Tools to work.</t>
  </si>
  <si>
    <t>Fields define what type of data goes into the column</t>
  </si>
  <si>
    <r>
      <rPr>
        <b/>
        <sz val="11"/>
        <color theme="1"/>
        <rFont val="Calibri"/>
        <family val="2"/>
        <scheme val="minor"/>
      </rPr>
      <t>Naming</t>
    </r>
    <r>
      <rPr>
        <sz val="11"/>
        <color theme="1"/>
        <rFont val="Calibri"/>
        <family val="2"/>
        <scheme val="minor"/>
      </rPr>
      <t xml:space="preserve"> = Name all tables, fields and other items: 1) smartly and 2) consistently</t>
    </r>
  </si>
  <si>
    <r>
      <rPr>
        <b/>
        <sz val="11"/>
        <color theme="1"/>
        <rFont val="Calibri"/>
        <family val="2"/>
        <scheme val="minor"/>
      </rPr>
      <t>Data Type</t>
    </r>
    <r>
      <rPr>
        <sz val="11"/>
        <color theme="1"/>
        <rFont val="Calibri"/>
        <family val="2"/>
        <scheme val="minor"/>
      </rPr>
      <t xml:space="preserve"> =</t>
    </r>
  </si>
  <si>
    <t>Goal: Trend in Quad Sales?</t>
  </si>
  <si>
    <t>Sales ($)</t>
  </si>
  <si>
    <t>Objective #3: Difference Between Data &amp; Information?</t>
  </si>
  <si>
    <t>Tables are not Charts</t>
  </si>
  <si>
    <t>Other terms you may see: Field Names, Columns, Variables, Attributes</t>
  </si>
  <si>
    <r>
      <t xml:space="preserve">Fields </t>
    </r>
    <r>
      <rPr>
        <sz val="11"/>
        <color theme="1"/>
        <rFont val="Calibri"/>
        <family val="2"/>
        <scheme val="minor"/>
      </rPr>
      <t>=</t>
    </r>
    <r>
      <rPr>
        <b/>
        <sz val="11"/>
        <color theme="1"/>
        <rFont val="Calibri"/>
        <family val="2"/>
        <scheme val="minor"/>
      </rPr>
      <t xml:space="preserve"> Column Headers</t>
    </r>
    <r>
      <rPr>
        <sz val="11"/>
        <color theme="1"/>
        <rFont val="Calibri"/>
        <family val="2"/>
        <scheme val="minor"/>
      </rPr>
      <t xml:space="preserve"> =</t>
    </r>
  </si>
  <si>
    <t>What type of data is in Column? Date, Number, Text and so on?</t>
  </si>
  <si>
    <r>
      <t xml:space="preserve">Records </t>
    </r>
    <r>
      <rPr>
        <sz val="11"/>
        <color theme="1"/>
        <rFont val="Calibri"/>
        <family val="2"/>
        <scheme val="minor"/>
      </rPr>
      <t>=</t>
    </r>
    <r>
      <rPr>
        <b/>
        <sz val="11"/>
        <color theme="1"/>
        <rFont val="Calibri"/>
        <family val="2"/>
        <scheme val="minor"/>
      </rPr>
      <t xml:space="preserve"> Rows </t>
    </r>
    <r>
      <rPr>
        <sz val="11"/>
        <color theme="1"/>
        <rFont val="Calibri"/>
        <family val="2"/>
        <scheme val="minor"/>
      </rPr>
      <t>=</t>
    </r>
    <r>
      <rPr>
        <b/>
        <sz val="11"/>
        <color theme="1"/>
        <rFont val="Calibri"/>
        <family val="2"/>
        <scheme val="minor"/>
      </rPr>
      <t xml:space="preserve"> </t>
    </r>
    <r>
      <rPr>
        <sz val="11"/>
        <color theme="1"/>
        <rFont val="Calibri"/>
        <family val="2"/>
        <scheme val="minor"/>
      </rPr>
      <t>One Data point for each Field in a row.</t>
    </r>
  </si>
  <si>
    <t>Examples of records:</t>
  </si>
  <si>
    <t>1) Sales Transactions, where each row represents a product sold with data like date and sales amount</t>
  </si>
  <si>
    <t>2) Unique Product Information, where each row has the product code, price, cost and other product attributes.</t>
  </si>
  <si>
    <t>Example 1: Proper Data Set in Excel. Records = Sales Transaction</t>
  </si>
  <si>
    <t>Example 2: Proper Data Set in Excel. Records = Unique Product</t>
  </si>
  <si>
    <r>
      <rPr>
        <b/>
        <sz val="11"/>
        <color theme="1"/>
        <rFont val="Calibri"/>
        <family val="2"/>
        <scheme val="minor"/>
      </rPr>
      <t>Proper Data Set</t>
    </r>
    <r>
      <rPr>
        <sz val="11"/>
        <color theme="1"/>
        <rFont val="Calibri"/>
        <family val="2"/>
        <scheme val="minor"/>
      </rPr>
      <t xml:space="preserve"> = </t>
    </r>
    <r>
      <rPr>
        <b/>
        <sz val="11"/>
        <color theme="1"/>
        <rFont val="Calibri"/>
        <family val="2"/>
        <scheme val="minor"/>
      </rPr>
      <t>Table</t>
    </r>
    <r>
      <rPr>
        <sz val="11"/>
        <color theme="1"/>
        <rFont val="Calibri"/>
        <family val="2"/>
        <scheme val="minor"/>
      </rPr>
      <t xml:space="preserve"> = </t>
    </r>
    <r>
      <rPr>
        <b/>
        <sz val="11"/>
        <color theme="1"/>
        <rFont val="Calibri"/>
        <family val="2"/>
        <scheme val="minor"/>
      </rPr>
      <t>Table of Data</t>
    </r>
    <r>
      <rPr>
        <sz val="11"/>
        <color theme="1"/>
        <rFont val="Calibri"/>
        <family val="2"/>
        <scheme val="minor"/>
      </rPr>
      <t xml:space="preserve"> = Table with 1) Field Names in first row and 2) Records containing Data in subsequent rows.</t>
    </r>
  </si>
  <si>
    <t>What is Excel?</t>
  </si>
  <si>
    <t>Name of Sheet is in Sheet Tab</t>
  </si>
  <si>
    <t>What Excel can do:</t>
  </si>
  <si>
    <t>Objective #2: What is Data, Raw Data?</t>
  </si>
  <si>
    <t>Objective #1: What is Excel?</t>
  </si>
  <si>
    <t>1] Make Calculations: like calculating Net Income.</t>
  </si>
  <si>
    <t>Total Revenue</t>
  </si>
  <si>
    <t>Total Expenses</t>
  </si>
  <si>
    <t>Net Income</t>
  </si>
  <si>
    <t xml:space="preserve">2] Data Analysis: Converting Raw Data into </t>
  </si>
  <si>
    <t xml:space="preserve">  Useful Information, like Charting Product Sales.</t>
  </si>
  <si>
    <t>Calculate Net Income:</t>
  </si>
  <si>
    <r>
      <t xml:space="preserve">All Cells = </t>
    </r>
    <r>
      <rPr>
        <b/>
        <sz val="11"/>
        <color theme="1"/>
        <rFont val="Calibri"/>
        <family val="2"/>
        <scheme val="minor"/>
      </rPr>
      <t>Worksheet</t>
    </r>
    <r>
      <rPr>
        <sz val="11"/>
        <color theme="1"/>
        <rFont val="Calibri"/>
        <family val="2"/>
        <scheme val="minor"/>
      </rPr>
      <t xml:space="preserve"> = Sheet</t>
    </r>
  </si>
  <si>
    <r>
      <t xml:space="preserve">All Worksheets = </t>
    </r>
    <r>
      <rPr>
        <b/>
        <sz val="11"/>
        <color theme="1"/>
        <rFont val="Calibri"/>
        <family val="2"/>
        <scheme val="minor"/>
      </rPr>
      <t>Workbook</t>
    </r>
    <r>
      <rPr>
        <sz val="11"/>
        <color theme="1"/>
        <rFont val="Calibri"/>
        <family val="2"/>
        <scheme val="minor"/>
      </rPr>
      <t xml:space="preserve"> = File</t>
    </r>
  </si>
  <si>
    <t>Text</t>
  </si>
  <si>
    <r>
      <t xml:space="preserve">Column &amp; Row make up </t>
    </r>
    <r>
      <rPr>
        <b/>
        <sz val="11"/>
        <color theme="1"/>
        <rFont val="Calibri"/>
        <family val="2"/>
        <scheme val="minor"/>
      </rPr>
      <t>Cell</t>
    </r>
  </si>
  <si>
    <t>Traditionally, in an Excel Spreadsheet we do not have Data Types.</t>
  </si>
  <si>
    <r>
      <rPr>
        <b/>
        <sz val="11"/>
        <color theme="1"/>
        <rFont val="Calibri"/>
        <family val="2"/>
        <scheme val="minor"/>
      </rPr>
      <t>Delimiter</t>
    </r>
    <r>
      <rPr>
        <sz val="11"/>
        <color theme="1"/>
        <rFont val="Calibri"/>
        <family val="2"/>
        <scheme val="minor"/>
      </rPr>
      <t xml:space="preserve"> = In Text Files (Special Files that hold Proper Data Sets) a Delimiter is a designated character, such as a Tab or Comma,</t>
    </r>
  </si>
  <si>
    <t>that separates each Field and each Small Piece of Raw Data.</t>
  </si>
  <si>
    <t>Cells can hold Data</t>
  </si>
  <si>
    <t>Default Alignment for Data in Excel:</t>
  </si>
  <si>
    <t>&lt;==Text align Left</t>
  </si>
  <si>
    <t>Numbers align Right ==&gt;</t>
  </si>
  <si>
    <t>Dates align Right ==&gt;</t>
  </si>
  <si>
    <t>Times align Right ==&gt;</t>
  </si>
  <si>
    <t>Boolean align in center</t>
  </si>
  <si>
    <t>Decimal Number Format</t>
  </si>
  <si>
    <t>Currency Number Format</t>
  </si>
  <si>
    <t>Date Number Format</t>
  </si>
  <si>
    <t>Number Formatting displays numbers a certain way</t>
  </si>
  <si>
    <t>without changing the Underlying Number.</t>
  </si>
  <si>
    <t xml:space="preserve">General Number Format </t>
  </si>
  <si>
    <t>* No Format</t>
  </si>
  <si>
    <t>* Decimal point &amp; zeroes are not in cell</t>
  </si>
  <si>
    <t>* $ sign, decimal point &amp; zeroes are not in cell</t>
  </si>
  <si>
    <t>* Under Dates and whole numbers, 1, 2, 3… So we can do math on dates.</t>
  </si>
  <si>
    <t>* Under Times are decimals. So we can do math on times.</t>
  </si>
  <si>
    <t>1) Click in 1 cell in the Proper Data Set.</t>
  </si>
  <si>
    <t>2) Use the keyboard: Ctrl + T (or Ribbon Tab: Insert, Tables, Table) to Convert to an Excel Table.</t>
  </si>
  <si>
    <t>3) ALWAYS name your Table (Keyboard: Alt, J, T, A or Ribbon Tab: TableTools-Design, Properties, Table Name)</t>
  </si>
  <si>
    <t>Proper Data Sets converted to Excel Tables and give a Table Name.</t>
  </si>
  <si>
    <r>
      <rPr>
        <b/>
        <sz val="11"/>
        <color theme="1"/>
        <rFont val="Calibri"/>
        <family val="2"/>
        <scheme val="minor"/>
      </rPr>
      <t>fTransactions</t>
    </r>
    <r>
      <rPr>
        <sz val="11"/>
        <color theme="1"/>
        <rFont val="Calibri"/>
        <family val="2"/>
        <scheme val="minor"/>
      </rPr>
      <t xml:space="preserve"> Excel Table:</t>
    </r>
  </si>
  <si>
    <t>Total Sales</t>
  </si>
  <si>
    <t>Sales Rep</t>
  </si>
  <si>
    <t>Tyrone</t>
  </si>
  <si>
    <t>Sioux</t>
  </si>
  <si>
    <t>Gigi</t>
  </si>
  <si>
    <t>SalesRep</t>
  </si>
  <si>
    <t>What does Sorting do?</t>
  </si>
  <si>
    <t>Organizes a Proper Data Set (Table) or a single column in alphabetical or numeric order.</t>
  </si>
  <si>
    <t>A to Z (Small to Big, Ascending).</t>
  </si>
  <si>
    <t>Z to A (Big to Small, Descending).</t>
  </si>
  <si>
    <t>To Sort, use the drop-down arrow</t>
  </si>
  <si>
    <t>* Sorting works the same in an Excel Table, Power Query, Power Pivot and Power BI Desktop</t>
  </si>
  <si>
    <t>* When you sort a Proper Data Set, records remain intact.</t>
  </si>
  <si>
    <t>* To sort more than one column, sort the "Major Sort Column" last.</t>
  </si>
  <si>
    <t>Filter dropdown Arrows always shows a Unique List of Items from the Field/Column</t>
  </si>
  <si>
    <t>Filter allows you to filter in these ways:</t>
  </si>
  <si>
    <t>Check Box from Unique List</t>
  </si>
  <si>
    <t>Built-in features for the Data Types: Date, Text, Numbers</t>
  </si>
  <si>
    <t>** Perfect Feature to Extract Records that match a set of criteria.</t>
  </si>
  <si>
    <r>
      <rPr>
        <b/>
        <u/>
        <sz val="11"/>
        <color theme="1"/>
        <rFont val="Calibri"/>
        <family val="2"/>
        <scheme val="minor"/>
      </rPr>
      <t>Filter Example #4:</t>
    </r>
    <r>
      <rPr>
        <sz val="11"/>
        <color theme="1"/>
        <rFont val="Calibri"/>
        <family val="2"/>
        <scheme val="minor"/>
      </rPr>
      <t xml:space="preserve"> Number Filter to show top 5 sales records.</t>
    </r>
  </si>
  <si>
    <t>Autos</t>
  </si>
  <si>
    <t>Alma</t>
  </si>
  <si>
    <t>Chevy</t>
  </si>
  <si>
    <t>Jaeyoung</t>
  </si>
  <si>
    <t>Honda</t>
  </si>
  <si>
    <t>Toyota</t>
  </si>
  <si>
    <t>Ford</t>
  </si>
  <si>
    <t>Rina</t>
  </si>
  <si>
    <r>
      <rPr>
        <b/>
        <sz val="11"/>
        <color theme="1"/>
        <rFont val="Calibri"/>
        <family val="2"/>
        <scheme val="minor"/>
      </rPr>
      <t>What does Filter do?</t>
    </r>
    <r>
      <rPr>
        <sz val="11"/>
        <color theme="1"/>
        <rFont val="Calibri"/>
        <family val="2"/>
        <scheme val="minor"/>
      </rPr>
      <t xml:space="preserve"> </t>
    </r>
  </si>
  <si>
    <r>
      <rPr>
        <b/>
        <u/>
        <sz val="11"/>
        <color theme="1"/>
        <rFont val="Calibri"/>
        <family val="2"/>
        <scheme val="minor"/>
      </rPr>
      <t>Filter Example #2:</t>
    </r>
    <r>
      <rPr>
        <sz val="11"/>
        <color theme="1"/>
        <rFont val="Calibri"/>
        <family val="2"/>
        <scheme val="minor"/>
      </rPr>
      <t xml:space="preserve"> AND Logical Test: Show Records for Sales Rep "Alma" AND Autos "Chevy".</t>
    </r>
  </si>
  <si>
    <r>
      <rPr>
        <b/>
        <u/>
        <sz val="11"/>
        <color theme="1"/>
        <rFont val="Calibri"/>
        <family val="2"/>
        <scheme val="minor"/>
      </rPr>
      <t>Filter Example #3:</t>
    </r>
    <r>
      <rPr>
        <sz val="11"/>
        <color theme="1"/>
        <rFont val="Calibri"/>
        <family val="2"/>
        <scheme val="minor"/>
      </rPr>
      <t xml:space="preserve"> OR Logical Test: Show Records for Sales Rep "Alma" OR "Rina".</t>
    </r>
  </si>
  <si>
    <t>You can use an AND Logical Test, OR Logical Test, or other types of Logical Test</t>
  </si>
  <si>
    <t>Filtering allows you to selects rows based on conditions or criteria.</t>
  </si>
  <si>
    <t>In Power Query, when we filter, it removes records that do not match the condition or criteria.</t>
  </si>
  <si>
    <r>
      <rPr>
        <b/>
        <u/>
        <sz val="11"/>
        <color theme="1"/>
        <rFont val="Calibri"/>
        <family val="2"/>
        <scheme val="minor"/>
      </rPr>
      <t>Filter Example #1:</t>
    </r>
    <r>
      <rPr>
        <sz val="11"/>
        <color theme="1"/>
        <rFont val="Calibri"/>
        <family val="2"/>
        <scheme val="minor"/>
      </rPr>
      <t xml:space="preserve"> Select "Alma" from Unique List of Items to show only Alma records. Copy and Paste to new sheet.</t>
    </r>
  </si>
  <si>
    <t>To Filter, use the drop-down arrow:</t>
  </si>
  <si>
    <t>Sum of Sales ($)</t>
  </si>
  <si>
    <t>Objective #4: Define Proper Data Set.</t>
  </si>
  <si>
    <t>Objective #5: Why Proper Data Sets are Mandatory.</t>
  </si>
  <si>
    <t>We are storing Data in a Proper Data Set (Table)</t>
  </si>
  <si>
    <t>We are displaying how a number changes over the category "Month"</t>
  </si>
  <si>
    <t>Objective #6: Tables are not Charts.</t>
  </si>
  <si>
    <t>This may seem obvious, but people confuse these two items regularly in academia, statistics, and other fields</t>
  </si>
  <si>
    <r>
      <rPr>
        <b/>
        <sz val="11"/>
        <color theme="1"/>
        <rFont val="Calibri"/>
        <family val="2"/>
        <scheme val="minor"/>
      </rPr>
      <t>Table</t>
    </r>
    <r>
      <rPr>
        <sz val="11"/>
        <color theme="1"/>
        <rFont val="Calibri"/>
        <family val="2"/>
        <scheme val="minor"/>
      </rPr>
      <t xml:space="preserve"> = Field Names &amp; Records with Data.</t>
    </r>
  </si>
  <si>
    <r>
      <rPr>
        <b/>
        <sz val="11"/>
        <color theme="1"/>
        <rFont val="Calibri"/>
        <family val="2"/>
        <scheme val="minor"/>
      </rPr>
      <t>Chart</t>
    </r>
    <r>
      <rPr>
        <sz val="11"/>
        <color theme="1"/>
        <rFont val="Calibri"/>
        <family val="2"/>
        <scheme val="minor"/>
      </rPr>
      <t xml:space="preserve"> = Visual Portrayal of Number Data.</t>
    </r>
  </si>
  <si>
    <t>Objective #7: Use Excel Tables For Dynamic Data.</t>
  </si>
  <si>
    <t>Data Types in Proper Data Sets in Various Tools</t>
  </si>
  <si>
    <t>Objective #8: Data Types in Proper Data Sets in Various Tools.</t>
  </si>
  <si>
    <t>Objective #9: How to Sort Data.</t>
  </si>
  <si>
    <t>Objective #10: Filtering &amp; Extracting Data.</t>
  </si>
  <si>
    <t>Objective #11: Logical Tests</t>
  </si>
  <si>
    <t xml:space="preserve">We can covert Proper Data Sets that are located in an Excel Worksheet to an Excel Table using the </t>
  </si>
  <si>
    <t>Excel Table feature with these steps:</t>
  </si>
  <si>
    <t>See pdf notes.</t>
  </si>
  <si>
    <t>Region</t>
  </si>
  <si>
    <t>Customer</t>
  </si>
  <si>
    <t>Units</t>
  </si>
  <si>
    <t>COGS</t>
  </si>
  <si>
    <t>1) Sort SalesRep within Region</t>
  </si>
  <si>
    <t>East</t>
  </si>
  <si>
    <t>AA</t>
  </si>
  <si>
    <t>Bellen</t>
  </si>
  <si>
    <t>South</t>
  </si>
  <si>
    <t>Gault</t>
  </si>
  <si>
    <t>KBTB</t>
  </si>
  <si>
    <t>West</t>
  </si>
  <si>
    <t>Pham</t>
  </si>
  <si>
    <t>AST</t>
  </si>
  <si>
    <t>SFWK</t>
  </si>
  <si>
    <t>Sunshine</t>
  </si>
  <si>
    <t>FM</t>
  </si>
  <si>
    <t>Carlota</t>
  </si>
  <si>
    <t>MidWest</t>
  </si>
  <si>
    <t>Chin</t>
  </si>
  <si>
    <t>Sunset</t>
  </si>
  <si>
    <t>WSD</t>
  </si>
  <si>
    <t>PCC</t>
  </si>
  <si>
    <t>BBT</t>
  </si>
  <si>
    <t>TTT</t>
  </si>
  <si>
    <t>Franks</t>
  </si>
  <si>
    <t>ET</t>
  </si>
  <si>
    <t>ITTW</t>
  </si>
  <si>
    <t>PSA</t>
  </si>
  <si>
    <t>Smith</t>
  </si>
  <si>
    <t>QT</t>
  </si>
  <si>
    <t>KPSA</t>
  </si>
  <si>
    <t>HHH</t>
  </si>
  <si>
    <t>T</t>
  </si>
  <si>
    <t>WT</t>
  </si>
  <si>
    <t>HII</t>
  </si>
  <si>
    <t>EPP</t>
  </si>
  <si>
    <t>TRU</t>
  </si>
  <si>
    <t>DFR</t>
  </si>
  <si>
    <t>MBG</t>
  </si>
  <si>
    <t>ITW</t>
  </si>
  <si>
    <t>PLOT</t>
  </si>
  <si>
    <t>JAQ</t>
  </si>
  <si>
    <t>YTR</t>
  </si>
  <si>
    <t>DFGH</t>
  </si>
  <si>
    <t>MNGD</t>
  </si>
  <si>
    <t>FRED</t>
  </si>
  <si>
    <t>ZAT</t>
  </si>
  <si>
    <t>LOP</t>
  </si>
  <si>
    <t>2) Sort Sales biggest to smallest for each employee.</t>
  </si>
  <si>
    <t>1) Filter to show Bellen Boomerangs sold on 1/9/11, then copy and paste onto the sheet named "PasteFilter".</t>
  </si>
  <si>
    <t>1) Filter to show Bellen Boomerangs sold on 1/9/13, then copy and paste onto the sheet named "PasteFilter".</t>
  </si>
  <si>
    <t>Power Tools (Power Query, Power Pivot and Power BI Desktop) we will have to define Data Types if we want our analysis to work correctly.</t>
  </si>
  <si>
    <t>In Excel, the Filter feature allows us to hide records that don't match criteria, then copy &amp; paste matched records to a different location.</t>
  </si>
  <si>
    <t>Times Number Format</t>
  </si>
  <si>
    <t>Three Reasons we use Excel Tables rather than a Proper Data set in an Excel Worksheet:</t>
  </si>
  <si>
    <t xml:space="preserve">1) They provide Dynamic Ranges. This means that when we add or remove records from the table, anything pointing </t>
  </si>
  <si>
    <t>2) Data from an Excel Worksheet MUST be in an Excel Table BEFORE it can be imported into Power Query.</t>
  </si>
  <si>
    <t>3) Data from an Excel Worksheet MUST be in an Excel Table BEFORE it can be imported into Power Pivot.</t>
  </si>
  <si>
    <t>Proper Data Sets in Worksheet:</t>
  </si>
  <si>
    <t>to the Excel Table (Formulas, PivotTables, Power Query, Power Pivot, Charts) can be updated when source data changes.</t>
  </si>
  <si>
    <t>or</t>
  </si>
  <si>
    <t>"Sort Sales within Sales Rep"</t>
  </si>
  <si>
    <t>"Sort Sales for each Sales Rep"</t>
  </si>
  <si>
    <t>Goal:</t>
  </si>
  <si>
    <t>** Sales Rep is the Major Sort</t>
  </si>
  <si>
    <r>
      <rPr>
        <b/>
        <sz val="11"/>
        <color theme="1"/>
        <rFont val="Calibri"/>
        <family val="2"/>
        <scheme val="minor"/>
      </rPr>
      <t>dProducts</t>
    </r>
    <r>
      <rPr>
        <sz val="11"/>
        <color theme="1"/>
        <rFont val="Calibri"/>
        <family val="2"/>
        <scheme val="minor"/>
      </rPr>
      <t xml:space="preserve"> Excel Table:</t>
    </r>
  </si>
  <si>
    <t>Excel Data Analysis Basics</t>
  </si>
  <si>
    <t>E-DAB 02</t>
  </si>
  <si>
    <t>Data</t>
  </si>
  <si>
    <t>Proper Data Sets</t>
  </si>
  <si>
    <t>Excel Tables</t>
  </si>
  <si>
    <t>Sort</t>
  </si>
  <si>
    <t>Filter</t>
  </si>
  <si>
    <t>Logical Tests</t>
  </si>
  <si>
    <t>Data Types</t>
  </si>
  <si>
    <t>Data Analysis &amp; Business</t>
  </si>
  <si>
    <t>Intelligence Made Easy with</t>
  </si>
  <si>
    <t>Excel Power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</si>
</sst>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8" formatCode="&quot;$&quot;#,##0.00_);[Red]\(&quot;$&quot;#,##0.00\)"/>
    <numFmt numFmtId="44" formatCode="_(&quot;$&quot;* #,##0.00_);_(&quot;$&quot;* \(#,##0.00\);_(&quot;$&quot;* &quot;-&quot;??_);_(@_)"/>
    <numFmt numFmtId="164" formatCode="&quot;$&quot;#,##0.00"/>
    <numFmt numFmtId="165" formatCode="mmm"/>
    <numFmt numFmtId="166" formatCode="&quot;$&quot;#,##0"/>
  </numFmts>
  <fonts count="2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8"/>
      <color theme="1"/>
      <name val="Calibri"/>
      <family val="2"/>
      <scheme val="minor"/>
    </font>
    <font>
      <b/>
      <sz val="18"/>
      <color theme="1"/>
      <name val="Calibri"/>
      <family val="2"/>
      <scheme val="minor"/>
    </font>
    <font>
      <sz val="16"/>
      <color theme="1"/>
      <name val="Calibri"/>
      <family val="2"/>
      <scheme val="minor"/>
    </font>
    <font>
      <b/>
      <sz val="16"/>
      <color rgb="FFFF0000"/>
      <name val="Calibri"/>
      <family val="2"/>
      <scheme val="minor"/>
    </font>
    <font>
      <sz val="11"/>
      <color rgb="FFFF0000"/>
      <name val="Calibri"/>
      <family val="2"/>
      <scheme val="minor"/>
    </font>
    <font>
      <b/>
      <u/>
      <sz val="11"/>
      <color theme="1"/>
      <name val="Calibri"/>
      <family val="2"/>
      <scheme val="minor"/>
    </font>
    <font>
      <b/>
      <sz val="11"/>
      <color rgb="FFFF0000"/>
      <name val="Calibri"/>
      <family val="2"/>
      <scheme val="minor"/>
    </font>
    <font>
      <sz val="14"/>
      <color theme="1"/>
      <name val="Calibri"/>
      <family val="2"/>
      <scheme val="minor"/>
    </font>
    <font>
      <sz val="11"/>
      <color theme="1"/>
      <name val="Calibri"/>
      <family val="2"/>
      <scheme val="minor"/>
    </font>
    <font>
      <sz val="11"/>
      <color rgb="FFFFFFFF"/>
      <name val="Calibri"/>
      <family val="2"/>
    </font>
    <font>
      <sz val="11"/>
      <color theme="1"/>
      <name val="Calibri"/>
      <family val="2"/>
    </font>
    <font>
      <b/>
      <sz val="11"/>
      <color rgb="FFFFFFFF"/>
      <name val="Calibri"/>
      <family val="2"/>
    </font>
    <font>
      <sz val="10"/>
      <name val="Arial"/>
      <family val="2"/>
    </font>
    <font>
      <sz val="53"/>
      <color theme="0"/>
      <name val="Calibri"/>
      <family val="2"/>
      <scheme val="minor"/>
    </font>
    <font>
      <b/>
      <sz val="53"/>
      <color theme="1"/>
      <name val="Calibri"/>
      <family val="2"/>
      <scheme val="minor"/>
    </font>
    <font>
      <sz val="48"/>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002060"/>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CCFFCC"/>
        <bgColor indexed="64"/>
      </patternFill>
    </fill>
    <fill>
      <patternFill patternType="solid">
        <fgColor rgb="FF002060"/>
        <bgColor rgb="FF000000"/>
      </patternFill>
    </fill>
    <fill>
      <patternFill patternType="solid">
        <fgColor theme="4" tint="0.79998168889431442"/>
        <bgColor theme="4" tint="0.79998168889431442"/>
      </patternFill>
    </fill>
    <fill>
      <patternFill patternType="solid">
        <fgColor rgb="FFFFFF9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theme="9" tint="0.39997558519241921"/>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style="thin">
        <color indexed="64"/>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thin">
        <color theme="0"/>
      </left>
      <right style="thin">
        <color theme="0"/>
      </right>
      <top style="thin">
        <color theme="0"/>
      </top>
      <bottom/>
      <diagonal/>
    </border>
    <border>
      <left/>
      <right style="medium">
        <color indexed="64"/>
      </right>
      <top style="thin">
        <color theme="0"/>
      </top>
      <bottom style="thin">
        <color theme="0"/>
      </bottom>
      <diagonal/>
    </border>
    <border>
      <left/>
      <right style="medium">
        <color indexed="64"/>
      </right>
      <top style="thin">
        <color theme="0"/>
      </top>
      <bottom style="medium">
        <color indexed="64"/>
      </bottom>
      <diagonal/>
    </border>
    <border>
      <left style="thin">
        <color theme="0"/>
      </left>
      <right style="thin">
        <color theme="0"/>
      </right>
      <top/>
      <bottom style="medium">
        <color indexed="64"/>
      </bottom>
      <diagonal/>
    </border>
    <border>
      <left style="thin">
        <color theme="0"/>
      </left>
      <right/>
      <top/>
      <bottom style="medium">
        <color indexed="64"/>
      </bottom>
      <diagonal/>
    </border>
    <border>
      <left style="medium">
        <color indexed="64"/>
      </left>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right/>
      <top style="thin">
        <color theme="0"/>
      </top>
      <bottom style="thin">
        <color theme="0"/>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thin">
        <color indexed="64"/>
      </left>
      <right style="thin">
        <color indexed="64"/>
      </right>
      <top/>
      <bottom style="thin">
        <color theme="0"/>
      </bottom>
      <diagonal/>
    </border>
    <border>
      <left style="thin">
        <color theme="0"/>
      </left>
      <right style="thin">
        <color indexed="64"/>
      </right>
      <top style="thin">
        <color theme="0"/>
      </top>
      <bottom/>
      <diagonal/>
    </border>
    <border>
      <left style="thin">
        <color indexed="64"/>
      </left>
      <right style="thin">
        <color indexed="64"/>
      </right>
      <top style="thin">
        <color theme="0"/>
      </top>
      <bottom/>
      <diagonal/>
    </border>
    <border>
      <left style="thin">
        <color indexed="64"/>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indexed="64"/>
      </right>
      <top style="thin">
        <color theme="1"/>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5">
    <xf numFmtId="0" fontId="0" fillId="0" borderId="0"/>
    <xf numFmtId="0" fontId="3" fillId="3" borderId="1"/>
    <xf numFmtId="44" fontId="13" fillId="0" borderId="0" applyFont="0" applyFill="0" applyBorder="0" applyAlignment="0" applyProtection="0"/>
    <xf numFmtId="0" fontId="3" fillId="3" borderId="1"/>
    <xf numFmtId="0" fontId="17" fillId="0" borderId="0"/>
  </cellStyleXfs>
  <cellXfs count="194">
    <xf numFmtId="0" fontId="0" fillId="0" borderId="0" xfId="0"/>
    <xf numFmtId="0" fontId="2" fillId="0" borderId="0" xfId="0" applyFont="1"/>
    <xf numFmtId="0" fontId="0" fillId="0" borderId="1" xfId="0" applyBorder="1"/>
    <xf numFmtId="0" fontId="3" fillId="3" borderId="1" xfId="1"/>
    <xf numFmtId="0" fontId="0" fillId="0" borderId="1" xfId="0" applyBorder="1" applyAlignment="1">
      <alignment vertical="center"/>
    </xf>
    <xf numFmtId="14" fontId="0" fillId="0" borderId="1" xfId="0" applyNumberFormat="1" applyBorder="1"/>
    <xf numFmtId="0" fontId="0" fillId="0" borderId="5" xfId="0" applyBorder="1"/>
    <xf numFmtId="0" fontId="0" fillId="0" borderId="6" xfId="0" applyBorder="1"/>
    <xf numFmtId="0" fontId="4" fillId="0" borderId="5" xfId="0" applyFont="1" applyBorder="1"/>
    <xf numFmtId="0" fontId="0" fillId="2" borderId="1" xfId="0"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4" fillId="0" borderId="7" xfId="0" applyFont="1" applyBorder="1"/>
    <xf numFmtId="0" fontId="0" fillId="2" borderId="2" xfId="0" applyFill="1" applyBorder="1"/>
    <xf numFmtId="0" fontId="0" fillId="2" borderId="3" xfId="0" applyFill="1" applyBorder="1"/>
    <xf numFmtId="0" fontId="0" fillId="2" borderId="4" xfId="0" applyFill="1" applyBorder="1"/>
    <xf numFmtId="0" fontId="5" fillId="0" borderId="2" xfId="0" applyFont="1" applyBorder="1" applyAlignment="1">
      <alignment horizontal="left" vertical="center"/>
    </xf>
    <xf numFmtId="0" fontId="5" fillId="0" borderId="3" xfId="0" applyFont="1" applyBorder="1"/>
    <xf numFmtId="0" fontId="5" fillId="0" borderId="4" xfId="0" applyFont="1"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6" xfId="0" applyFont="1" applyBorder="1"/>
    <xf numFmtId="0" fontId="2" fillId="0" borderId="10" xfId="0" applyFont="1" applyBorder="1"/>
    <xf numFmtId="0" fontId="1" fillId="3" borderId="2" xfId="0" applyFont="1" applyFill="1" applyBorder="1"/>
    <xf numFmtId="0" fontId="3" fillId="3" borderId="4" xfId="0" applyFont="1" applyFill="1" applyBorder="1"/>
    <xf numFmtId="0" fontId="7" fillId="0" borderId="0" xfId="0" applyFont="1"/>
    <xf numFmtId="0" fontId="8" fillId="0" borderId="1" xfId="0" applyFont="1" applyBorder="1"/>
    <xf numFmtId="0" fontId="8" fillId="0" borderId="3" xfId="0" applyFont="1" applyBorder="1"/>
    <xf numFmtId="0" fontId="8" fillId="0" borderId="4" xfId="0" applyFont="1" applyBorder="1"/>
    <xf numFmtId="0" fontId="0" fillId="0" borderId="0" xfId="0" pivotButton="1"/>
    <xf numFmtId="0" fontId="0" fillId="0" borderId="2" xfId="0" applyBorder="1"/>
    <xf numFmtId="0" fontId="0" fillId="0" borderId="4" xfId="0" applyBorder="1"/>
    <xf numFmtId="0" fontId="0" fillId="0" borderId="0" xfId="0" applyAlignment="1">
      <alignment horizontal="left" indent="2"/>
    </xf>
    <xf numFmtId="0" fontId="0" fillId="0" borderId="13" xfId="0" applyBorder="1"/>
    <xf numFmtId="0" fontId="0" fillId="0" borderId="14"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5" xfId="0" applyBorder="1"/>
    <xf numFmtId="0" fontId="0" fillId="0" borderId="17" xfId="0" applyBorder="1" applyAlignment="1">
      <alignment horizontal="centerContinuous"/>
    </xf>
    <xf numFmtId="0" fontId="0" fillId="0" borderId="16" xfId="0" applyBorder="1" applyAlignment="1">
      <alignment horizontal="centerContinuous"/>
    </xf>
    <xf numFmtId="0" fontId="0" fillId="0" borderId="0" xfId="0" applyAlignment="1">
      <alignment horizontal="left" indent="1"/>
    </xf>
    <xf numFmtId="0" fontId="0" fillId="0" borderId="0" xfId="0" applyAlignment="1">
      <alignment horizontal="left"/>
    </xf>
    <xf numFmtId="0" fontId="2" fillId="4" borderId="0" xfId="0" applyFont="1" applyFill="1"/>
    <xf numFmtId="0" fontId="0" fillId="4" borderId="0" xfId="0" applyFill="1"/>
    <xf numFmtId="164" fontId="0" fillId="0" borderId="1" xfId="0" applyNumberFormat="1" applyBorder="1"/>
    <xf numFmtId="0" fontId="0" fillId="0" borderId="17" xfId="0" pivotButton="1" applyBorder="1"/>
    <xf numFmtId="165" fontId="0" fillId="0" borderId="1" xfId="0" applyNumberFormat="1" applyBorder="1"/>
    <xf numFmtId="1" fontId="0" fillId="0" borderId="1" xfId="0" applyNumberFormat="1" applyBorder="1"/>
    <xf numFmtId="0" fontId="0" fillId="2" borderId="0" xfId="0" applyFill="1"/>
    <xf numFmtId="0" fontId="0" fillId="5" borderId="0" xfId="0" applyFill="1"/>
    <xf numFmtId="0" fontId="12" fillId="6" borderId="1" xfId="0" applyFont="1" applyFill="1" applyBorder="1"/>
    <xf numFmtId="0" fontId="8" fillId="0" borderId="0" xfId="0" applyFont="1"/>
    <xf numFmtId="0" fontId="0" fillId="7" borderId="1" xfId="0" applyFill="1" applyBorder="1"/>
    <xf numFmtId="18" fontId="0" fillId="0" borderId="1" xfId="0" applyNumberFormat="1" applyBorder="1"/>
    <xf numFmtId="0" fontId="0" fillId="0" borderId="21" xfId="0" applyBorder="1" applyAlignment="1">
      <alignment vertical="center"/>
    </xf>
    <xf numFmtId="0" fontId="0" fillId="0" borderId="22" xfId="0" applyBorder="1"/>
    <xf numFmtId="0" fontId="0" fillId="0" borderId="23" xfId="0" applyBorder="1"/>
    <xf numFmtId="0" fontId="0" fillId="0" borderId="24" xfId="0" applyBorder="1"/>
    <xf numFmtId="0" fontId="0" fillId="0" borderId="25" xfId="0" applyBorder="1" applyAlignment="1">
      <alignment vertical="center"/>
    </xf>
    <xf numFmtId="0" fontId="0" fillId="0" borderId="25" xfId="0" applyBorder="1"/>
    <xf numFmtId="0" fontId="0" fillId="0" borderId="26" xfId="0" applyBorder="1"/>
    <xf numFmtId="0" fontId="0" fillId="0" borderId="27" xfId="0" applyBorder="1"/>
    <xf numFmtId="0" fontId="0" fillId="0" borderId="28" xfId="0" applyBorder="1" applyAlignment="1">
      <alignment vertical="center"/>
    </xf>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1" xfId="0" applyBorder="1" applyAlignment="1">
      <alignment horizontal="left" vertical="center" indent="1"/>
    </xf>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applyAlignment="1">
      <alignment horizontal="centerContinuous"/>
    </xf>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39" xfId="0" applyBorder="1" applyAlignment="1">
      <alignment horizontal="centerContinuous"/>
    </xf>
    <xf numFmtId="0" fontId="0" fillId="0" borderId="28" xfId="0" applyBorder="1" applyAlignment="1">
      <alignment horizontal="left" indent="2"/>
    </xf>
    <xf numFmtId="0" fontId="0" fillId="0" borderId="40" xfId="0" applyBorder="1"/>
    <xf numFmtId="0" fontId="2" fillId="0" borderId="28" xfId="0" applyFont="1" applyBorder="1"/>
    <xf numFmtId="0" fontId="0" fillId="0" borderId="47" xfId="0" applyBorder="1"/>
    <xf numFmtId="0" fontId="0" fillId="0" borderId="48" xfId="0" applyBorder="1"/>
    <xf numFmtId="0" fontId="0" fillId="0" borderId="49" xfId="0" applyBorder="1"/>
    <xf numFmtId="0" fontId="1" fillId="3" borderId="7" xfId="1" applyFont="1" applyBorder="1"/>
    <xf numFmtId="0" fontId="1" fillId="3" borderId="5" xfId="1" applyFont="1" applyBorder="1"/>
    <xf numFmtId="14" fontId="0" fillId="0" borderId="7" xfId="0" applyNumberFormat="1" applyBorder="1"/>
    <xf numFmtId="14" fontId="0" fillId="0" borderId="2" xfId="0" applyNumberFormat="1" applyBorder="1"/>
    <xf numFmtId="0" fontId="0" fillId="0" borderId="28" xfId="0" applyBorder="1" applyAlignment="1">
      <alignment horizontal="centerContinuous" vertical="center"/>
    </xf>
    <xf numFmtId="0" fontId="0" fillId="0" borderId="28" xfId="0" applyBorder="1" applyAlignment="1">
      <alignment horizontal="centerContinuous"/>
    </xf>
    <xf numFmtId="0" fontId="0" fillId="0" borderId="29" xfId="0" applyBorder="1" applyAlignment="1">
      <alignment horizontal="centerContinuous"/>
    </xf>
    <xf numFmtId="0" fontId="0" fillId="0" borderId="50" xfId="0" applyBorder="1"/>
    <xf numFmtId="0" fontId="0" fillId="0" borderId="29" xfId="0" applyBorder="1" applyAlignment="1">
      <alignment horizontal="right" vertical="center"/>
    </xf>
    <xf numFmtId="0" fontId="0" fillId="0" borderId="51" xfId="0" applyBorder="1"/>
    <xf numFmtId="0" fontId="0" fillId="0" borderId="52" xfId="0" applyBorder="1" applyAlignment="1">
      <alignment vertical="center"/>
    </xf>
    <xf numFmtId="0" fontId="0" fillId="0" borderId="52" xfId="0" applyBorder="1"/>
    <xf numFmtId="0" fontId="0" fillId="0" borderId="53" xfId="0" applyBorder="1"/>
    <xf numFmtId="0" fontId="0" fillId="0" borderId="54" xfId="0" applyBorder="1"/>
    <xf numFmtId="0" fontId="0" fillId="0" borderId="41" xfId="0" applyBorder="1" applyAlignment="1">
      <alignment horizontal="centerContinuous" vertical="center"/>
    </xf>
    <xf numFmtId="0" fontId="0" fillId="0" borderId="41" xfId="0" applyBorder="1" applyAlignment="1">
      <alignment horizontal="centerContinuous"/>
    </xf>
    <xf numFmtId="0" fontId="0" fillId="0" borderId="55" xfId="0" applyBorder="1" applyAlignment="1">
      <alignment horizontal="centerContinuous"/>
    </xf>
    <xf numFmtId="0" fontId="0" fillId="0" borderId="56" xfId="0" applyBorder="1"/>
    <xf numFmtId="0" fontId="0" fillId="0" borderId="57" xfId="0" applyBorder="1" applyAlignment="1">
      <alignment vertical="center"/>
    </xf>
    <xf numFmtId="0" fontId="0" fillId="0" borderId="58" xfId="0" applyBorder="1"/>
    <xf numFmtId="0" fontId="0" fillId="0" borderId="59" xfId="0" applyBorder="1"/>
    <xf numFmtId="0" fontId="0" fillId="0" borderId="30" xfId="0" applyBorder="1" applyAlignment="1">
      <alignment vertical="center"/>
    </xf>
    <xf numFmtId="0" fontId="0" fillId="0" borderId="0" xfId="0" applyAlignment="1">
      <alignment horizontal="left" vertical="center" indent="1"/>
    </xf>
    <xf numFmtId="0" fontId="10" fillId="0" borderId="0" xfId="0" applyFont="1"/>
    <xf numFmtId="2" fontId="0" fillId="0" borderId="1" xfId="0" applyNumberFormat="1" applyBorder="1"/>
    <xf numFmtId="0" fontId="1" fillId="3" borderId="1" xfId="1" applyFont="1"/>
    <xf numFmtId="0" fontId="0" fillId="0" borderId="0" xfId="0" applyAlignment="1">
      <alignment vertical="center"/>
    </xf>
    <xf numFmtId="0" fontId="0" fillId="0" borderId="0" xfId="0" applyAlignment="1">
      <alignment horizontal="left" vertical="center" indent="2"/>
    </xf>
    <xf numFmtId="0" fontId="0" fillId="0" borderId="0" xfId="0" applyAlignment="1">
      <alignment horizontal="left" indent="3"/>
    </xf>
    <xf numFmtId="0" fontId="2" fillId="0" borderId="0" xfId="0" applyFont="1" applyAlignment="1">
      <alignment vertical="center"/>
    </xf>
    <xf numFmtId="2" fontId="0" fillId="0" borderId="0" xfId="0" applyNumberFormat="1"/>
    <xf numFmtId="0" fontId="15" fillId="0" borderId="1" xfId="0" applyFont="1" applyBorder="1"/>
    <xf numFmtId="44" fontId="0" fillId="0" borderId="0" xfId="2" applyFont="1"/>
    <xf numFmtId="14" fontId="15" fillId="0" borderId="4" xfId="0" applyNumberFormat="1" applyFont="1" applyBorder="1"/>
    <xf numFmtId="166" fontId="15" fillId="0" borderId="2" xfId="0" applyNumberFormat="1" applyFont="1" applyBorder="1"/>
    <xf numFmtId="0" fontId="14" fillId="8" borderId="12" xfId="3" applyFont="1" applyFill="1" applyBorder="1" applyAlignment="1">
      <alignment wrapText="1"/>
    </xf>
    <xf numFmtId="0" fontId="14" fillId="8" borderId="6" xfId="3" applyFont="1" applyFill="1" applyBorder="1" applyAlignment="1">
      <alignment wrapText="1"/>
    </xf>
    <xf numFmtId="0" fontId="14" fillId="8" borderId="10" xfId="3" applyFont="1" applyFill="1" applyBorder="1" applyAlignment="1">
      <alignment wrapText="1"/>
    </xf>
    <xf numFmtId="14" fontId="15" fillId="0" borderId="9" xfId="0" applyNumberFormat="1" applyFont="1" applyBorder="1"/>
    <xf numFmtId="0" fontId="15" fillId="0" borderId="5" xfId="0" applyFont="1" applyBorder="1"/>
    <xf numFmtId="166" fontId="15" fillId="0" borderId="7" xfId="0" applyNumberFormat="1" applyFont="1" applyBorder="1"/>
    <xf numFmtId="3" fontId="0" fillId="0" borderId="0" xfId="0" applyNumberFormat="1"/>
    <xf numFmtId="14" fontId="15" fillId="0" borderId="0" xfId="0" applyNumberFormat="1" applyFont="1"/>
    <xf numFmtId="0" fontId="15" fillId="0" borderId="0" xfId="0" applyFont="1"/>
    <xf numFmtId="166" fontId="15" fillId="0" borderId="0" xfId="0" applyNumberFormat="1" applyFont="1"/>
    <xf numFmtId="0" fontId="2" fillId="0" borderId="60" xfId="0" applyFont="1" applyBorder="1"/>
    <xf numFmtId="0" fontId="0" fillId="0" borderId="61" xfId="0" applyBorder="1"/>
    <xf numFmtId="0" fontId="2" fillId="0" borderId="62" xfId="0" applyFont="1" applyBorder="1"/>
    <xf numFmtId="0" fontId="0" fillId="0" borderId="63" xfId="0" applyBorder="1"/>
    <xf numFmtId="0" fontId="0" fillId="0" borderId="62" xfId="0" applyBorder="1" applyAlignment="1">
      <alignment horizontal="left" indent="1"/>
    </xf>
    <xf numFmtId="0" fontId="0" fillId="0" borderId="64" xfId="0" applyBorder="1"/>
    <xf numFmtId="0" fontId="16" fillId="8" borderId="1" xfId="4" applyFont="1" applyFill="1" applyBorder="1"/>
    <xf numFmtId="0" fontId="17" fillId="0" borderId="0" xfId="4"/>
    <xf numFmtId="0" fontId="17" fillId="10" borderId="1" xfId="4" applyFill="1" applyBorder="1"/>
    <xf numFmtId="14" fontId="17" fillId="0" borderId="1" xfId="4" applyNumberFormat="1" applyBorder="1"/>
    <xf numFmtId="0" fontId="17" fillId="0" borderId="1" xfId="4" applyBorder="1"/>
    <xf numFmtId="8" fontId="17" fillId="0" borderId="1" xfId="4" applyNumberFormat="1" applyBorder="1"/>
    <xf numFmtId="14" fontId="17" fillId="0" borderId="0" xfId="4" applyNumberFormat="1"/>
    <xf numFmtId="0" fontId="17" fillId="10" borderId="1" xfId="4" applyFill="1" applyBorder="1" applyAlignment="1">
      <alignment horizontal="centerContinuous" wrapText="1"/>
    </xf>
    <xf numFmtId="8" fontId="17" fillId="0" borderId="5" xfId="4" applyNumberFormat="1" applyBorder="1"/>
    <xf numFmtId="8" fontId="17" fillId="0" borderId="7" xfId="4" applyNumberFormat="1" applyBorder="1"/>
    <xf numFmtId="8" fontId="17" fillId="9" borderId="1" xfId="4" applyNumberFormat="1" applyFill="1" applyBorder="1"/>
    <xf numFmtId="0" fontId="16" fillId="8" borderId="7" xfId="4" applyFont="1" applyFill="1" applyBorder="1"/>
    <xf numFmtId="0" fontId="16" fillId="8" borderId="5" xfId="4" applyFont="1" applyFill="1" applyBorder="1"/>
    <xf numFmtId="14" fontId="17" fillId="9" borderId="7" xfId="4" applyNumberFormat="1" applyFill="1" applyBorder="1"/>
    <xf numFmtId="0" fontId="17" fillId="9" borderId="7" xfId="4" applyFill="1" applyBorder="1"/>
    <xf numFmtId="8" fontId="17" fillId="9" borderId="7" xfId="4" applyNumberFormat="1" applyFill="1" applyBorder="1"/>
    <xf numFmtId="8" fontId="17" fillId="9" borderId="5" xfId="4" applyNumberFormat="1" applyFill="1" applyBorder="1"/>
    <xf numFmtId="14" fontId="17" fillId="0" borderId="7" xfId="4" applyNumberFormat="1" applyBorder="1"/>
    <xf numFmtId="0" fontId="17" fillId="0" borderId="7" xfId="4" applyBorder="1"/>
    <xf numFmtId="14" fontId="17" fillId="9" borderId="2" xfId="4" applyNumberFormat="1" applyFill="1" applyBorder="1"/>
    <xf numFmtId="0" fontId="17" fillId="9" borderId="2" xfId="4" applyFill="1" applyBorder="1"/>
    <xf numFmtId="8" fontId="17" fillId="9" borderId="2" xfId="4" applyNumberFormat="1" applyFill="1" applyBorder="1"/>
    <xf numFmtId="0" fontId="0" fillId="0" borderId="67" xfId="0" applyBorder="1"/>
    <xf numFmtId="0" fontId="0" fillId="0" borderId="68" xfId="0" applyBorder="1"/>
    <xf numFmtId="0" fontId="0" fillId="0" borderId="65" xfId="0" pivotButton="1" applyBorder="1"/>
    <xf numFmtId="0" fontId="0" fillId="0" borderId="66" xfId="0" applyBorder="1"/>
    <xf numFmtId="0" fontId="0" fillId="0" borderId="65" xfId="0" applyBorder="1"/>
    <xf numFmtId="0" fontId="9" fillId="0" borderId="68" xfId="0" applyFont="1" applyBorder="1"/>
    <xf numFmtId="0" fontId="9" fillId="0" borderId="67" xfId="0" applyFont="1" applyBorder="1"/>
    <xf numFmtId="4" fontId="0" fillId="0" borderId="0" xfId="0" applyNumberFormat="1"/>
    <xf numFmtId="0" fontId="0" fillId="0" borderId="62" xfId="0" applyBorder="1" applyAlignment="1">
      <alignment horizontal="left" indent="2"/>
    </xf>
    <xf numFmtId="2" fontId="0" fillId="2" borderId="0" xfId="0" applyNumberFormat="1" applyFill="1"/>
    <xf numFmtId="0" fontId="18" fillId="12" borderId="0" xfId="0" applyFont="1" applyFill="1" applyAlignment="1">
      <alignment horizontal="centerContinuous"/>
    </xf>
    <xf numFmtId="0" fontId="19" fillId="11" borderId="0" xfId="0" applyFont="1" applyFill="1" applyAlignment="1">
      <alignment horizontal="centerContinuous"/>
    </xf>
    <xf numFmtId="0" fontId="0" fillId="11" borderId="0" xfId="0" applyFill="1" applyAlignment="1">
      <alignment horizontal="centerContinuous"/>
    </xf>
    <xf numFmtId="0" fontId="20" fillId="11" borderId="0" xfId="0" applyFont="1" applyFill="1" applyAlignment="1">
      <alignment horizontal="centerContinuous"/>
    </xf>
    <xf numFmtId="0" fontId="0" fillId="13" borderId="0" xfId="0" applyFill="1"/>
    <xf numFmtId="0" fontId="0" fillId="13" borderId="0" xfId="0" applyFill="1" applyAlignment="1">
      <alignment horizontal="centerContinuous"/>
    </xf>
    <xf numFmtId="0" fontId="11" fillId="0" borderId="16" xfId="0" applyFont="1" applyBorder="1" applyAlignment="1">
      <alignment horizontal="center"/>
    </xf>
    <xf numFmtId="0" fontId="11" fillId="0" borderId="17" xfId="0" applyFont="1" applyBorder="1" applyAlignment="1">
      <alignment horizontal="center"/>
    </xf>
    <xf numFmtId="14" fontId="0" fillId="0" borderId="8" xfId="0" applyNumberFormat="1" applyBorder="1"/>
    <xf numFmtId="0" fontId="3" fillId="3" borderId="12" xfId="1" applyBorder="1"/>
    <xf numFmtId="0" fontId="3" fillId="3" borderId="6" xfId="1" applyBorder="1"/>
    <xf numFmtId="0" fontId="3" fillId="3" borderId="10" xfId="1" applyBorder="1"/>
  </cellXfs>
  <cellStyles count="5">
    <cellStyle name="BlueField" xfId="1" xr:uid="{79CEA2D1-E516-4A16-AA36-BBE7BFFA12FF}"/>
    <cellStyle name="BlueHeader" xfId="3" xr:uid="{FCF889D2-DDC0-4CBE-9F45-76E1955BB3E9}"/>
    <cellStyle name="Currency" xfId="2" builtinId="4"/>
    <cellStyle name="Normal" xfId="0" builtinId="0"/>
    <cellStyle name="Normal 2" xfId="4" xr:uid="{3D0C70CC-AAF9-4092-84C8-CFE2096B1288}"/>
  </cellStyles>
  <dxfs count="44">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m/d/yyyy"/>
      <border diagonalUp="0" diagonalDown="0">
        <left/>
        <right/>
        <top style="thin">
          <color indexed="64"/>
        </top>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166" formatCode="&quot;$&quot;#,##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FFFFFF"/>
        <name val="Calibri"/>
        <family val="2"/>
        <scheme val="none"/>
      </font>
      <fill>
        <patternFill patternType="solid">
          <fgColor rgb="FF000000"/>
          <bgColor rgb="FF00206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none"/>
      </font>
      <numFmt numFmtId="166" formatCode="&quot;$&quot;#,##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FFFFFF"/>
        <name val="Calibri"/>
        <family val="2"/>
        <scheme val="none"/>
      </font>
      <fill>
        <patternFill patternType="solid">
          <fgColor rgb="FF000000"/>
          <bgColor rgb="FF00206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2" formatCode="0.00"/>
    </dxf>
    <dxf>
      <font>
        <b/>
        <i val="0"/>
        <strike val="0"/>
        <condense val="0"/>
        <extend val="0"/>
        <outline val="0"/>
        <shadow val="0"/>
        <u val="none"/>
        <vertAlign val="baseline"/>
        <sz val="11"/>
        <color theme="1"/>
        <name val="Calibri"/>
        <family val="2"/>
        <scheme val="minor"/>
      </font>
    </dxf>
    <dxf>
      <font>
        <color rgb="FFFF0000"/>
      </font>
    </dxf>
    <dxf>
      <font>
        <color rgb="FFFF000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4F3310F-8595-47D5-A1E7-025F88F924A2}">
      <tableStyleElement type="wholeTable" dxfId="43"/>
      <tableStyleElement type="headerRow" dxfId="42"/>
    </tableStyle>
  </tableStyles>
  <colors>
    <mruColors>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0C77-4E68-9CA0-4FE83DF4BDAC}"/>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40E6-48AC-A963-514FE9885261}"/>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FC1F-4334-89BA-5B8CA7EE1587}"/>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pn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image" Target="../media/image7.jpg"/></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xdr:col>
      <xdr:colOff>13607</xdr:colOff>
      <xdr:row>6</xdr:row>
      <xdr:rowOff>54428</xdr:rowOff>
    </xdr:from>
    <xdr:to>
      <xdr:col>3</xdr:col>
      <xdr:colOff>549113</xdr:colOff>
      <xdr:row>8</xdr:row>
      <xdr:rowOff>102572</xdr:rowOff>
    </xdr:to>
    <xdr:pic>
      <xdr:nvPicPr>
        <xdr:cNvPr id="5" name="Picture 4">
          <a:extLst>
            <a:ext uri="{FF2B5EF4-FFF2-40B4-BE49-F238E27FC236}">
              <a16:creationId xmlns:a16="http://schemas.microsoft.com/office/drawing/2014/main" id="{C043A673-E1AD-40CB-8E9C-D4BB43DDF7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64821" y="4109357"/>
          <a:ext cx="1311113" cy="1313608"/>
        </a:xfrm>
        <a:prstGeom prst="rect">
          <a:avLst/>
        </a:prstGeom>
      </xdr:spPr>
    </xdr:pic>
    <xdr:clientData/>
  </xdr:twoCellAnchor>
  <xdr:twoCellAnchor editAs="oneCell">
    <xdr:from>
      <xdr:col>8</xdr:col>
      <xdr:colOff>81642</xdr:colOff>
      <xdr:row>6</xdr:row>
      <xdr:rowOff>54428</xdr:rowOff>
    </xdr:from>
    <xdr:to>
      <xdr:col>9</xdr:col>
      <xdr:colOff>639536</xdr:colOff>
      <xdr:row>8</xdr:row>
      <xdr:rowOff>107878</xdr:rowOff>
    </xdr:to>
    <xdr:pic>
      <xdr:nvPicPr>
        <xdr:cNvPr id="7" name="Picture 6">
          <a:extLst>
            <a:ext uri="{FF2B5EF4-FFF2-40B4-BE49-F238E27FC236}">
              <a16:creationId xmlns:a16="http://schemas.microsoft.com/office/drawing/2014/main" id="{BE482B8F-D85E-4E9B-9626-FC6C3F8B1F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86499" y="4109357"/>
          <a:ext cx="1333501" cy="1318914"/>
        </a:xfrm>
        <a:prstGeom prst="rect">
          <a:avLst/>
        </a:prstGeom>
      </xdr:spPr>
    </xdr:pic>
    <xdr:clientData/>
  </xdr:twoCellAnchor>
  <xdr:twoCellAnchor editAs="oneCell">
    <xdr:from>
      <xdr:col>14</xdr:col>
      <xdr:colOff>193546</xdr:colOff>
      <xdr:row>6</xdr:row>
      <xdr:rowOff>54428</xdr:rowOff>
    </xdr:from>
    <xdr:to>
      <xdr:col>15</xdr:col>
      <xdr:colOff>748395</xdr:colOff>
      <xdr:row>8</xdr:row>
      <xdr:rowOff>113434</xdr:rowOff>
    </xdr:to>
    <xdr:pic>
      <xdr:nvPicPr>
        <xdr:cNvPr id="9" name="Picture 8">
          <a:extLst>
            <a:ext uri="{FF2B5EF4-FFF2-40B4-BE49-F238E27FC236}">
              <a16:creationId xmlns:a16="http://schemas.microsoft.com/office/drawing/2014/main" id="{1A868208-A8ED-492D-A774-4BA0A19CDCF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052046" y="4109357"/>
          <a:ext cx="1330456" cy="1324470"/>
        </a:xfrm>
        <a:prstGeom prst="rect">
          <a:avLst/>
        </a:prstGeom>
      </xdr:spPr>
    </xdr:pic>
    <xdr:clientData/>
  </xdr:twoCellAnchor>
  <xdr:twoCellAnchor editAs="oneCell">
    <xdr:from>
      <xdr:col>17</xdr:col>
      <xdr:colOff>217715</xdr:colOff>
      <xdr:row>6</xdr:row>
      <xdr:rowOff>54428</xdr:rowOff>
    </xdr:from>
    <xdr:to>
      <xdr:col>19</xdr:col>
      <xdr:colOff>0</xdr:colOff>
      <xdr:row>8</xdr:row>
      <xdr:rowOff>112942</xdr:rowOff>
    </xdr:to>
    <xdr:pic>
      <xdr:nvPicPr>
        <xdr:cNvPr id="11" name="Picture 10">
          <a:extLst>
            <a:ext uri="{FF2B5EF4-FFF2-40B4-BE49-F238E27FC236}">
              <a16:creationId xmlns:a16="http://schemas.microsoft.com/office/drawing/2014/main" id="{FF27278C-1035-4D11-A85E-8B35CCCB27F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403036" y="4109357"/>
          <a:ext cx="1333500" cy="1323978"/>
        </a:xfrm>
        <a:prstGeom prst="rect">
          <a:avLst/>
        </a:prstGeom>
      </xdr:spPr>
    </xdr:pic>
    <xdr:clientData/>
  </xdr:twoCellAnchor>
  <xdr:twoCellAnchor editAs="oneCell">
    <xdr:from>
      <xdr:col>10</xdr:col>
      <xdr:colOff>760085</xdr:colOff>
      <xdr:row>6</xdr:row>
      <xdr:rowOff>54428</xdr:rowOff>
    </xdr:from>
    <xdr:to>
      <xdr:col>13</xdr:col>
      <xdr:colOff>57220</xdr:colOff>
      <xdr:row>8</xdr:row>
      <xdr:rowOff>79554</xdr:rowOff>
    </xdr:to>
    <xdr:pic>
      <xdr:nvPicPr>
        <xdr:cNvPr id="13" name="Picture 12">
          <a:extLst>
            <a:ext uri="{FF2B5EF4-FFF2-40B4-BE49-F238E27FC236}">
              <a16:creationId xmlns:a16="http://schemas.microsoft.com/office/drawing/2014/main" id="{630F3BA3-0B5B-4922-A26B-6E01B93F09A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16156" y="4109357"/>
          <a:ext cx="1623957" cy="1290590"/>
        </a:xfrm>
        <a:prstGeom prst="rect">
          <a:avLst/>
        </a:prstGeom>
      </xdr:spPr>
    </xdr:pic>
    <xdr:clientData/>
  </xdr:twoCellAnchor>
  <xdr:twoCellAnchor editAs="oneCell">
    <xdr:from>
      <xdr:col>4</xdr:col>
      <xdr:colOff>736385</xdr:colOff>
      <xdr:row>6</xdr:row>
      <xdr:rowOff>54428</xdr:rowOff>
    </xdr:from>
    <xdr:to>
      <xdr:col>6</xdr:col>
      <xdr:colOff>611070</xdr:colOff>
      <xdr:row>8</xdr:row>
      <xdr:rowOff>119262</xdr:rowOff>
    </xdr:to>
    <xdr:pic>
      <xdr:nvPicPr>
        <xdr:cNvPr id="15" name="Picture 14">
          <a:extLst>
            <a:ext uri="{FF2B5EF4-FFF2-40B4-BE49-F238E27FC236}">
              <a16:creationId xmlns:a16="http://schemas.microsoft.com/office/drawing/2014/main" id="{6363670A-4DA2-4CD5-A211-F941ADB8F54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38814" y="4109357"/>
          <a:ext cx="1425899" cy="13302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285749</xdr:colOff>
      <xdr:row>36</xdr:row>
      <xdr:rowOff>155460</xdr:rowOff>
    </xdr:from>
    <xdr:to>
      <xdr:col>12</xdr:col>
      <xdr:colOff>1062632</xdr:colOff>
      <xdr:row>44</xdr:row>
      <xdr:rowOff>53661</xdr:rowOff>
    </xdr:to>
    <xdr:graphicFrame macro="">
      <xdr:nvGraphicFramePr>
        <xdr:cNvPr id="2" name="Chart 1">
          <a:extLst>
            <a:ext uri="{FF2B5EF4-FFF2-40B4-BE49-F238E27FC236}">
              <a16:creationId xmlns:a16="http://schemas.microsoft.com/office/drawing/2014/main" id="{7B5AEC7E-9EEF-4A43-85CD-C8BBC1BEF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45668</xdr:colOff>
      <xdr:row>9</xdr:row>
      <xdr:rowOff>123956</xdr:rowOff>
    </xdr:from>
    <xdr:to>
      <xdr:col>15</xdr:col>
      <xdr:colOff>671969</xdr:colOff>
      <xdr:row>9</xdr:row>
      <xdr:rowOff>130480</xdr:rowOff>
    </xdr:to>
    <xdr:cxnSp macro="">
      <xdr:nvCxnSpPr>
        <xdr:cNvPr id="3" name="Straight Arrow Connector 2">
          <a:extLst>
            <a:ext uri="{FF2B5EF4-FFF2-40B4-BE49-F238E27FC236}">
              <a16:creationId xmlns:a16="http://schemas.microsoft.com/office/drawing/2014/main" id="{0C95EBBE-419D-4D69-8D4C-F6E8DD181089}"/>
            </a:ext>
          </a:extLst>
        </xdr:cNvPr>
        <xdr:cNvCxnSpPr/>
      </xdr:nvCxnSpPr>
      <xdr:spPr>
        <a:xfrm>
          <a:off x="11717055" y="2009384"/>
          <a:ext cx="1526609" cy="6524"/>
        </a:xfrm>
        <a:prstGeom prst="straightConnector1">
          <a:avLst/>
        </a:prstGeom>
        <a:ln w="476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95249</xdr:colOff>
      <xdr:row>34</xdr:row>
      <xdr:rowOff>35717</xdr:rowOff>
    </xdr:from>
    <xdr:to>
      <xdr:col>11</xdr:col>
      <xdr:colOff>872132</xdr:colOff>
      <xdr:row>41</xdr:row>
      <xdr:rowOff>124418</xdr:rowOff>
    </xdr:to>
    <xdr:graphicFrame macro="">
      <xdr:nvGraphicFramePr>
        <xdr:cNvPr id="2" name="Chart 1">
          <a:extLst>
            <a:ext uri="{FF2B5EF4-FFF2-40B4-BE49-F238E27FC236}">
              <a16:creationId xmlns:a16="http://schemas.microsoft.com/office/drawing/2014/main" id="{F4805C2C-9ADC-47A3-B8F4-212662826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38</xdr:row>
      <xdr:rowOff>65484</xdr:rowOff>
    </xdr:from>
    <xdr:to>
      <xdr:col>11</xdr:col>
      <xdr:colOff>625078</xdr:colOff>
      <xdr:row>39</xdr:row>
      <xdr:rowOff>77390</xdr:rowOff>
    </xdr:to>
    <xdr:cxnSp macro="">
      <xdr:nvCxnSpPr>
        <xdr:cNvPr id="4" name="Straight Arrow Connector 3">
          <a:extLst>
            <a:ext uri="{FF2B5EF4-FFF2-40B4-BE49-F238E27FC236}">
              <a16:creationId xmlns:a16="http://schemas.microsoft.com/office/drawing/2014/main" id="{A685B589-68CD-40F6-BDE1-12EB0084D002}"/>
            </a:ext>
          </a:extLst>
        </xdr:cNvPr>
        <xdr:cNvCxnSpPr/>
      </xdr:nvCxnSpPr>
      <xdr:spPr>
        <a:xfrm flipV="1">
          <a:off x="7298531" y="7292578"/>
          <a:ext cx="625078" cy="20240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610913</xdr:colOff>
      <xdr:row>21</xdr:row>
      <xdr:rowOff>32842</xdr:rowOff>
    </xdr:from>
    <xdr:to>
      <xdr:col>6</xdr:col>
      <xdr:colOff>781707</xdr:colOff>
      <xdr:row>22</xdr:row>
      <xdr:rowOff>91963</xdr:rowOff>
    </xdr:to>
    <xdr:sp macro="" textlink="">
      <xdr:nvSpPr>
        <xdr:cNvPr id="2" name="Rectangle 1">
          <a:extLst>
            <a:ext uri="{FF2B5EF4-FFF2-40B4-BE49-F238E27FC236}">
              <a16:creationId xmlns:a16="http://schemas.microsoft.com/office/drawing/2014/main" id="{1A9C984C-6B4C-496F-9BEE-BC4A3402A09C}"/>
            </a:ext>
          </a:extLst>
        </xdr:cNvPr>
        <xdr:cNvSpPr/>
      </xdr:nvSpPr>
      <xdr:spPr>
        <a:xfrm>
          <a:off x="3553810" y="3731170"/>
          <a:ext cx="1037897" cy="249621"/>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Fields, 1st row</a:t>
          </a:r>
        </a:p>
      </xdr:txBody>
    </xdr:sp>
    <xdr:clientData/>
  </xdr:twoCellAnchor>
  <xdr:twoCellAnchor>
    <xdr:from>
      <xdr:col>6</xdr:col>
      <xdr:colOff>781707</xdr:colOff>
      <xdr:row>21</xdr:row>
      <xdr:rowOff>157653</xdr:rowOff>
    </xdr:from>
    <xdr:to>
      <xdr:col>8</xdr:col>
      <xdr:colOff>137948</xdr:colOff>
      <xdr:row>22</xdr:row>
      <xdr:rowOff>91965</xdr:rowOff>
    </xdr:to>
    <xdr:cxnSp macro="">
      <xdr:nvCxnSpPr>
        <xdr:cNvPr id="4" name="Straight Arrow Connector 3">
          <a:extLst>
            <a:ext uri="{FF2B5EF4-FFF2-40B4-BE49-F238E27FC236}">
              <a16:creationId xmlns:a16="http://schemas.microsoft.com/office/drawing/2014/main" id="{18249574-BEA7-4867-B962-0A3D56519BCC}"/>
            </a:ext>
          </a:extLst>
        </xdr:cNvPr>
        <xdr:cNvCxnSpPr>
          <a:stCxn id="2" idx="3"/>
        </xdr:cNvCxnSpPr>
      </xdr:nvCxnSpPr>
      <xdr:spPr>
        <a:xfrm>
          <a:off x="4591707" y="3855981"/>
          <a:ext cx="505810" cy="124812"/>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32844</xdr:colOff>
      <xdr:row>21</xdr:row>
      <xdr:rowOff>157653</xdr:rowOff>
    </xdr:from>
    <xdr:to>
      <xdr:col>4</xdr:col>
      <xdr:colOff>610913</xdr:colOff>
      <xdr:row>22</xdr:row>
      <xdr:rowOff>85396</xdr:rowOff>
    </xdr:to>
    <xdr:cxnSp macro="">
      <xdr:nvCxnSpPr>
        <xdr:cNvPr id="5" name="Straight Arrow Connector 4">
          <a:extLst>
            <a:ext uri="{FF2B5EF4-FFF2-40B4-BE49-F238E27FC236}">
              <a16:creationId xmlns:a16="http://schemas.microsoft.com/office/drawing/2014/main" id="{81D2F759-C068-4046-98F3-F6E18F7ECA9A}"/>
            </a:ext>
          </a:extLst>
        </xdr:cNvPr>
        <xdr:cNvCxnSpPr>
          <a:stCxn id="2" idx="1"/>
        </xdr:cNvCxnSpPr>
      </xdr:nvCxnSpPr>
      <xdr:spPr>
        <a:xfrm flipH="1">
          <a:off x="2975741" y="3855981"/>
          <a:ext cx="578069" cy="11824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328448</xdr:colOff>
      <xdr:row>23</xdr:row>
      <xdr:rowOff>93276</xdr:rowOff>
    </xdr:from>
    <xdr:to>
      <xdr:col>7</xdr:col>
      <xdr:colOff>72258</xdr:colOff>
      <xdr:row>26</xdr:row>
      <xdr:rowOff>157653</xdr:rowOff>
    </xdr:to>
    <xdr:sp macro="" textlink="">
      <xdr:nvSpPr>
        <xdr:cNvPr id="8" name="Rectangle 7">
          <a:extLst>
            <a:ext uri="{FF2B5EF4-FFF2-40B4-BE49-F238E27FC236}">
              <a16:creationId xmlns:a16="http://schemas.microsoft.com/office/drawing/2014/main" id="{BEF0B07E-CA92-4B07-8591-FB45658C8356}"/>
            </a:ext>
          </a:extLst>
        </xdr:cNvPr>
        <xdr:cNvSpPr/>
      </xdr:nvSpPr>
      <xdr:spPr>
        <a:xfrm>
          <a:off x="3271345" y="4172604"/>
          <a:ext cx="1589689" cy="635877"/>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Records with Data</a:t>
          </a:r>
        </a:p>
        <a:p>
          <a:pPr algn="ctr"/>
          <a:r>
            <a:rPr lang="en-US" sz="1100" baseline="0">
              <a:solidFill>
                <a:schemeClr val="tx1"/>
              </a:solidFill>
            </a:rPr>
            <a:t>in each row</a:t>
          </a:r>
        </a:p>
      </xdr:txBody>
    </xdr:sp>
    <xdr:clientData/>
  </xdr:twoCellAnchor>
  <xdr:twoCellAnchor>
    <xdr:from>
      <xdr:col>7</xdr:col>
      <xdr:colOff>73572</xdr:colOff>
      <xdr:row>24</xdr:row>
      <xdr:rowOff>119555</xdr:rowOff>
    </xdr:from>
    <xdr:to>
      <xdr:col>8</xdr:col>
      <xdr:colOff>145831</xdr:colOff>
      <xdr:row>24</xdr:row>
      <xdr:rowOff>119556</xdr:rowOff>
    </xdr:to>
    <xdr:cxnSp macro="">
      <xdr:nvCxnSpPr>
        <xdr:cNvPr id="18" name="Straight Arrow Connector 17">
          <a:extLst>
            <a:ext uri="{FF2B5EF4-FFF2-40B4-BE49-F238E27FC236}">
              <a16:creationId xmlns:a16="http://schemas.microsoft.com/office/drawing/2014/main" id="{DE76D455-0235-4C39-9FDB-F1EE17316DA0}"/>
            </a:ext>
          </a:extLst>
        </xdr:cNvPr>
        <xdr:cNvCxnSpPr/>
      </xdr:nvCxnSpPr>
      <xdr:spPr>
        <a:xfrm flipV="1">
          <a:off x="4862348" y="4389383"/>
          <a:ext cx="243052" cy="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74886</xdr:colOff>
      <xdr:row>25</xdr:row>
      <xdr:rowOff>107731</xdr:rowOff>
    </xdr:from>
    <xdr:to>
      <xdr:col>8</xdr:col>
      <xdr:colOff>147145</xdr:colOff>
      <xdr:row>25</xdr:row>
      <xdr:rowOff>107732</xdr:rowOff>
    </xdr:to>
    <xdr:cxnSp macro="">
      <xdr:nvCxnSpPr>
        <xdr:cNvPr id="19" name="Straight Arrow Connector 18">
          <a:extLst>
            <a:ext uri="{FF2B5EF4-FFF2-40B4-BE49-F238E27FC236}">
              <a16:creationId xmlns:a16="http://schemas.microsoft.com/office/drawing/2014/main" id="{B064ABA3-4D96-454E-8D87-1650147DF034}"/>
            </a:ext>
          </a:extLst>
        </xdr:cNvPr>
        <xdr:cNvCxnSpPr/>
      </xdr:nvCxnSpPr>
      <xdr:spPr>
        <a:xfrm flipV="1">
          <a:off x="4863662" y="4568059"/>
          <a:ext cx="243052" cy="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40726</xdr:colOff>
      <xdr:row>24</xdr:row>
      <xdr:rowOff>106417</xdr:rowOff>
    </xdr:from>
    <xdr:to>
      <xdr:col>4</xdr:col>
      <xdr:colOff>336330</xdr:colOff>
      <xdr:row>24</xdr:row>
      <xdr:rowOff>106417</xdr:rowOff>
    </xdr:to>
    <xdr:cxnSp macro="">
      <xdr:nvCxnSpPr>
        <xdr:cNvPr id="26" name="Straight Arrow Connector 25">
          <a:extLst>
            <a:ext uri="{FF2B5EF4-FFF2-40B4-BE49-F238E27FC236}">
              <a16:creationId xmlns:a16="http://schemas.microsoft.com/office/drawing/2014/main" id="{38354ACA-C11C-4874-B9F5-6B62331FEDF1}"/>
            </a:ext>
          </a:extLst>
        </xdr:cNvPr>
        <xdr:cNvCxnSpPr/>
      </xdr:nvCxnSpPr>
      <xdr:spPr>
        <a:xfrm flipH="1">
          <a:off x="2983623" y="4376245"/>
          <a:ext cx="295604"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42039</xdr:colOff>
      <xdr:row>25</xdr:row>
      <xdr:rowOff>114300</xdr:rowOff>
    </xdr:from>
    <xdr:to>
      <xdr:col>4</xdr:col>
      <xdr:colOff>337643</xdr:colOff>
      <xdr:row>25</xdr:row>
      <xdr:rowOff>114300</xdr:rowOff>
    </xdr:to>
    <xdr:cxnSp macro="">
      <xdr:nvCxnSpPr>
        <xdr:cNvPr id="27" name="Straight Arrow Connector 26">
          <a:extLst>
            <a:ext uri="{FF2B5EF4-FFF2-40B4-BE49-F238E27FC236}">
              <a16:creationId xmlns:a16="http://schemas.microsoft.com/office/drawing/2014/main" id="{18991FEA-8E95-472E-8E85-EAB0D356D862}"/>
            </a:ext>
          </a:extLst>
        </xdr:cNvPr>
        <xdr:cNvCxnSpPr/>
      </xdr:nvCxnSpPr>
      <xdr:spPr>
        <a:xfrm flipH="1">
          <a:off x="2984936" y="4574628"/>
          <a:ext cx="295604"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441433</xdr:colOff>
      <xdr:row>28</xdr:row>
      <xdr:rowOff>22330</xdr:rowOff>
    </xdr:from>
    <xdr:to>
      <xdr:col>8</xdr:col>
      <xdr:colOff>14450</xdr:colOff>
      <xdr:row>34</xdr:row>
      <xdr:rowOff>91964</xdr:rowOff>
    </xdr:to>
    <xdr:sp macro="" textlink="">
      <xdr:nvSpPr>
        <xdr:cNvPr id="32" name="Rectangle 31">
          <a:extLst>
            <a:ext uri="{FF2B5EF4-FFF2-40B4-BE49-F238E27FC236}">
              <a16:creationId xmlns:a16="http://schemas.microsoft.com/office/drawing/2014/main" id="{D03D941E-3978-4D67-91D0-D815F9C73FE7}"/>
            </a:ext>
          </a:extLst>
        </xdr:cNvPr>
        <xdr:cNvSpPr/>
      </xdr:nvSpPr>
      <xdr:spPr>
        <a:xfrm>
          <a:off x="3384330" y="5054158"/>
          <a:ext cx="1589689" cy="1212634"/>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When a Table of Data is in an Excel Worksheet, there must be empty cells all the way around data set, or Excel Column Row Headers</a:t>
          </a:r>
        </a:p>
      </xdr:txBody>
    </xdr:sp>
    <xdr:clientData/>
  </xdr:twoCellAnchor>
  <xdr:twoCellAnchor>
    <xdr:from>
      <xdr:col>4</xdr:col>
      <xdr:colOff>177362</xdr:colOff>
      <xdr:row>31</xdr:row>
      <xdr:rowOff>57147</xdr:rowOff>
    </xdr:from>
    <xdr:to>
      <xdr:col>4</xdr:col>
      <xdr:colOff>441433</xdr:colOff>
      <xdr:row>32</xdr:row>
      <xdr:rowOff>59120</xdr:rowOff>
    </xdr:to>
    <xdr:cxnSp macro="">
      <xdr:nvCxnSpPr>
        <xdr:cNvPr id="33" name="Straight Arrow Connector 32">
          <a:extLst>
            <a:ext uri="{FF2B5EF4-FFF2-40B4-BE49-F238E27FC236}">
              <a16:creationId xmlns:a16="http://schemas.microsoft.com/office/drawing/2014/main" id="{9FD7744B-31C7-4B78-A83A-FDD9FC07073A}"/>
            </a:ext>
          </a:extLst>
        </xdr:cNvPr>
        <xdr:cNvCxnSpPr>
          <a:stCxn id="32" idx="1"/>
        </xdr:cNvCxnSpPr>
      </xdr:nvCxnSpPr>
      <xdr:spPr>
        <a:xfrm flipH="1">
          <a:off x="3120259" y="5660475"/>
          <a:ext cx="264071" cy="19247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13139</xdr:colOff>
      <xdr:row>26</xdr:row>
      <xdr:rowOff>72258</xdr:rowOff>
    </xdr:from>
    <xdr:to>
      <xdr:col>9</xdr:col>
      <xdr:colOff>210207</xdr:colOff>
      <xdr:row>29</xdr:row>
      <xdr:rowOff>0</xdr:rowOff>
    </xdr:to>
    <xdr:cxnSp macro="">
      <xdr:nvCxnSpPr>
        <xdr:cNvPr id="36" name="Straight Arrow Connector 35">
          <a:extLst>
            <a:ext uri="{FF2B5EF4-FFF2-40B4-BE49-F238E27FC236}">
              <a16:creationId xmlns:a16="http://schemas.microsoft.com/office/drawing/2014/main" id="{23068922-194B-4B94-80F3-677D4FC4DAED}"/>
            </a:ext>
          </a:extLst>
        </xdr:cNvPr>
        <xdr:cNvCxnSpPr/>
      </xdr:nvCxnSpPr>
      <xdr:spPr>
        <a:xfrm flipV="1">
          <a:off x="4972708" y="4723086"/>
          <a:ext cx="367861" cy="499242"/>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190500</xdr:rowOff>
    </xdr:from>
    <xdr:to>
      <xdr:col>17</xdr:col>
      <xdr:colOff>251791</xdr:colOff>
      <xdr:row>22</xdr:row>
      <xdr:rowOff>67062</xdr:rowOff>
    </xdr:to>
    <xdr:pic>
      <xdr:nvPicPr>
        <xdr:cNvPr id="6" name="Picture 5">
          <a:extLst>
            <a:ext uri="{FF2B5EF4-FFF2-40B4-BE49-F238E27FC236}">
              <a16:creationId xmlns:a16="http://schemas.microsoft.com/office/drawing/2014/main" id="{4166F2C4-4D33-4263-85A0-B75084A4EC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913" y="646043"/>
          <a:ext cx="10058400" cy="36865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5</xdr:row>
      <xdr:rowOff>0</xdr:rowOff>
    </xdr:from>
    <xdr:to>
      <xdr:col>9</xdr:col>
      <xdr:colOff>264914</xdr:colOff>
      <xdr:row>12</xdr:row>
      <xdr:rowOff>88701</xdr:rowOff>
    </xdr:to>
    <xdr:graphicFrame macro="">
      <xdr:nvGraphicFramePr>
        <xdr:cNvPr id="4" name="Chart 3">
          <a:extLst>
            <a:ext uri="{FF2B5EF4-FFF2-40B4-BE49-F238E27FC236}">
              <a16:creationId xmlns:a16="http://schemas.microsoft.com/office/drawing/2014/main" id="{CEBD6A67-1421-4565-BCB1-008B357C1D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36635</xdr:colOff>
      <xdr:row>3</xdr:row>
      <xdr:rowOff>346028</xdr:rowOff>
    </xdr:from>
    <xdr:to>
      <xdr:col>5</xdr:col>
      <xdr:colOff>392306</xdr:colOff>
      <xdr:row>19</xdr:row>
      <xdr:rowOff>119840</xdr:rowOff>
    </xdr:to>
    <xdr:sp macro="" textlink="">
      <xdr:nvSpPr>
        <xdr:cNvPr id="4" name="Right Brace 3">
          <a:extLst>
            <a:ext uri="{FF2B5EF4-FFF2-40B4-BE49-F238E27FC236}">
              <a16:creationId xmlns:a16="http://schemas.microsoft.com/office/drawing/2014/main" id="{8E93E8F9-800C-4454-A5FA-04771198994C}"/>
            </a:ext>
          </a:extLst>
        </xdr:cNvPr>
        <xdr:cNvSpPr/>
      </xdr:nvSpPr>
      <xdr:spPr>
        <a:xfrm>
          <a:off x="3626827" y="727028"/>
          <a:ext cx="355671" cy="726312"/>
        </a:xfrm>
        <a:prstGeom prst="rightBrace">
          <a:avLst>
            <a:gd name="adj1" fmla="val 15898"/>
            <a:gd name="adj2" fmla="val 50000"/>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423054</xdr:colOff>
      <xdr:row>3</xdr:row>
      <xdr:rowOff>219808</xdr:rowOff>
    </xdr:from>
    <xdr:to>
      <xdr:col>10</xdr:col>
      <xdr:colOff>446943</xdr:colOff>
      <xdr:row>19</xdr:row>
      <xdr:rowOff>117231</xdr:rowOff>
    </xdr:to>
    <xdr:sp macro="" textlink="">
      <xdr:nvSpPr>
        <xdr:cNvPr id="5" name="Rectangle 4">
          <a:extLst>
            <a:ext uri="{FF2B5EF4-FFF2-40B4-BE49-F238E27FC236}">
              <a16:creationId xmlns:a16="http://schemas.microsoft.com/office/drawing/2014/main" id="{5BBFF763-707D-4FC0-A518-B243B80AE5EA}"/>
            </a:ext>
          </a:extLst>
        </xdr:cNvPr>
        <xdr:cNvSpPr/>
      </xdr:nvSpPr>
      <xdr:spPr>
        <a:xfrm>
          <a:off x="4013246" y="600808"/>
          <a:ext cx="3518832" cy="849923"/>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Using Filtering, we are showing only the records for Sales Rep "Alma" AND " Auto "Chevy". This is an example of an AND Logical Test because in order for the record to show, we needed the record to contain "Alma" and "Chevy".</a:t>
          </a:r>
        </a:p>
      </xdr:txBody>
    </xdr:sp>
    <xdr:clientData/>
  </xdr:twoCellAnchor>
  <xdr:twoCellAnchor>
    <xdr:from>
      <xdr:col>3</xdr:col>
      <xdr:colOff>534864</xdr:colOff>
      <xdr:row>32</xdr:row>
      <xdr:rowOff>95251</xdr:rowOff>
    </xdr:from>
    <xdr:to>
      <xdr:col>10</xdr:col>
      <xdr:colOff>51287</xdr:colOff>
      <xdr:row>36</xdr:row>
      <xdr:rowOff>131885</xdr:rowOff>
    </xdr:to>
    <xdr:sp macro="" textlink="">
      <xdr:nvSpPr>
        <xdr:cNvPr id="6" name="Rectangle 5">
          <a:extLst>
            <a:ext uri="{FF2B5EF4-FFF2-40B4-BE49-F238E27FC236}">
              <a16:creationId xmlns:a16="http://schemas.microsoft.com/office/drawing/2014/main" id="{9CDEF115-3DA7-4A17-A4C6-BFD5696CD017}"/>
            </a:ext>
          </a:extLst>
        </xdr:cNvPr>
        <xdr:cNvSpPr/>
      </xdr:nvSpPr>
      <xdr:spPr>
        <a:xfrm>
          <a:off x="2938095" y="3905251"/>
          <a:ext cx="4198327" cy="798634"/>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Using a PivotTable, we are adding the sales only for the records where the Sales Rep is "Alma" AND the Auto is "Chevy". This is an example of an AND Logical Test because in order for the sales number to be added, we needed the record to contain "Alma" and "Chevy".</a:t>
          </a:r>
        </a:p>
      </xdr:txBody>
    </xdr:sp>
    <xdr:clientData/>
  </xdr:twoCellAnchor>
  <xdr:twoCellAnchor>
    <xdr:from>
      <xdr:col>2</xdr:col>
      <xdr:colOff>740019</xdr:colOff>
      <xdr:row>26</xdr:row>
      <xdr:rowOff>161193</xdr:rowOff>
    </xdr:from>
    <xdr:to>
      <xdr:col>3</xdr:col>
      <xdr:colOff>527538</xdr:colOff>
      <xdr:row>32</xdr:row>
      <xdr:rowOff>102577</xdr:rowOff>
    </xdr:to>
    <xdr:cxnSp macro="">
      <xdr:nvCxnSpPr>
        <xdr:cNvPr id="8" name="Straight Arrow Connector 7">
          <a:extLst>
            <a:ext uri="{FF2B5EF4-FFF2-40B4-BE49-F238E27FC236}">
              <a16:creationId xmlns:a16="http://schemas.microsoft.com/office/drawing/2014/main" id="{BD8F8E57-D829-401C-A8C5-A0886F481D13}"/>
            </a:ext>
          </a:extLst>
        </xdr:cNvPr>
        <xdr:cNvCxnSpPr/>
      </xdr:nvCxnSpPr>
      <xdr:spPr>
        <a:xfrm flipH="1" flipV="1">
          <a:off x="2359269" y="2828193"/>
          <a:ext cx="571500" cy="1084384"/>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milyUse" refreshedDate="43505.767138078707" createdVersion="6" refreshedVersion="6" minRefreshableVersion="3" recordCount="15" xr:uid="{9E220D35-E335-445D-81C6-A838CD120ACA}">
  <cacheSource type="worksheet">
    <worksheetSource name="LogicalTestTable"/>
  </cacheSource>
  <cacheFields count="4">
    <cacheField name="Date" numFmtId="14">
      <sharedItems containsSemiMixedTypes="0" containsNonDate="0" containsDate="1" containsString="0" minDate="2016-01-08T00:00:00" maxDate="2017-10-28T00:00:00"/>
    </cacheField>
    <cacheField name="Sales Rep" numFmtId="0">
      <sharedItems count="4">
        <s v="Alma"/>
        <s v="Tyrone"/>
        <s v="Jaeyoung"/>
        <s v="Rina"/>
      </sharedItems>
    </cacheField>
    <cacheField name="Autos" numFmtId="0">
      <sharedItems count="4">
        <s v="Chevy"/>
        <s v="Honda"/>
        <s v="Toyota"/>
        <s v="Ford"/>
      </sharedItems>
    </cacheField>
    <cacheField name="Sales" numFmtId="166">
      <sharedItems containsSemiMixedTypes="0" containsString="0" containsNumber="1" containsInteger="1" minValue="33105" maxValue="10703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3513.615388194441" createdVersion="6" refreshedVersion="6" minRefreshableVersion="3" recordCount="10" xr:uid="{18959239-10A7-4ADC-9D56-F84193B7D403}">
  <cacheSource type="worksheet">
    <worksheetSource ref="C14:E24" sheet="D or I"/>
  </cacheSource>
  <cacheFields count="3">
    <cacheField name="Date" numFmtId="14">
      <sharedItems containsSemiMixedTypes="0" containsNonDate="0" containsDate="1" containsString="0" minDate="2019-02-15T00:00:00" maxDate="2019-02-16T00:00:00"/>
    </cacheField>
    <cacheField name="Product" numFmtId="0">
      <sharedItems count="3">
        <s v="Quad"/>
        <s v="Aspen"/>
        <s v="Sunspot"/>
      </sharedItems>
    </cacheField>
    <cacheField name="Sales ($)" numFmtId="0">
      <sharedItems containsSemiMixedTypes="0" containsString="0" containsNumber="1" minValue="65.849999999999994" maxValue="383.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3515.386296990742" createdVersion="6" refreshedVersion="6" minRefreshableVersion="3" recordCount="10" xr:uid="{E5BFA327-F55B-43FE-914A-B1256DFDCA7C}">
  <cacheSource type="worksheet">
    <worksheetSource ref="K8:M18" sheet="Data"/>
  </cacheSource>
  <cacheFields count="3">
    <cacheField name="Date" numFmtId="14">
      <sharedItems containsSemiMixedTypes="0" containsNonDate="0" containsDate="1" containsString="0" minDate="2019-02-15T00:00:00" maxDate="2019-02-16T00:00:00"/>
    </cacheField>
    <cacheField name="Product" numFmtId="0">
      <sharedItems count="3">
        <s v="Quad"/>
        <s v="Aspen"/>
        <s v="Sunspot"/>
      </sharedItems>
    </cacheField>
    <cacheField name="Sales" numFmtId="0">
      <sharedItems containsSemiMixedTypes="0" containsString="0" containsNumber="1" minValue="65.849999999999994" maxValue="383.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d v="2017-04-30T00:00:00"/>
    <x v="0"/>
    <x v="0"/>
    <n v="88016"/>
  </r>
  <r>
    <d v="2016-07-09T00:00:00"/>
    <x v="1"/>
    <x v="0"/>
    <n v="71182"/>
  </r>
  <r>
    <d v="2017-10-17T00:00:00"/>
    <x v="2"/>
    <x v="1"/>
    <n v="70720"/>
  </r>
  <r>
    <d v="2016-09-27T00:00:00"/>
    <x v="0"/>
    <x v="0"/>
    <n v="69598"/>
  </r>
  <r>
    <d v="2016-10-21T00:00:00"/>
    <x v="2"/>
    <x v="1"/>
    <n v="55299"/>
  </r>
  <r>
    <d v="2017-09-07T00:00:00"/>
    <x v="0"/>
    <x v="2"/>
    <n v="63882"/>
  </r>
  <r>
    <d v="2017-08-31T00:00:00"/>
    <x v="3"/>
    <x v="2"/>
    <n v="47352"/>
  </r>
  <r>
    <d v="2016-08-23T00:00:00"/>
    <x v="0"/>
    <x v="3"/>
    <n v="33105"/>
  </r>
  <r>
    <d v="2016-01-08T00:00:00"/>
    <x v="0"/>
    <x v="2"/>
    <n v="62058"/>
  </r>
  <r>
    <d v="2016-07-29T00:00:00"/>
    <x v="3"/>
    <x v="0"/>
    <n v="33415"/>
  </r>
  <r>
    <d v="2016-11-12T00:00:00"/>
    <x v="1"/>
    <x v="1"/>
    <n v="71880"/>
  </r>
  <r>
    <d v="2017-10-27T00:00:00"/>
    <x v="1"/>
    <x v="0"/>
    <n v="63092"/>
  </r>
  <r>
    <d v="2016-07-12T00:00:00"/>
    <x v="1"/>
    <x v="3"/>
    <n v="97432"/>
  </r>
  <r>
    <d v="2016-09-25T00:00:00"/>
    <x v="2"/>
    <x v="1"/>
    <n v="45376"/>
  </r>
  <r>
    <d v="2017-01-30T00:00:00"/>
    <x v="0"/>
    <x v="0"/>
    <n v="1070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19-02-15T00:00:00"/>
    <x v="0"/>
    <n v="287.70000000000005"/>
  </r>
  <r>
    <d v="2019-02-15T00:00:00"/>
    <x v="1"/>
    <n v="89.85"/>
  </r>
  <r>
    <d v="2019-02-15T00:00:00"/>
    <x v="1"/>
    <n v="239.6"/>
  </r>
  <r>
    <d v="2019-02-15T00:00:00"/>
    <x v="2"/>
    <n v="65.849999999999994"/>
  </r>
  <r>
    <d v="2019-02-15T00:00:00"/>
    <x v="1"/>
    <n v="329.45"/>
  </r>
  <r>
    <d v="2019-02-15T00:00:00"/>
    <x v="0"/>
    <n v="383.6"/>
  </r>
  <r>
    <d v="2019-02-15T00:00:00"/>
    <x v="2"/>
    <n v="131.69999999999999"/>
  </r>
  <r>
    <d v="2019-02-15T00:00:00"/>
    <x v="2"/>
    <n v="285.34999999999997"/>
  </r>
  <r>
    <d v="2019-02-15T00:00:00"/>
    <x v="0"/>
    <n v="239.75"/>
  </r>
  <r>
    <d v="2019-02-15T00:00:00"/>
    <x v="0"/>
    <n v="239.7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19-02-15T00:00:00"/>
    <x v="0"/>
    <n v="287.70000000000005"/>
  </r>
  <r>
    <d v="2019-02-15T00:00:00"/>
    <x v="1"/>
    <n v="89.85"/>
  </r>
  <r>
    <d v="2019-02-15T00:00:00"/>
    <x v="1"/>
    <n v="239.6"/>
  </r>
  <r>
    <d v="2019-02-15T00:00:00"/>
    <x v="2"/>
    <n v="65.849999999999994"/>
  </r>
  <r>
    <d v="2019-02-15T00:00:00"/>
    <x v="1"/>
    <n v="329.45"/>
  </r>
  <r>
    <d v="2019-02-15T00:00:00"/>
    <x v="0"/>
    <n v="383.6"/>
  </r>
  <r>
    <d v="2019-02-15T00:00:00"/>
    <x v="2"/>
    <n v="131.69999999999999"/>
  </r>
  <r>
    <d v="2019-02-15T00:00:00"/>
    <x v="2"/>
    <n v="285.34999999999997"/>
  </r>
  <r>
    <d v="2019-02-15T00:00:00"/>
    <x v="0"/>
    <n v="239.75"/>
  </r>
  <r>
    <d v="2019-02-15T00:00:00"/>
    <x v="0"/>
    <n v="239.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3FB23C-8436-446B-817B-5F88F609CD2F}" name="PivotTable1" cacheId="2"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Q8:R12" firstHeaderRow="1" firstDataRow="1" firstDataCol="1"/>
  <pivotFields count="3">
    <pivotField compact="0" numFmtId="14" outline="0" showAll="0"/>
    <pivotField axis="axisRow" compact="0" outline="0" showAll="0">
      <items count="4">
        <item x="1"/>
        <item x="0"/>
        <item x="2"/>
        <item t="default"/>
      </items>
    </pivotField>
    <pivotField dataField="1" compact="0" outline="0" showAll="0"/>
  </pivotFields>
  <rowFields count="1">
    <field x="1"/>
  </rowFields>
  <rowItems count="4">
    <i>
      <x/>
    </i>
    <i>
      <x v="1"/>
    </i>
    <i>
      <x v="2"/>
    </i>
    <i t="grand">
      <x/>
    </i>
  </rowItems>
  <colItems count="1">
    <i/>
  </colItems>
  <dataFields count="1">
    <dataField name="Sum of Sales ($)" fld="2"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CA8DB5-BAAA-4A6C-A9B6-2442E2B89AFA}" name="PivotTable1" cacheId="1"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J18:K22" firstHeaderRow="1" firstDataRow="1" firstDataCol="1"/>
  <pivotFields count="3">
    <pivotField compact="0" numFmtId="14" outline="0" showAll="0"/>
    <pivotField axis="axisRow" compact="0" outline="0" showAll="0">
      <items count="4">
        <item x="1"/>
        <item x="0"/>
        <item x="2"/>
        <item t="default"/>
      </items>
    </pivotField>
    <pivotField dataField="1" compact="0" outline="0" subtotalTop="0" showAll="0"/>
  </pivotFields>
  <rowFields count="1">
    <field x="1"/>
  </rowFields>
  <rowItems count="4">
    <i>
      <x/>
    </i>
    <i>
      <x v="1"/>
    </i>
    <i>
      <x v="2"/>
    </i>
    <i t="grand">
      <x/>
    </i>
  </rowItems>
  <colItems count="1">
    <i/>
  </colItems>
  <dataFields count="1">
    <dataField name="Sum of Sales ($)" fld="2" baseField="0" baseItem="0"/>
  </dataFields>
  <formats count="8">
    <format dxfId="41">
      <pivotArea type="all" dataOnly="0" outline="0" fieldPosition="0"/>
    </format>
    <format dxfId="40">
      <pivotArea outline="0" collapsedLevelsAreSubtotals="1" fieldPosition="0"/>
    </format>
    <format dxfId="39">
      <pivotArea field="1" type="button" dataOnly="0" labelOnly="1" outline="0" axis="axisRow" fieldPosition="0"/>
    </format>
    <format dxfId="38">
      <pivotArea dataOnly="0" labelOnly="1" outline="0" fieldPosition="0">
        <references count="1">
          <reference field="1" count="0"/>
        </references>
      </pivotArea>
    </format>
    <format dxfId="37">
      <pivotArea dataOnly="0" labelOnly="1" grandRow="1" outline="0" fieldPosition="0"/>
    </format>
    <format dxfId="36">
      <pivotArea dataOnly="0" labelOnly="1" outline="0" axis="axisValues" fieldPosition="0"/>
    </format>
    <format dxfId="35">
      <pivotArea outline="0" fieldPosition="0">
        <references count="1">
          <reference field="1" count="1" selected="0">
            <x v="2"/>
          </reference>
        </references>
      </pivotArea>
    </format>
    <format dxfId="34">
      <pivotArea dataOnly="0" labelOnly="1" outline="0" fieldPosition="0">
        <references count="1">
          <reference field="1"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C37A0A-F207-4DD8-8732-13371A9ABF03}" name="PivotTable1"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B25:G31" firstHeaderRow="1" firstDataRow="2" firstDataCol="1"/>
  <pivotFields count="4">
    <pivotField compact="0" numFmtId="14" outline="0" showAll="0"/>
    <pivotField axis="axisRow" compact="0" outline="0" showAll="0">
      <items count="5">
        <item x="0"/>
        <item x="2"/>
        <item x="3"/>
        <item x="1"/>
        <item t="default"/>
      </items>
    </pivotField>
    <pivotField axis="axisCol" compact="0" outline="0" showAll="0">
      <items count="5">
        <item x="0"/>
        <item x="3"/>
        <item x="1"/>
        <item x="2"/>
        <item t="default"/>
      </items>
    </pivotField>
    <pivotField dataField="1" compact="0" numFmtId="166" outline="0" showAll="0"/>
  </pivotFields>
  <rowFields count="1">
    <field x="1"/>
  </rowFields>
  <rowItems count="5">
    <i>
      <x/>
    </i>
    <i>
      <x v="1"/>
    </i>
    <i>
      <x v="2"/>
    </i>
    <i>
      <x v="3"/>
    </i>
    <i t="grand">
      <x/>
    </i>
  </rowItems>
  <colFields count="1">
    <field x="2"/>
  </colFields>
  <colItems count="5">
    <i>
      <x/>
    </i>
    <i>
      <x v="1"/>
    </i>
    <i>
      <x v="2"/>
    </i>
    <i>
      <x v="3"/>
    </i>
    <i t="grand">
      <x/>
    </i>
  </colItems>
  <dataFields count="1">
    <dataField name="Sum of Sales ($)" fld="3"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1B85FF-F1D9-4C0C-BD56-953F51FF24DB}" name="fTransactions" displayName="fTransactions" ref="B33:E44" totalsRowShown="0" headerRowDxfId="8" headerRowBorderDxfId="14" tableBorderDxfId="15" totalsRowBorderDxfId="13" headerRowCellStyle="BlueField">
  <autoFilter ref="B33:E44" xr:uid="{F7E8439D-F8FA-4265-A2C2-55CB8144ED96}"/>
  <tableColumns count="4">
    <tableColumn id="1" xr3:uid="{242E84F4-52C7-4B42-A29F-BE2CC0A3099E}" name="Date" dataDxfId="12"/>
    <tableColumn id="2" xr3:uid="{6C67AF68-2876-49C1-8DFD-EFCE24F6D33D}" name="ProductID" dataDxfId="11"/>
    <tableColumn id="3" xr3:uid="{A484073A-BE86-4E23-9EE9-75BA1DF2C00C}" name="Units Sold" dataDxfId="10"/>
    <tableColumn id="4" xr3:uid="{268C448A-9673-42CF-88C7-E6E3782A3C32}" name="Sales ($)" dataDxfId="9">
      <calculatedColumnFormula>IF(ISNUMBER('Excel Tables'!$D34),VLOOKUP(C34,$G$18:$J$20,4,0)*D34,"")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7C3302-4F32-4689-B7AD-C0256DA10DA1}" name="dProducts" displayName="dProducts" ref="G33:J36" totalsRowShown="0" headerRowDxfId="0" headerRowBorderDxfId="6" tableBorderDxfId="7" totalsRowBorderDxfId="5" headerRowCellStyle="BlueField">
  <autoFilter ref="G33:J36" xr:uid="{A0308FB6-74C7-421D-BE15-0B29A7FCA5B8}"/>
  <tableColumns count="4">
    <tableColumn id="1" xr3:uid="{7CDB639A-A2E9-45B0-BB88-4C8134F8A628}" name="ProductID" dataDxfId="4"/>
    <tableColumn id="2" xr3:uid="{CC698C8D-0575-4694-BA80-381209191D8F}" name="Product" dataDxfId="3"/>
    <tableColumn id="3" xr3:uid="{0FA6615A-80E1-4FA1-8AAC-6453C916FA09}" name="Flight Range (M)" dataDxfId="2"/>
    <tableColumn id="4" xr3:uid="{25DB8A35-ACC4-4528-B09B-C8125826C9A1}" name="Retail Price"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E2391E-D5EC-4024-B9B7-8B81B6B36180}" name="SortTable" displayName="SortTable" ref="B13:D23" totalsRowShown="0" headerRowDxfId="33">
  <autoFilter ref="B13:D23" xr:uid="{F4E62BA5-109D-4630-BD93-63A14A52894D}"/>
  <sortState xmlns:xlrd2="http://schemas.microsoft.com/office/spreadsheetml/2017/richdata2" ref="B14:E23">
    <sortCondition ref="E13:E23"/>
  </sortState>
  <tableColumns count="3">
    <tableColumn id="2" xr3:uid="{6ED733B2-1B6C-4ADE-8FAC-0A69512FD1D9}" name="Product"/>
    <tableColumn id="3" xr3:uid="{E85C1BF6-5370-4AC5-AA62-BACB20BDED2C}" name="SalesRep"/>
    <tableColumn id="1" xr3:uid="{627D132D-A9A7-44CD-A007-8F60C8BB27CB}" name="Sales ($)"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CF3694F-151A-4A10-BF9B-00C3DDF9ECEB}" name="FilteringTable" displayName="FilteringTable" ref="B21:E36" totalsRowShown="0" headerRowDxfId="31" headerRowBorderDxfId="30" tableBorderDxfId="29" totalsRowBorderDxfId="28" headerRowCellStyle="BlueHeader">
  <autoFilter ref="B21:E36" xr:uid="{2B0D2F89-CCCA-45CD-B453-55E5BE876753}"/>
  <tableColumns count="4">
    <tableColumn id="1" xr3:uid="{1582B27A-E3D8-446B-B8A2-D075C38BFCEA}" name="Date" dataDxfId="27"/>
    <tableColumn id="2" xr3:uid="{E9DFBB0E-D01C-4994-9282-D23312963B06}" name="Sales Rep" dataDxfId="26"/>
    <tableColumn id="3" xr3:uid="{20CA7B09-3D37-42D2-8E41-ACA8971F7BA5}" name="Autos" dataDxfId="25"/>
    <tableColumn id="4" xr3:uid="{CEC553A3-C245-4F14-A4B1-87F230424657}" name="Sales" dataDxfId="2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498049E-DA71-49CA-912E-13740B96CE7B}" name="LogicalTestTable" displayName="LogicalTestTable" ref="B4:E19" totalsRowShown="0" headerRowDxfId="23" headerRowBorderDxfId="22" tableBorderDxfId="21" totalsRowBorderDxfId="20" headerRowCellStyle="BlueHeader">
  <autoFilter ref="B4:E19" xr:uid="{2DAF247D-78C7-4A17-8F3F-F987333ECF0C}">
    <filterColumn colId="1">
      <filters>
        <filter val="Alma"/>
      </filters>
    </filterColumn>
    <filterColumn colId="2">
      <filters>
        <filter val="Chevy"/>
      </filters>
    </filterColumn>
  </autoFilter>
  <tableColumns count="4">
    <tableColumn id="1" xr3:uid="{6C500E94-0782-4A3B-8107-41F4FBB0F1D2}" name="Date" dataDxfId="19"/>
    <tableColumn id="2" xr3:uid="{1AFE386A-21C5-43EA-9B71-A0AF64FC11C9}" name="Sales Rep" dataDxfId="18"/>
    <tableColumn id="3" xr3:uid="{BAFC4DB6-C9E8-489F-89CC-81D6B4665D08}" name="Autos" dataDxfId="17"/>
    <tableColumn id="4" xr3:uid="{81EA12CE-3F63-4C66-A91A-451E6275189D}" name="Sales"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74533-D20E-48E5-B711-2E699BCA8F35}">
  <sheetPr>
    <tabColor rgb="FFFFFF00"/>
  </sheetPr>
  <dimension ref="A1:U50"/>
  <sheetViews>
    <sheetView zoomScale="70" zoomScaleNormal="70" workbookViewId="0">
      <selection activeCell="AB15" sqref="AB15"/>
    </sheetView>
  </sheetViews>
  <sheetFormatPr defaultRowHeight="14.5" x14ac:dyDescent="0.35"/>
  <cols>
    <col min="1" max="21" width="11.54296875" customWidth="1"/>
  </cols>
  <sheetData>
    <row r="1" spans="1:21" x14ac:dyDescent="0.35">
      <c r="A1" s="186"/>
      <c r="B1" s="186"/>
      <c r="C1" s="186"/>
      <c r="D1" s="186"/>
      <c r="E1" s="186"/>
      <c r="F1" s="186"/>
      <c r="G1" s="186"/>
      <c r="H1" s="186"/>
      <c r="I1" s="186"/>
      <c r="J1" s="186"/>
      <c r="K1" s="186"/>
      <c r="L1" s="186"/>
      <c r="M1" s="186"/>
      <c r="N1" s="186"/>
      <c r="O1" s="186"/>
      <c r="P1" s="186"/>
      <c r="Q1" s="186"/>
      <c r="R1" s="186"/>
      <c r="S1" s="186"/>
      <c r="T1" s="186"/>
      <c r="U1" s="186"/>
    </row>
    <row r="2" spans="1:21" x14ac:dyDescent="0.35">
      <c r="A2" s="186"/>
      <c r="B2" s="186"/>
      <c r="C2" s="186"/>
      <c r="D2" s="186"/>
      <c r="E2" s="186"/>
      <c r="F2" s="186"/>
      <c r="G2" s="186"/>
      <c r="H2" s="186"/>
      <c r="I2" s="186"/>
      <c r="J2" s="186"/>
      <c r="K2" s="186"/>
      <c r="L2" s="186"/>
      <c r="M2" s="186"/>
      <c r="N2" s="186"/>
      <c r="O2" s="186"/>
      <c r="P2" s="186"/>
      <c r="Q2" s="186"/>
      <c r="R2" s="186"/>
      <c r="S2" s="186"/>
      <c r="T2" s="186"/>
      <c r="U2" s="186"/>
    </row>
    <row r="3" spans="1:21" ht="67.5" x14ac:dyDescent="1.45">
      <c r="A3" s="186"/>
      <c r="B3" s="186"/>
      <c r="C3" s="183" t="s">
        <v>255</v>
      </c>
      <c r="D3" s="183"/>
      <c r="E3" s="183"/>
      <c r="F3" s="183"/>
      <c r="G3" s="183"/>
      <c r="H3" s="183"/>
      <c r="I3" s="183"/>
      <c r="J3" s="183"/>
      <c r="K3" s="183"/>
      <c r="L3" s="183"/>
      <c r="M3" s="183"/>
      <c r="N3" s="183"/>
      <c r="O3" s="183"/>
      <c r="P3" s="183"/>
      <c r="Q3" s="183"/>
      <c r="R3" s="183"/>
      <c r="S3" s="183"/>
      <c r="T3" s="186"/>
      <c r="U3" s="186"/>
    </row>
    <row r="4" spans="1:21" ht="67.5" x14ac:dyDescent="1.45">
      <c r="A4" s="186"/>
      <c r="B4" s="186"/>
      <c r="C4" s="182" t="s">
        <v>263</v>
      </c>
      <c r="D4" s="182"/>
      <c r="E4" s="182"/>
      <c r="F4" s="182"/>
      <c r="G4" s="182"/>
      <c r="H4" s="182"/>
      <c r="I4" s="182"/>
      <c r="J4" s="182"/>
      <c r="K4" s="182"/>
      <c r="L4" s="182"/>
      <c r="M4" s="182"/>
      <c r="N4" s="182"/>
      <c r="O4" s="182"/>
      <c r="P4" s="182"/>
      <c r="Q4" s="182"/>
      <c r="R4" s="182"/>
      <c r="S4" s="182"/>
      <c r="T4" s="186"/>
      <c r="U4" s="186"/>
    </row>
    <row r="5" spans="1:21" ht="67.5" x14ac:dyDescent="1.45">
      <c r="A5" s="186"/>
      <c r="B5" s="186"/>
      <c r="C5" s="182" t="s">
        <v>264</v>
      </c>
      <c r="D5" s="182"/>
      <c r="E5" s="182"/>
      <c r="F5" s="182"/>
      <c r="G5" s="182"/>
      <c r="H5" s="182"/>
      <c r="I5" s="182"/>
      <c r="J5" s="182"/>
      <c r="K5" s="182"/>
      <c r="L5" s="182"/>
      <c r="M5" s="182"/>
      <c r="N5" s="182"/>
      <c r="O5" s="182"/>
      <c r="P5" s="182"/>
      <c r="Q5" s="182"/>
      <c r="R5" s="182"/>
      <c r="S5" s="182"/>
      <c r="T5" s="186"/>
      <c r="U5" s="186"/>
    </row>
    <row r="6" spans="1:21" ht="67.5" x14ac:dyDescent="1.45">
      <c r="A6" s="186"/>
      <c r="B6" s="186"/>
      <c r="C6" s="182" t="s">
        <v>265</v>
      </c>
      <c r="D6" s="182"/>
      <c r="E6" s="182"/>
      <c r="F6" s="182"/>
      <c r="G6" s="182"/>
      <c r="H6" s="182"/>
      <c r="I6" s="182"/>
      <c r="J6" s="182"/>
      <c r="K6" s="182"/>
      <c r="L6" s="182"/>
      <c r="M6" s="182"/>
      <c r="N6" s="182"/>
      <c r="O6" s="182"/>
      <c r="P6" s="182"/>
      <c r="Q6" s="182"/>
      <c r="R6" s="182"/>
      <c r="S6" s="182"/>
      <c r="T6" s="186"/>
      <c r="U6" s="186"/>
    </row>
    <row r="7" spans="1:21" x14ac:dyDescent="0.35">
      <c r="A7" s="186"/>
      <c r="B7" s="186"/>
      <c r="C7" s="186"/>
      <c r="D7" s="186"/>
      <c r="E7" s="186"/>
      <c r="F7" s="186"/>
      <c r="G7" s="186"/>
      <c r="H7" s="186"/>
      <c r="I7" s="186"/>
      <c r="J7" s="186"/>
      <c r="K7" s="186"/>
      <c r="L7" s="186"/>
      <c r="M7" s="186"/>
      <c r="N7" s="186"/>
      <c r="O7" s="186"/>
      <c r="P7" s="186"/>
      <c r="Q7" s="186"/>
      <c r="R7" s="186"/>
      <c r="S7" s="186"/>
      <c r="T7" s="186"/>
      <c r="U7" s="186"/>
    </row>
    <row r="8" spans="1:21" ht="84.75" customHeight="1" x14ac:dyDescent="0.35">
      <c r="A8" s="186"/>
      <c r="B8" s="186"/>
      <c r="C8" s="186"/>
      <c r="D8" s="186"/>
      <c r="E8" s="186"/>
      <c r="F8" s="186"/>
      <c r="G8" s="186"/>
      <c r="H8" s="186"/>
      <c r="I8" s="186"/>
      <c r="J8" s="186"/>
      <c r="K8" s="186"/>
      <c r="L8" s="186"/>
      <c r="M8" s="186"/>
      <c r="N8" s="186"/>
      <c r="O8" s="186"/>
      <c r="P8" s="186"/>
      <c r="Q8" s="186"/>
      <c r="R8" s="186"/>
      <c r="S8" s="186"/>
      <c r="T8" s="186"/>
      <c r="U8" s="186"/>
    </row>
    <row r="9" spans="1:21" x14ac:dyDescent="0.35">
      <c r="A9" s="186"/>
      <c r="B9" s="186"/>
      <c r="C9" s="186"/>
      <c r="D9" s="186"/>
      <c r="E9" s="186"/>
      <c r="F9" s="186"/>
      <c r="G9" s="186"/>
      <c r="H9" s="186"/>
      <c r="I9" s="186"/>
      <c r="J9" s="186"/>
      <c r="K9" s="186"/>
      <c r="L9" s="186"/>
      <c r="M9" s="186"/>
      <c r="N9" s="186"/>
      <c r="O9" s="186"/>
      <c r="P9" s="186"/>
      <c r="Q9" s="186"/>
      <c r="R9" s="186"/>
      <c r="S9" s="186"/>
      <c r="T9" s="186"/>
      <c r="U9" s="186"/>
    </row>
    <row r="10" spans="1:21" ht="61.5" x14ac:dyDescent="1.35">
      <c r="A10" s="186"/>
      <c r="B10" s="186"/>
      <c r="C10" s="185" t="str">
        <f>_xlfn.TEXTJOIN(", ",,C43:C45)</f>
        <v>Data, Data Types, Proper Data Sets</v>
      </c>
      <c r="D10" s="184"/>
      <c r="E10" s="184"/>
      <c r="F10" s="184"/>
      <c r="G10" s="184"/>
      <c r="H10" s="184"/>
      <c r="I10" s="184"/>
      <c r="J10" s="184"/>
      <c r="K10" s="184"/>
      <c r="L10" s="184"/>
      <c r="M10" s="184"/>
      <c r="N10" s="184"/>
      <c r="O10" s="184"/>
      <c r="P10" s="184"/>
      <c r="Q10" s="184"/>
      <c r="R10" s="184"/>
      <c r="S10" s="184"/>
      <c r="T10" s="186"/>
      <c r="U10" s="186"/>
    </row>
    <row r="11" spans="1:21" ht="61.5" x14ac:dyDescent="1.35">
      <c r="A11" s="186"/>
      <c r="B11" s="186"/>
      <c r="C11" s="185" t="str">
        <f>_xlfn.TEXTJOIN(", ",,C46:C48)</f>
        <v>Excel Tables, Sort, Filter</v>
      </c>
      <c r="D11" s="184"/>
      <c r="E11" s="184"/>
      <c r="F11" s="184"/>
      <c r="G11" s="184"/>
      <c r="H11" s="184"/>
      <c r="I11" s="184"/>
      <c r="J11" s="184"/>
      <c r="K11" s="184"/>
      <c r="L11" s="184"/>
      <c r="M11" s="184"/>
      <c r="N11" s="184"/>
      <c r="O11" s="184"/>
      <c r="P11" s="184"/>
      <c r="Q11" s="184"/>
      <c r="R11" s="184"/>
      <c r="S11" s="184"/>
      <c r="T11" s="186"/>
      <c r="U11" s="186"/>
    </row>
    <row r="12" spans="1:21" ht="61.5" x14ac:dyDescent="1.35">
      <c r="A12" s="186"/>
      <c r="B12" s="186"/>
      <c r="C12" s="185" t="str">
        <f>C49</f>
        <v>Logical Tests</v>
      </c>
      <c r="D12" s="184"/>
      <c r="E12" s="184"/>
      <c r="F12" s="184"/>
      <c r="G12" s="184"/>
      <c r="H12" s="184"/>
      <c r="I12" s="184"/>
      <c r="J12" s="184"/>
      <c r="K12" s="184"/>
      <c r="L12" s="184"/>
      <c r="M12" s="184"/>
      <c r="N12" s="184"/>
      <c r="O12" s="184"/>
      <c r="P12" s="184"/>
      <c r="Q12" s="184"/>
      <c r="R12" s="184"/>
      <c r="S12" s="184"/>
      <c r="T12" s="186"/>
      <c r="U12" s="186"/>
    </row>
    <row r="13" spans="1:21" x14ac:dyDescent="0.35">
      <c r="A13" s="186"/>
      <c r="B13" s="186"/>
      <c r="C13" s="184"/>
      <c r="D13" s="184"/>
      <c r="E13" s="184"/>
      <c r="F13" s="184"/>
      <c r="G13" s="184"/>
      <c r="H13" s="184"/>
      <c r="I13" s="184"/>
      <c r="J13" s="184"/>
      <c r="K13" s="184"/>
      <c r="L13" s="184"/>
      <c r="M13" s="184"/>
      <c r="N13" s="184"/>
      <c r="O13" s="184"/>
      <c r="P13" s="184"/>
      <c r="Q13" s="184"/>
      <c r="R13" s="184"/>
      <c r="S13" s="184"/>
      <c r="T13" s="186"/>
      <c r="U13" s="186"/>
    </row>
    <row r="14" spans="1:21" x14ac:dyDescent="0.35">
      <c r="A14" s="186"/>
      <c r="B14" s="186"/>
      <c r="C14" s="187"/>
      <c r="D14" s="187"/>
      <c r="E14" s="187"/>
      <c r="F14" s="187"/>
      <c r="G14" s="187"/>
      <c r="H14" s="187"/>
      <c r="I14" s="187"/>
      <c r="J14" s="187"/>
      <c r="K14" s="187"/>
      <c r="L14" s="187"/>
      <c r="M14" s="187"/>
      <c r="N14" s="187"/>
      <c r="O14" s="187"/>
      <c r="P14" s="187"/>
      <c r="Q14" s="187"/>
      <c r="R14" s="187"/>
      <c r="S14" s="187"/>
      <c r="T14" s="186"/>
      <c r="U14" s="186"/>
    </row>
    <row r="15" spans="1:21" ht="67.5" x14ac:dyDescent="1.45">
      <c r="A15" s="186"/>
      <c r="B15" s="186"/>
      <c r="C15" s="183" t="s">
        <v>254</v>
      </c>
      <c r="D15" s="183"/>
      <c r="E15" s="183"/>
      <c r="F15" s="183"/>
      <c r="G15" s="183"/>
      <c r="H15" s="183"/>
      <c r="I15" s="183"/>
      <c r="J15" s="183"/>
      <c r="K15" s="183"/>
      <c r="L15" s="183"/>
      <c r="M15" s="183"/>
      <c r="N15" s="183"/>
      <c r="O15" s="183"/>
      <c r="P15" s="183"/>
      <c r="Q15" s="183"/>
      <c r="R15" s="183"/>
      <c r="S15" s="183"/>
      <c r="T15" s="186"/>
      <c r="U15" s="186"/>
    </row>
    <row r="16" spans="1:21" x14ac:dyDescent="0.35">
      <c r="A16" s="186"/>
      <c r="B16" s="186"/>
      <c r="C16" s="187"/>
      <c r="D16" s="187"/>
      <c r="E16" s="187"/>
      <c r="F16" s="187"/>
      <c r="G16" s="187"/>
      <c r="H16" s="187"/>
      <c r="I16" s="187"/>
      <c r="J16" s="187"/>
      <c r="K16" s="187"/>
      <c r="L16" s="187"/>
      <c r="M16" s="187"/>
      <c r="N16" s="187"/>
      <c r="O16" s="187"/>
      <c r="P16" s="187"/>
      <c r="Q16" s="187"/>
      <c r="R16" s="187"/>
      <c r="S16" s="187"/>
      <c r="T16" s="186"/>
      <c r="U16" s="186"/>
    </row>
    <row r="17" spans="1:21" x14ac:dyDescent="0.35">
      <c r="A17" s="186"/>
      <c r="B17" s="186"/>
      <c r="C17" s="186"/>
      <c r="D17" s="186"/>
      <c r="E17" s="186"/>
      <c r="F17" s="186"/>
      <c r="G17" s="186"/>
      <c r="H17" s="186"/>
      <c r="I17" s="186"/>
      <c r="J17" s="186"/>
      <c r="K17" s="186"/>
      <c r="L17" s="186"/>
      <c r="M17" s="186"/>
      <c r="N17" s="186"/>
      <c r="O17" s="186"/>
      <c r="P17" s="186"/>
      <c r="Q17" s="186"/>
      <c r="R17" s="186"/>
      <c r="S17" s="186"/>
      <c r="T17" s="186"/>
      <c r="U17" s="186"/>
    </row>
    <row r="18" spans="1:21" x14ac:dyDescent="0.35">
      <c r="A18" s="186"/>
      <c r="B18" s="186"/>
      <c r="C18" s="186"/>
      <c r="D18" s="186"/>
      <c r="E18" s="186"/>
      <c r="F18" s="186"/>
      <c r="G18" s="186"/>
      <c r="H18" s="186"/>
      <c r="I18" s="186"/>
      <c r="J18" s="186"/>
      <c r="K18" s="186"/>
      <c r="L18" s="186"/>
      <c r="M18" s="186"/>
      <c r="N18" s="186"/>
      <c r="O18" s="186"/>
      <c r="P18" s="186"/>
      <c r="Q18" s="186"/>
      <c r="R18" s="186"/>
      <c r="S18" s="186"/>
      <c r="T18" s="186"/>
      <c r="U18" s="186"/>
    </row>
    <row r="19" spans="1:21" x14ac:dyDescent="0.35">
      <c r="A19" s="186"/>
      <c r="B19" s="186"/>
      <c r="C19" s="186"/>
      <c r="D19" s="186"/>
      <c r="E19" s="186"/>
      <c r="F19" s="186"/>
      <c r="G19" s="186"/>
      <c r="H19" s="186"/>
      <c r="I19" s="186"/>
      <c r="J19" s="186"/>
      <c r="K19" s="186"/>
      <c r="L19" s="186"/>
      <c r="M19" s="186"/>
      <c r="N19" s="186"/>
      <c r="O19" s="186"/>
      <c r="P19" s="186"/>
      <c r="Q19" s="186"/>
      <c r="R19" s="186"/>
      <c r="S19" s="186"/>
      <c r="T19" s="186"/>
      <c r="U19" s="186"/>
    </row>
    <row r="20" spans="1:21" x14ac:dyDescent="0.35">
      <c r="A20" s="186"/>
      <c r="B20" s="186"/>
      <c r="C20" s="186"/>
      <c r="D20" s="186"/>
      <c r="E20" s="186"/>
      <c r="F20" s="186"/>
      <c r="G20" s="186"/>
      <c r="H20" s="186"/>
      <c r="I20" s="186"/>
      <c r="J20" s="186"/>
      <c r="K20" s="186"/>
      <c r="L20" s="186"/>
      <c r="M20" s="186"/>
      <c r="N20" s="186"/>
      <c r="O20" s="186"/>
      <c r="P20" s="186"/>
      <c r="Q20" s="186"/>
      <c r="R20" s="186"/>
      <c r="S20" s="186"/>
      <c r="T20" s="186"/>
      <c r="U20" s="186"/>
    </row>
    <row r="21" spans="1:21" x14ac:dyDescent="0.35">
      <c r="A21" s="186"/>
      <c r="B21" s="186"/>
      <c r="C21" s="186"/>
      <c r="D21" s="186"/>
      <c r="E21" s="186"/>
      <c r="F21" s="186"/>
      <c r="G21" s="186"/>
      <c r="H21" s="186"/>
      <c r="I21" s="186"/>
      <c r="J21" s="186"/>
      <c r="K21" s="186"/>
      <c r="L21" s="186"/>
      <c r="M21" s="186"/>
      <c r="N21" s="186"/>
      <c r="O21" s="186"/>
      <c r="P21" s="186"/>
      <c r="Q21" s="186"/>
      <c r="R21" s="186"/>
      <c r="S21" s="186"/>
      <c r="T21" s="186"/>
      <c r="U21" s="186"/>
    </row>
    <row r="22" spans="1:21" x14ac:dyDescent="0.35">
      <c r="A22" s="186"/>
      <c r="B22" s="186"/>
      <c r="C22" s="186"/>
      <c r="D22" s="186"/>
      <c r="E22" s="186"/>
      <c r="F22" s="186"/>
      <c r="G22" s="186"/>
      <c r="H22" s="186"/>
      <c r="I22" s="186"/>
      <c r="J22" s="186"/>
      <c r="K22" s="186"/>
      <c r="L22" s="186"/>
      <c r="M22" s="186"/>
      <c r="N22" s="186"/>
      <c r="O22" s="186"/>
      <c r="P22" s="186"/>
      <c r="Q22" s="186"/>
      <c r="R22" s="186"/>
      <c r="S22" s="186"/>
      <c r="T22" s="186"/>
      <c r="U22" s="186"/>
    </row>
    <row r="23" spans="1:21" x14ac:dyDescent="0.35">
      <c r="A23" s="186"/>
      <c r="B23" s="186"/>
      <c r="C23" s="186"/>
      <c r="D23" s="186"/>
      <c r="E23" s="186"/>
      <c r="F23" s="186"/>
      <c r="G23" s="186"/>
      <c r="H23" s="186"/>
      <c r="I23" s="186"/>
      <c r="J23" s="186"/>
      <c r="K23" s="186"/>
      <c r="L23" s="186"/>
      <c r="M23" s="186"/>
      <c r="N23" s="186"/>
      <c r="O23" s="186"/>
      <c r="P23" s="186"/>
      <c r="Q23" s="186"/>
      <c r="R23" s="186"/>
      <c r="S23" s="186"/>
      <c r="T23" s="186"/>
      <c r="U23" s="186"/>
    </row>
    <row r="24" spans="1:21" x14ac:dyDescent="0.35">
      <c r="A24" s="186"/>
      <c r="B24" s="186"/>
      <c r="C24" s="186"/>
      <c r="D24" s="186"/>
      <c r="E24" s="186"/>
      <c r="F24" s="186"/>
      <c r="G24" s="186"/>
      <c r="H24" s="186"/>
      <c r="I24" s="186"/>
      <c r="J24" s="186"/>
      <c r="K24" s="186"/>
      <c r="L24" s="186"/>
      <c r="M24" s="186"/>
      <c r="N24" s="186"/>
      <c r="O24" s="186"/>
      <c r="P24" s="186"/>
      <c r="Q24" s="186"/>
      <c r="R24" s="186"/>
      <c r="S24" s="186"/>
      <c r="T24" s="186"/>
      <c r="U24" s="186"/>
    </row>
    <row r="25" spans="1:21" x14ac:dyDescent="0.35">
      <c r="A25" s="186"/>
      <c r="B25" s="186"/>
      <c r="C25" s="186"/>
      <c r="D25" s="186"/>
      <c r="E25" s="186"/>
      <c r="F25" s="186"/>
      <c r="G25" s="186"/>
      <c r="H25" s="186"/>
      <c r="I25" s="186"/>
      <c r="J25" s="186"/>
      <c r="K25" s="186"/>
      <c r="L25" s="186"/>
      <c r="M25" s="186"/>
      <c r="N25" s="186"/>
      <c r="O25" s="186"/>
      <c r="P25" s="186"/>
      <c r="Q25" s="186"/>
      <c r="R25" s="186"/>
      <c r="S25" s="186"/>
      <c r="T25" s="186"/>
      <c r="U25" s="186"/>
    </row>
    <row r="26" spans="1:21" x14ac:dyDescent="0.35">
      <c r="A26" s="186"/>
      <c r="B26" s="186"/>
      <c r="C26" s="186"/>
      <c r="D26" s="186"/>
      <c r="E26" s="186"/>
      <c r="F26" s="186"/>
      <c r="G26" s="186"/>
      <c r="H26" s="186"/>
      <c r="I26" s="186"/>
      <c r="J26" s="186"/>
      <c r="K26" s="186"/>
      <c r="L26" s="186"/>
      <c r="M26" s="186"/>
      <c r="N26" s="186"/>
      <c r="O26" s="186"/>
      <c r="P26" s="186"/>
      <c r="Q26" s="186"/>
      <c r="R26" s="186"/>
      <c r="S26" s="186"/>
      <c r="T26" s="186"/>
      <c r="U26" s="186"/>
    </row>
    <row r="27" spans="1:21" x14ac:dyDescent="0.35">
      <c r="A27" s="186"/>
      <c r="B27" s="186"/>
      <c r="C27" s="186"/>
      <c r="D27" s="186"/>
      <c r="E27" s="186"/>
      <c r="F27" s="186"/>
      <c r="G27" s="186"/>
      <c r="H27" s="186"/>
      <c r="I27" s="186"/>
      <c r="J27" s="186"/>
      <c r="K27" s="186"/>
      <c r="L27" s="186"/>
      <c r="M27" s="186"/>
      <c r="N27" s="186"/>
      <c r="O27" s="186"/>
      <c r="P27" s="186"/>
      <c r="Q27" s="186"/>
      <c r="R27" s="186"/>
      <c r="S27" s="186"/>
      <c r="T27" s="186"/>
      <c r="U27" s="186"/>
    </row>
    <row r="28" spans="1:21" x14ac:dyDescent="0.35">
      <c r="A28" s="186"/>
      <c r="B28" s="186"/>
      <c r="C28" s="186"/>
      <c r="D28" s="186"/>
      <c r="E28" s="186"/>
      <c r="F28" s="186"/>
      <c r="G28" s="186"/>
      <c r="H28" s="186"/>
      <c r="I28" s="186"/>
      <c r="J28" s="186"/>
      <c r="K28" s="186"/>
      <c r="L28" s="186"/>
      <c r="M28" s="186"/>
      <c r="N28" s="186"/>
      <c r="O28" s="186"/>
      <c r="P28" s="186"/>
      <c r="Q28" s="186"/>
      <c r="R28" s="186"/>
      <c r="S28" s="186"/>
      <c r="T28" s="186"/>
      <c r="U28" s="186"/>
    </row>
    <row r="29" spans="1:21" x14ac:dyDescent="0.35">
      <c r="A29" s="186"/>
      <c r="B29" s="186"/>
      <c r="C29" s="186"/>
      <c r="D29" s="186"/>
      <c r="E29" s="186"/>
      <c r="F29" s="186"/>
      <c r="G29" s="186"/>
      <c r="H29" s="186"/>
      <c r="I29" s="186"/>
      <c r="J29" s="186"/>
      <c r="K29" s="186"/>
      <c r="L29" s="186"/>
      <c r="M29" s="186"/>
      <c r="N29" s="186"/>
      <c r="O29" s="186"/>
      <c r="P29" s="186"/>
      <c r="Q29" s="186"/>
      <c r="R29" s="186"/>
      <c r="S29" s="186"/>
      <c r="T29" s="186"/>
      <c r="U29" s="186"/>
    </row>
    <row r="30" spans="1:21" x14ac:dyDescent="0.35">
      <c r="A30" s="186"/>
      <c r="B30" s="186"/>
      <c r="C30" s="186"/>
      <c r="D30" s="186"/>
      <c r="E30" s="186"/>
      <c r="F30" s="186"/>
      <c r="G30" s="186"/>
      <c r="H30" s="186"/>
      <c r="I30" s="186"/>
      <c r="J30" s="186"/>
      <c r="K30" s="186"/>
      <c r="L30" s="186"/>
      <c r="M30" s="186"/>
      <c r="N30" s="186"/>
      <c r="O30" s="186"/>
      <c r="P30" s="186"/>
      <c r="Q30" s="186"/>
      <c r="R30" s="186"/>
      <c r="S30" s="186"/>
      <c r="T30" s="186"/>
      <c r="U30" s="186"/>
    </row>
    <row r="31" spans="1:21" x14ac:dyDescent="0.35">
      <c r="A31" s="186"/>
      <c r="B31" s="186"/>
      <c r="C31" s="186"/>
      <c r="D31" s="186"/>
      <c r="E31" s="186"/>
      <c r="F31" s="186"/>
      <c r="G31" s="186"/>
      <c r="H31" s="186"/>
      <c r="I31" s="186"/>
      <c r="J31" s="186"/>
      <c r="K31" s="186"/>
      <c r="L31" s="186"/>
      <c r="M31" s="186"/>
      <c r="N31" s="186"/>
      <c r="O31" s="186"/>
      <c r="P31" s="186"/>
      <c r="Q31" s="186"/>
      <c r="R31" s="186"/>
      <c r="S31" s="186"/>
      <c r="T31" s="186"/>
      <c r="U31" s="186"/>
    </row>
    <row r="32" spans="1:21" x14ac:dyDescent="0.35">
      <c r="A32" s="186"/>
      <c r="B32" s="186"/>
      <c r="C32" s="186"/>
      <c r="D32" s="186"/>
      <c r="E32" s="186"/>
      <c r="F32" s="186"/>
      <c r="G32" s="186"/>
      <c r="H32" s="186"/>
      <c r="I32" s="186"/>
      <c r="J32" s="186"/>
      <c r="K32" s="186"/>
      <c r="L32" s="186"/>
      <c r="M32" s="186"/>
      <c r="N32" s="186"/>
      <c r="O32" s="186"/>
      <c r="P32" s="186"/>
      <c r="Q32" s="186"/>
      <c r="R32" s="186"/>
      <c r="S32" s="186"/>
      <c r="T32" s="186"/>
      <c r="U32" s="186"/>
    </row>
    <row r="33" spans="1:21" x14ac:dyDescent="0.35">
      <c r="A33" s="186"/>
      <c r="B33" s="186"/>
      <c r="C33" s="186"/>
      <c r="D33" s="186"/>
      <c r="E33" s="186"/>
      <c r="F33" s="186"/>
      <c r="G33" s="186"/>
      <c r="H33" s="186"/>
      <c r="I33" s="186"/>
      <c r="J33" s="186"/>
      <c r="K33" s="186"/>
      <c r="L33" s="186"/>
      <c r="M33" s="186"/>
      <c r="N33" s="186"/>
      <c r="O33" s="186"/>
      <c r="P33" s="186"/>
      <c r="Q33" s="186"/>
      <c r="R33" s="186"/>
      <c r="S33" s="186"/>
      <c r="T33" s="186"/>
      <c r="U33" s="186"/>
    </row>
    <row r="34" spans="1:21" x14ac:dyDescent="0.35">
      <c r="A34" s="186"/>
      <c r="B34" s="186"/>
      <c r="C34" s="186"/>
      <c r="D34" s="186"/>
      <c r="E34" s="186"/>
      <c r="F34" s="186"/>
      <c r="G34" s="186"/>
      <c r="H34" s="186"/>
      <c r="I34" s="186"/>
      <c r="J34" s="186"/>
      <c r="K34" s="186"/>
      <c r="L34" s="186"/>
      <c r="M34" s="186"/>
      <c r="N34" s="186"/>
      <c r="O34" s="186"/>
      <c r="P34" s="186"/>
      <c r="Q34" s="186"/>
      <c r="R34" s="186"/>
      <c r="S34" s="186"/>
      <c r="T34" s="186"/>
      <c r="U34" s="186"/>
    </row>
    <row r="35" spans="1:21" x14ac:dyDescent="0.35">
      <c r="A35" s="186"/>
      <c r="B35" s="186"/>
      <c r="C35" s="186"/>
      <c r="D35" s="186"/>
      <c r="E35" s="186"/>
      <c r="F35" s="186"/>
      <c r="G35" s="186"/>
      <c r="H35" s="186"/>
      <c r="I35" s="186"/>
      <c r="J35" s="186"/>
      <c r="K35" s="186"/>
      <c r="L35" s="186"/>
      <c r="M35" s="186"/>
      <c r="N35" s="186"/>
      <c r="O35" s="186"/>
      <c r="P35" s="186"/>
      <c r="Q35" s="186"/>
      <c r="R35" s="186"/>
      <c r="S35" s="186"/>
      <c r="T35" s="186"/>
      <c r="U35" s="186"/>
    </row>
    <row r="43" spans="1:21" x14ac:dyDescent="0.35">
      <c r="C43" s="186" t="s">
        <v>256</v>
      </c>
    </row>
    <row r="44" spans="1:21" x14ac:dyDescent="0.35">
      <c r="C44" s="186" t="s">
        <v>262</v>
      </c>
    </row>
    <row r="45" spans="1:21" x14ac:dyDescent="0.35">
      <c r="C45" s="186" t="s">
        <v>257</v>
      </c>
    </row>
    <row r="46" spans="1:21" x14ac:dyDescent="0.35">
      <c r="C46" s="186" t="s">
        <v>258</v>
      </c>
    </row>
    <row r="47" spans="1:21" x14ac:dyDescent="0.35">
      <c r="C47" s="186" t="s">
        <v>259</v>
      </c>
    </row>
    <row r="48" spans="1:21" x14ac:dyDescent="0.35">
      <c r="C48" s="186" t="s">
        <v>260</v>
      </c>
    </row>
    <row r="49" spans="3:3" x14ac:dyDescent="0.35">
      <c r="C49" s="186" t="s">
        <v>261</v>
      </c>
    </row>
    <row r="50" spans="3:3" x14ac:dyDescent="0.35">
      <c r="C50" s="18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C3565-1EE7-4C44-BBC2-9ABBAE073E9A}">
  <sheetPr>
    <tabColor rgb="FFFFFF00"/>
  </sheetPr>
  <dimension ref="A1:B12"/>
  <sheetViews>
    <sheetView showGridLines="0" zoomScale="280" zoomScaleNormal="280" workbookViewId="0">
      <selection activeCell="C14" sqref="C14"/>
    </sheetView>
  </sheetViews>
  <sheetFormatPr defaultRowHeight="14.5" x14ac:dyDescent="0.35"/>
  <cols>
    <col min="1" max="1" width="4" customWidth="1"/>
    <col min="2" max="2" width="55" bestFit="1" customWidth="1"/>
  </cols>
  <sheetData>
    <row r="1" spans="1:2" x14ac:dyDescent="0.35">
      <c r="A1" s="29" t="s">
        <v>0</v>
      </c>
      <c r="B1" s="30"/>
    </row>
    <row r="2" spans="1:2" x14ac:dyDescent="0.35">
      <c r="A2" s="2" t="str">
        <f>ROWS(A$2:A2)&amp;")"</f>
        <v>1)</v>
      </c>
      <c r="B2" s="7" t="s">
        <v>91</v>
      </c>
    </row>
    <row r="3" spans="1:2" x14ac:dyDescent="0.35">
      <c r="A3" s="2" t="str">
        <f>ROWS(A$2:A3)&amp;")"</f>
        <v>2)</v>
      </c>
      <c r="B3" s="7" t="s">
        <v>3</v>
      </c>
    </row>
    <row r="4" spans="1:2" x14ac:dyDescent="0.35">
      <c r="A4" s="2" t="str">
        <f>ROWS(A$2:A4)&amp;")"</f>
        <v>3)</v>
      </c>
      <c r="B4" s="2" t="s">
        <v>60</v>
      </c>
    </row>
    <row r="5" spans="1:2" x14ac:dyDescent="0.35">
      <c r="A5" s="2" t="str">
        <f>ROWS(A$2:A5)&amp;")"</f>
        <v>4)</v>
      </c>
      <c r="B5" s="2" t="s">
        <v>2</v>
      </c>
    </row>
    <row r="6" spans="1:2" x14ac:dyDescent="0.35">
      <c r="A6" s="2" t="str">
        <f>ROWS(A$2:A6)&amp;")"</f>
        <v>5)</v>
      </c>
      <c r="B6" s="2" t="s">
        <v>1</v>
      </c>
    </row>
    <row r="7" spans="1:2" x14ac:dyDescent="0.35">
      <c r="A7" s="2" t="str">
        <f>ROWS(A$2:A7)&amp;")"</f>
        <v>6)</v>
      </c>
      <c r="B7" s="2" t="s">
        <v>80</v>
      </c>
    </row>
    <row r="8" spans="1:2" x14ac:dyDescent="0.35">
      <c r="A8" s="2" t="str">
        <f>ROWS(A$2:A8)&amp;")"</f>
        <v>7)</v>
      </c>
      <c r="B8" s="2" t="s">
        <v>4</v>
      </c>
    </row>
    <row r="9" spans="1:2" x14ac:dyDescent="0.35">
      <c r="A9" s="2" t="str">
        <f>ROWS(A$2:A9)&amp;")"</f>
        <v>8)</v>
      </c>
      <c r="B9" s="2" t="s">
        <v>179</v>
      </c>
    </row>
    <row r="10" spans="1:2" x14ac:dyDescent="0.35">
      <c r="A10" s="2" t="str">
        <f>ROWS(A$2:A10)&amp;")"</f>
        <v>9)</v>
      </c>
      <c r="B10" s="2" t="s">
        <v>5</v>
      </c>
    </row>
    <row r="11" spans="1:2" x14ac:dyDescent="0.35">
      <c r="A11" s="2" t="str">
        <f>ROWS(A$2:A11)&amp;")"</f>
        <v>10)</v>
      </c>
      <c r="B11" s="2" t="s">
        <v>6</v>
      </c>
    </row>
    <row r="12" spans="1:2" x14ac:dyDescent="0.35">
      <c r="A12" s="2" t="str">
        <f>ROWS(A$2:A12)&amp;")"</f>
        <v>11)</v>
      </c>
      <c r="B12" s="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DCC00-8A0C-4173-95E9-A65C676086BF}">
  <sheetPr>
    <tabColor rgb="FF0000FF"/>
  </sheetPr>
  <dimension ref="A1:N45"/>
  <sheetViews>
    <sheetView zoomScaleNormal="100" workbookViewId="0">
      <selection activeCell="F12" sqref="F12"/>
    </sheetView>
  </sheetViews>
  <sheetFormatPr defaultRowHeight="14.5" x14ac:dyDescent="0.35"/>
  <cols>
    <col min="2" max="2" width="4.81640625" customWidth="1"/>
    <col min="6" max="6" width="10.453125" customWidth="1"/>
    <col min="9" max="9" width="14" customWidth="1"/>
    <col min="11" max="11" width="9.1796875" customWidth="1"/>
    <col min="12" max="12" width="15.453125" customWidth="1"/>
    <col min="13" max="13" width="20.7265625" customWidth="1"/>
  </cols>
  <sheetData>
    <row r="1" spans="1:14" x14ac:dyDescent="0.35">
      <c r="I1" s="58"/>
    </row>
    <row r="2" spans="1:14" ht="21" x14ac:dyDescent="0.5">
      <c r="B2" s="32" t="s">
        <v>95</v>
      </c>
      <c r="C2" s="33"/>
      <c r="D2" s="33"/>
      <c r="E2" s="33"/>
      <c r="F2" s="34"/>
      <c r="G2" s="60"/>
      <c r="I2" s="58"/>
    </row>
    <row r="3" spans="1:14" x14ac:dyDescent="0.35">
      <c r="I3" s="58"/>
    </row>
    <row r="4" spans="1:14" ht="15" customHeight="1" x14ac:dyDescent="0.45">
      <c r="A4" s="57"/>
      <c r="B4" s="57"/>
      <c r="C4" s="57"/>
      <c r="D4" s="57"/>
      <c r="E4" s="57"/>
      <c r="F4" s="57"/>
      <c r="G4" s="57"/>
      <c r="H4" s="57"/>
      <c r="I4" s="59" t="str" cm="1">
        <f t="array" ref="I4">"Cell  "&amp;ADDRESS(ROW(I4),COLUMN(I4),4)</f>
        <v>Cell  I4</v>
      </c>
      <c r="J4" s="57"/>
      <c r="K4" s="57" t="str">
        <f>"Column Header "&amp;LEFT(ADDRESS(ROW(I4),COLUMN(I4),4))&amp;". Row Header "&amp;RIGHT(ADDRESS(ROW(I4),COLUMN(I4),4))&amp;"."</f>
        <v>Column Header I. Row Header 4.</v>
      </c>
      <c r="L4" s="57"/>
      <c r="M4" s="57"/>
      <c r="N4" s="57"/>
    </row>
    <row r="5" spans="1:14" x14ac:dyDescent="0.35">
      <c r="I5" s="58"/>
    </row>
    <row r="6" spans="1:14" x14ac:dyDescent="0.35">
      <c r="B6" s="2" t="str">
        <f>ROWS(B$6:B6)&amp;")"</f>
        <v>1)</v>
      </c>
      <c r="C6" s="63" t="s">
        <v>106</v>
      </c>
      <c r="D6" s="64"/>
      <c r="E6" s="64"/>
      <c r="F6" s="64"/>
      <c r="G6" s="65"/>
      <c r="I6" s="58"/>
    </row>
    <row r="7" spans="1:14" x14ac:dyDescent="0.35">
      <c r="B7" s="2" t="str">
        <f>ROWS(B$6:B7)&amp;")"</f>
        <v>2)</v>
      </c>
      <c r="C7" s="63" t="s">
        <v>110</v>
      </c>
      <c r="D7" s="64"/>
      <c r="E7" s="64"/>
      <c r="F7" s="64"/>
      <c r="G7" s="65"/>
      <c r="I7" s="58"/>
    </row>
    <row r="8" spans="1:14" x14ac:dyDescent="0.35">
      <c r="B8" s="2" t="str">
        <f>ROWS(B$6:B8)&amp;")"</f>
        <v>3)</v>
      </c>
      <c r="C8" s="63" t="s">
        <v>103</v>
      </c>
      <c r="D8" s="64"/>
      <c r="E8" s="64"/>
      <c r="F8" s="64"/>
      <c r="G8" s="65"/>
      <c r="I8" s="58"/>
    </row>
    <row r="9" spans="1:14" x14ac:dyDescent="0.35">
      <c r="B9" s="2" t="str">
        <f>ROWS(B$6:B9)&amp;")"</f>
        <v>4)</v>
      </c>
      <c r="C9" s="63" t="s">
        <v>92</v>
      </c>
      <c r="D9" s="64"/>
      <c r="E9" s="64"/>
      <c r="F9" s="64"/>
      <c r="G9" s="65"/>
      <c r="I9" s="58"/>
    </row>
    <row r="10" spans="1:14" x14ac:dyDescent="0.35">
      <c r="B10" s="2" t="str">
        <f>ROWS(B$6:B10)&amp;")"</f>
        <v>5)</v>
      </c>
      <c r="C10" s="63" t="s">
        <v>104</v>
      </c>
      <c r="D10" s="64"/>
      <c r="E10" s="64"/>
      <c r="F10" s="64"/>
      <c r="G10" s="65"/>
    </row>
    <row r="11" spans="1:14" x14ac:dyDescent="0.35">
      <c r="B11" s="2" t="str">
        <f>ROWS(B$6:B11)&amp;")"</f>
        <v>6)</v>
      </c>
      <c r="C11" s="63" t="s">
        <v>111</v>
      </c>
      <c r="D11" s="64"/>
      <c r="E11" s="64"/>
      <c r="F11" s="64"/>
      <c r="G11" s="65"/>
    </row>
    <row r="12" spans="1:14" x14ac:dyDescent="0.35">
      <c r="B12" s="66"/>
      <c r="C12" s="67" t="s">
        <v>112</v>
      </c>
      <c r="D12" s="68"/>
      <c r="E12" s="69"/>
      <c r="F12" s="2" t="s">
        <v>105</v>
      </c>
      <c r="G12" s="77"/>
    </row>
    <row r="13" spans="1:14" x14ac:dyDescent="0.35">
      <c r="B13" s="70"/>
      <c r="C13" s="106"/>
      <c r="D13" s="72"/>
      <c r="E13" s="107" t="s">
        <v>113</v>
      </c>
      <c r="F13" s="2">
        <v>43</v>
      </c>
      <c r="G13" s="78"/>
    </row>
    <row r="14" spans="1:14" x14ac:dyDescent="0.35">
      <c r="B14" s="70"/>
      <c r="C14" s="106"/>
      <c r="D14" s="72"/>
      <c r="E14" s="107" t="s">
        <v>114</v>
      </c>
      <c r="F14" s="5">
        <v>43504</v>
      </c>
      <c r="G14" s="78"/>
    </row>
    <row r="15" spans="1:14" x14ac:dyDescent="0.35">
      <c r="B15" s="70"/>
      <c r="C15" s="106"/>
      <c r="D15" s="72"/>
      <c r="E15" s="107" t="s">
        <v>115</v>
      </c>
      <c r="F15" s="62">
        <v>0.89861111111111114</v>
      </c>
      <c r="G15" s="78"/>
    </row>
    <row r="16" spans="1:14" x14ac:dyDescent="0.35">
      <c r="B16" s="70"/>
      <c r="C16" s="103" t="s">
        <v>116</v>
      </c>
      <c r="D16" s="104"/>
      <c r="E16" s="105"/>
      <c r="F16" s="2" t="b">
        <v>1</v>
      </c>
      <c r="G16" s="78"/>
    </row>
    <row r="17" spans="2:13" x14ac:dyDescent="0.35">
      <c r="B17" s="74"/>
      <c r="C17" s="113" t="s">
        <v>116</v>
      </c>
      <c r="D17" s="114"/>
      <c r="E17" s="115"/>
      <c r="F17" s="6" t="b">
        <v>0</v>
      </c>
      <c r="G17" s="116"/>
    </row>
    <row r="18" spans="2:13" x14ac:dyDescent="0.35">
      <c r="B18" s="77" t="str">
        <f>ROWS(B$6:B12)&amp;")"</f>
        <v>7)</v>
      </c>
      <c r="C18" s="117" t="s">
        <v>120</v>
      </c>
      <c r="D18" s="118"/>
      <c r="E18" s="118"/>
      <c r="F18" s="118"/>
      <c r="G18" s="119"/>
    </row>
    <row r="19" spans="2:13" x14ac:dyDescent="0.35">
      <c r="B19" s="79"/>
      <c r="C19" s="120" t="s">
        <v>121</v>
      </c>
      <c r="D19" s="75"/>
      <c r="E19" s="75"/>
      <c r="F19" s="75"/>
      <c r="G19" s="76"/>
    </row>
    <row r="20" spans="2:13" x14ac:dyDescent="0.35">
      <c r="B20" s="66"/>
      <c r="C20" s="67" t="s">
        <v>122</v>
      </c>
      <c r="D20" s="68"/>
      <c r="E20" s="69"/>
      <c r="F20" s="2">
        <v>43</v>
      </c>
      <c r="G20" s="6"/>
      <c r="H20" t="s">
        <v>123</v>
      </c>
    </row>
    <row r="21" spans="2:13" x14ac:dyDescent="0.35">
      <c r="B21" s="108"/>
      <c r="C21" s="109" t="s">
        <v>117</v>
      </c>
      <c r="D21" s="110"/>
      <c r="E21" s="111"/>
      <c r="F21" s="123">
        <v>43</v>
      </c>
      <c r="G21" s="112"/>
      <c r="H21" t="s">
        <v>124</v>
      </c>
    </row>
    <row r="22" spans="2:13" x14ac:dyDescent="0.35">
      <c r="B22" s="70"/>
      <c r="C22" s="71" t="s">
        <v>118</v>
      </c>
      <c r="D22" s="72"/>
      <c r="E22" s="73"/>
      <c r="F22" s="53">
        <v>43</v>
      </c>
      <c r="G22" s="78"/>
      <c r="H22" t="s">
        <v>125</v>
      </c>
    </row>
    <row r="23" spans="2:13" x14ac:dyDescent="0.35">
      <c r="B23" s="70"/>
      <c r="C23" s="71" t="s">
        <v>119</v>
      </c>
      <c r="D23" s="72"/>
      <c r="E23" s="73"/>
      <c r="F23" s="5">
        <v>43504</v>
      </c>
      <c r="G23" s="78"/>
      <c r="H23" t="s">
        <v>126</v>
      </c>
    </row>
    <row r="24" spans="2:13" x14ac:dyDescent="0.35">
      <c r="B24" s="70"/>
      <c r="C24" s="71" t="s">
        <v>241</v>
      </c>
      <c r="D24" s="72"/>
      <c r="E24" s="73"/>
      <c r="F24" s="62">
        <v>0.89861111111111114</v>
      </c>
      <c r="G24" s="78"/>
      <c r="H24" t="s">
        <v>127</v>
      </c>
    </row>
    <row r="25" spans="2:13" x14ac:dyDescent="0.35">
      <c r="B25" s="2" t="str">
        <f>ROWS(B$6:B13)&amp;")"</f>
        <v>8)</v>
      </c>
      <c r="C25" s="63" t="s">
        <v>93</v>
      </c>
      <c r="D25" s="64"/>
      <c r="E25" s="64"/>
      <c r="F25" s="64"/>
      <c r="G25" s="65"/>
    </row>
    <row r="26" spans="2:13" x14ac:dyDescent="0.35">
      <c r="B26" s="66"/>
      <c r="C26" s="67" t="s">
        <v>96</v>
      </c>
      <c r="D26" s="68"/>
      <c r="E26" s="68"/>
      <c r="F26" s="68"/>
      <c r="G26" s="69"/>
      <c r="I26" s="122" t="s">
        <v>102</v>
      </c>
    </row>
    <row r="27" spans="2:13" x14ac:dyDescent="0.35">
      <c r="B27" s="70"/>
      <c r="C27" s="71" t="s">
        <v>100</v>
      </c>
      <c r="D27" s="72"/>
      <c r="E27" s="72"/>
      <c r="F27" s="72"/>
      <c r="G27" s="73"/>
      <c r="I27" s="36" t="s">
        <v>97</v>
      </c>
      <c r="J27" s="37"/>
      <c r="K27" s="2">
        <v>5789.23</v>
      </c>
    </row>
    <row r="28" spans="2:13" x14ac:dyDescent="0.35">
      <c r="B28" s="74"/>
      <c r="C28" s="80" t="s">
        <v>101</v>
      </c>
      <c r="D28" s="75"/>
      <c r="E28" s="75"/>
      <c r="F28" s="75"/>
      <c r="G28" s="76"/>
      <c r="I28" s="36" t="s">
        <v>98</v>
      </c>
      <c r="J28" s="37"/>
      <c r="K28" s="2">
        <v>4588.01</v>
      </c>
    </row>
    <row r="29" spans="2:13" x14ac:dyDescent="0.35">
      <c r="C29" s="121"/>
      <c r="I29" s="36" t="s">
        <v>99</v>
      </c>
      <c r="J29" s="37"/>
      <c r="K29" s="61">
        <f>K27-K28</f>
        <v>1201.2199999999993</v>
      </c>
      <c r="L29" t="str">
        <f ca="1">"  Formula to calculate Net Income: "&amp;_xlfn.FORMULATEXT(K29)</f>
        <v xml:space="preserve">  Formula to calculate Net Income: =K27-K28</v>
      </c>
    </row>
    <row r="30" spans="2:13" ht="15" thickBot="1" x14ac:dyDescent="0.4"/>
    <row r="31" spans="2:13" x14ac:dyDescent="0.35">
      <c r="C31" s="81"/>
      <c r="D31" s="82"/>
      <c r="E31" s="82"/>
      <c r="F31" s="82"/>
      <c r="G31" s="83"/>
      <c r="J31" s="81"/>
      <c r="K31" s="82"/>
      <c r="L31" s="82"/>
      <c r="M31" s="83"/>
    </row>
    <row r="32" spans="2:13" x14ac:dyDescent="0.35">
      <c r="C32" s="84"/>
      <c r="D32" s="72"/>
      <c r="E32" s="72" t="s">
        <v>70</v>
      </c>
      <c r="F32" s="72"/>
      <c r="G32" s="85"/>
      <c r="H32" s="188" t="s">
        <v>68</v>
      </c>
      <c r="I32" s="189"/>
      <c r="J32" s="92"/>
      <c r="K32" s="93" t="s">
        <v>71</v>
      </c>
      <c r="L32" s="72"/>
      <c r="M32" s="94"/>
    </row>
    <row r="33" spans="3:13" x14ac:dyDescent="0.35">
      <c r="C33" s="84"/>
      <c r="D33" s="86"/>
      <c r="E33" s="86"/>
      <c r="F33" s="86"/>
      <c r="G33" s="94"/>
      <c r="J33" s="84"/>
      <c r="K33" s="72"/>
      <c r="L33" s="72"/>
      <c r="M33" s="94"/>
    </row>
    <row r="34" spans="3:13" x14ac:dyDescent="0.35">
      <c r="C34" s="91"/>
      <c r="D34" s="3" t="s">
        <v>36</v>
      </c>
      <c r="E34" s="3" t="s">
        <v>37</v>
      </c>
      <c r="F34" s="3" t="s">
        <v>78</v>
      </c>
      <c r="G34" s="87"/>
      <c r="J34" s="84"/>
      <c r="K34" s="95" t="s">
        <v>77</v>
      </c>
      <c r="L34" s="72"/>
      <c r="M34" s="94"/>
    </row>
    <row r="35" spans="3:13" x14ac:dyDescent="0.35">
      <c r="C35" s="91"/>
      <c r="D35" s="55">
        <v>43555</v>
      </c>
      <c r="E35" s="2" t="s">
        <v>38</v>
      </c>
      <c r="F35" s="56">
        <v>559.9</v>
      </c>
      <c r="G35" s="87"/>
      <c r="J35" s="84"/>
      <c r="K35" s="72"/>
      <c r="L35" s="72"/>
      <c r="M35" s="94"/>
    </row>
    <row r="36" spans="3:13" x14ac:dyDescent="0.35">
      <c r="C36" s="91"/>
      <c r="D36" s="55">
        <v>43585</v>
      </c>
      <c r="E36" s="2" t="s">
        <v>38</v>
      </c>
      <c r="F36" s="56">
        <v>780.6</v>
      </c>
      <c r="G36" s="87"/>
      <c r="J36" s="84"/>
      <c r="K36" s="72" t="s">
        <v>72</v>
      </c>
      <c r="L36" s="72"/>
      <c r="M36" s="94"/>
    </row>
    <row r="37" spans="3:13" x14ac:dyDescent="0.35">
      <c r="C37" s="91"/>
      <c r="D37" s="55">
        <v>43616</v>
      </c>
      <c r="E37" s="2" t="s">
        <v>38</v>
      </c>
      <c r="F37" s="56">
        <v>612.4</v>
      </c>
      <c r="G37" s="87"/>
      <c r="J37" s="84"/>
      <c r="K37" s="72"/>
      <c r="L37" s="72"/>
      <c r="M37" s="94"/>
    </row>
    <row r="38" spans="3:13" x14ac:dyDescent="0.35">
      <c r="C38" s="91"/>
      <c r="D38" s="55">
        <v>43646</v>
      </c>
      <c r="E38" s="2" t="s">
        <v>38</v>
      </c>
      <c r="F38" s="56">
        <v>713.6</v>
      </c>
      <c r="G38" s="87"/>
      <c r="J38" s="84"/>
      <c r="K38" s="72"/>
      <c r="L38" s="72"/>
      <c r="M38" s="94"/>
    </row>
    <row r="39" spans="3:13" x14ac:dyDescent="0.35">
      <c r="C39" s="91"/>
      <c r="D39" s="55">
        <v>43677</v>
      </c>
      <c r="E39" s="2" t="s">
        <v>38</v>
      </c>
      <c r="F39" s="56">
        <v>931.8</v>
      </c>
      <c r="G39" s="87"/>
      <c r="J39" s="84"/>
      <c r="K39" s="72"/>
      <c r="L39" s="72"/>
      <c r="M39" s="94"/>
    </row>
    <row r="40" spans="3:13" x14ac:dyDescent="0.35">
      <c r="C40" s="91"/>
      <c r="D40" s="55">
        <v>43708</v>
      </c>
      <c r="E40" s="2" t="s">
        <v>38</v>
      </c>
      <c r="F40" s="56">
        <v>717</v>
      </c>
      <c r="G40" s="87"/>
      <c r="J40" s="84"/>
      <c r="K40" s="72"/>
      <c r="L40" s="72"/>
      <c r="M40" s="94"/>
    </row>
    <row r="41" spans="3:13" x14ac:dyDescent="0.35">
      <c r="C41" s="91"/>
      <c r="D41" s="55">
        <v>43738</v>
      </c>
      <c r="E41" s="2" t="s">
        <v>38</v>
      </c>
      <c r="F41" s="56">
        <v>717.6</v>
      </c>
      <c r="G41" s="87"/>
      <c r="J41" s="84"/>
      <c r="K41" s="72"/>
      <c r="L41" s="72"/>
      <c r="M41" s="94"/>
    </row>
    <row r="42" spans="3:13" x14ac:dyDescent="0.35">
      <c r="C42" s="91"/>
      <c r="D42" s="55">
        <v>43769</v>
      </c>
      <c r="E42" s="2" t="s">
        <v>38</v>
      </c>
      <c r="F42" s="56">
        <v>1203.2</v>
      </c>
      <c r="G42" s="87"/>
      <c r="J42" s="84"/>
      <c r="K42" s="72"/>
      <c r="L42" s="72"/>
      <c r="M42" s="94"/>
    </row>
    <row r="43" spans="3:13" x14ac:dyDescent="0.35">
      <c r="C43" s="91"/>
      <c r="D43" s="55">
        <v>43799</v>
      </c>
      <c r="E43" s="2" t="s">
        <v>38</v>
      </c>
      <c r="F43" s="56">
        <v>1444.6</v>
      </c>
      <c r="G43" s="87"/>
      <c r="J43" s="84"/>
      <c r="K43" s="72"/>
      <c r="L43" s="72"/>
      <c r="M43" s="94"/>
    </row>
    <row r="44" spans="3:13" x14ac:dyDescent="0.35">
      <c r="C44" s="91"/>
      <c r="D44" s="55">
        <v>43830</v>
      </c>
      <c r="E44" s="2" t="s">
        <v>38</v>
      </c>
      <c r="F44" s="56">
        <v>1334</v>
      </c>
      <c r="G44" s="87"/>
      <c r="J44" s="84"/>
      <c r="K44" s="72"/>
      <c r="L44" s="72"/>
      <c r="M44" s="94"/>
    </row>
    <row r="45" spans="3:13" ht="15" thickBot="1" x14ac:dyDescent="0.4">
      <c r="C45" s="96"/>
      <c r="D45" s="89"/>
      <c r="E45" s="89"/>
      <c r="F45" s="90"/>
      <c r="G45" s="88"/>
      <c r="J45" s="96"/>
      <c r="K45" s="97"/>
      <c r="L45" s="97"/>
      <c r="M45" s="98"/>
    </row>
  </sheetData>
  <mergeCells count="1">
    <mergeCell ref="H32:I3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5A706-7C82-400D-A140-A848589793ED}">
  <sheetPr>
    <tabColor rgb="FF0000FF"/>
  </sheetPr>
  <dimension ref="B2:R24"/>
  <sheetViews>
    <sheetView showGridLines="0" zoomScale="115" zoomScaleNormal="115" workbookViewId="0">
      <selection activeCell="I8" sqref="I8"/>
    </sheetView>
  </sheetViews>
  <sheetFormatPr defaultRowHeight="14.5" x14ac:dyDescent="0.35"/>
  <cols>
    <col min="1" max="1" width="4.26953125" customWidth="1"/>
    <col min="2" max="2" width="39.54296875" customWidth="1"/>
    <col min="3" max="3" width="4.7265625" customWidth="1"/>
    <col min="4" max="4" width="17.7265625" customWidth="1"/>
    <col min="5" max="7" width="11.7265625" customWidth="1"/>
    <col min="8" max="8" width="4.7265625" customWidth="1"/>
    <col min="9" max="9" width="33.81640625" customWidth="1"/>
    <col min="10" max="10" width="4.7265625" customWidth="1"/>
    <col min="11" max="11" width="11.1796875" customWidth="1"/>
    <col min="12" max="13" width="9.54296875" customWidth="1"/>
    <col min="14" max="14" width="4.453125" customWidth="1"/>
    <col min="16" max="17" width="11.26953125" bestFit="1" customWidth="1"/>
    <col min="18" max="18" width="16.7265625" customWidth="1"/>
  </cols>
  <sheetData>
    <row r="2" spans="2:18" ht="21" x14ac:dyDescent="0.5">
      <c r="B2" s="32" t="s">
        <v>94</v>
      </c>
      <c r="C2" s="33"/>
      <c r="D2" s="34"/>
      <c r="E2" s="31"/>
      <c r="F2" s="31"/>
      <c r="G2" s="31"/>
      <c r="H2" s="31"/>
      <c r="I2" s="31"/>
      <c r="J2" s="31"/>
      <c r="K2" s="31"/>
      <c r="L2" s="31"/>
      <c r="M2" s="31"/>
    </row>
    <row r="4" spans="2:18" ht="23.5" x14ac:dyDescent="0.55000000000000004">
      <c r="B4" s="20" t="s">
        <v>51</v>
      </c>
      <c r="C4" s="21"/>
      <c r="D4" s="21"/>
      <c r="E4" s="21"/>
      <c r="F4" s="21"/>
      <c r="G4" s="21"/>
      <c r="H4" s="21"/>
      <c r="I4" s="21"/>
      <c r="J4" s="21"/>
      <c r="K4" s="21"/>
      <c r="L4" s="21"/>
      <c r="M4" s="22"/>
    </row>
    <row r="6" spans="2:18" x14ac:dyDescent="0.35">
      <c r="B6" s="9" t="s">
        <v>44</v>
      </c>
      <c r="D6" s="17" t="s">
        <v>45</v>
      </c>
      <c r="E6" s="18"/>
      <c r="F6" s="18"/>
      <c r="G6" s="19"/>
      <c r="I6" s="9" t="s">
        <v>43</v>
      </c>
      <c r="K6" s="17" t="s">
        <v>52</v>
      </c>
      <c r="L6" s="18"/>
      <c r="M6" s="19"/>
    </row>
    <row r="8" spans="2:18" x14ac:dyDescent="0.35">
      <c r="B8" s="3" t="s">
        <v>8</v>
      </c>
      <c r="D8" s="3" t="s">
        <v>9</v>
      </c>
      <c r="E8" s="3" t="s">
        <v>10</v>
      </c>
      <c r="F8" s="3" t="s">
        <v>11</v>
      </c>
      <c r="G8" s="3" t="s">
        <v>12</v>
      </c>
      <c r="I8" s="3" t="str">
        <f>K8&amp;"-"&amp;L8&amp;"-"&amp;M8</f>
        <v>Date-Product-Sales</v>
      </c>
      <c r="K8" s="99" t="s">
        <v>36</v>
      </c>
      <c r="L8" s="99" t="s">
        <v>37</v>
      </c>
      <c r="M8" s="100" t="s">
        <v>41</v>
      </c>
      <c r="Q8" s="35" t="s">
        <v>37</v>
      </c>
      <c r="R8" t="s">
        <v>169</v>
      </c>
    </row>
    <row r="9" spans="2:18" x14ac:dyDescent="0.35">
      <c r="B9" s="4" t="str">
        <f t="shared" ref="B9:B18" si="0">D9&amp;", "&amp;E9&amp;", "&amp;F9&amp;" "&amp;G9</f>
        <v>313 173rd Blvd, Kent, WA 98121</v>
      </c>
      <c r="D9" s="2" t="s">
        <v>13</v>
      </c>
      <c r="E9" s="2" t="s">
        <v>14</v>
      </c>
      <c r="F9" s="2" t="s">
        <v>15</v>
      </c>
      <c r="G9" s="2" t="s">
        <v>16</v>
      </c>
      <c r="I9" s="2" t="str">
        <f t="shared" ref="I9:I18" si="1">TEXT(K9,"m/d/yyy")&amp;"-"&amp;L9&amp;"-"&amp;M9</f>
        <v>2/15/2019-Quad-287.7</v>
      </c>
      <c r="K9" s="101">
        <v>43511</v>
      </c>
      <c r="L9" s="10" t="s">
        <v>38</v>
      </c>
      <c r="M9" s="6">
        <v>287.70000000000005</v>
      </c>
      <c r="Q9" t="s">
        <v>39</v>
      </c>
      <c r="R9" s="179">
        <v>658.9</v>
      </c>
    </row>
    <row r="10" spans="2:18" x14ac:dyDescent="0.35">
      <c r="B10" s="4" t="str">
        <f t="shared" si="0"/>
        <v>316 66th Blvd, Kent, WA 98124</v>
      </c>
      <c r="D10" s="2" t="s">
        <v>17</v>
      </c>
      <c r="E10" s="2" t="s">
        <v>14</v>
      </c>
      <c r="F10" s="2" t="s">
        <v>15</v>
      </c>
      <c r="G10" s="2" t="s">
        <v>18</v>
      </c>
      <c r="I10" s="2" t="str">
        <f t="shared" si="1"/>
        <v>2/15/2019-Aspen-89.85</v>
      </c>
      <c r="K10" s="101">
        <v>43511</v>
      </c>
      <c r="L10" s="10" t="s">
        <v>39</v>
      </c>
      <c r="M10" s="6">
        <v>89.85</v>
      </c>
      <c r="Q10" t="s">
        <v>38</v>
      </c>
      <c r="R10" s="179">
        <v>1150.8000000000002</v>
      </c>
    </row>
    <row r="11" spans="2:18" x14ac:dyDescent="0.35">
      <c r="B11" s="4" t="str">
        <f t="shared" si="0"/>
        <v>4358 23rd St, Kent, WA 98122</v>
      </c>
      <c r="D11" s="2" t="s">
        <v>19</v>
      </c>
      <c r="E11" s="2" t="s">
        <v>14</v>
      </c>
      <c r="F11" s="2" t="s">
        <v>15</v>
      </c>
      <c r="G11" s="2" t="s">
        <v>20</v>
      </c>
      <c r="I11" s="2" t="str">
        <f t="shared" si="1"/>
        <v>2/15/2019-Aspen-239.6</v>
      </c>
      <c r="K11" s="101">
        <v>43511</v>
      </c>
      <c r="L11" s="10" t="s">
        <v>39</v>
      </c>
      <c r="M11" s="6">
        <v>239.6</v>
      </c>
      <c r="Q11" t="s">
        <v>40</v>
      </c>
      <c r="R11" s="179">
        <v>482.9</v>
      </c>
    </row>
    <row r="12" spans="2:18" x14ac:dyDescent="0.35">
      <c r="B12" s="4" t="str">
        <f t="shared" si="0"/>
        <v>965 151st St, Kent, WA 98116</v>
      </c>
      <c r="D12" s="2" t="s">
        <v>21</v>
      </c>
      <c r="E12" s="2" t="s">
        <v>14</v>
      </c>
      <c r="F12" s="2" t="s">
        <v>15</v>
      </c>
      <c r="G12" s="2" t="s">
        <v>22</v>
      </c>
      <c r="I12" s="2" t="str">
        <f t="shared" si="1"/>
        <v>2/15/2019-Sunspot-65.85</v>
      </c>
      <c r="K12" s="101">
        <v>43511</v>
      </c>
      <c r="L12" s="10" t="s">
        <v>40</v>
      </c>
      <c r="M12" s="6">
        <v>65.849999999999994</v>
      </c>
      <c r="Q12" t="s">
        <v>59</v>
      </c>
      <c r="R12" s="179">
        <v>2292.6000000000004</v>
      </c>
    </row>
    <row r="13" spans="2:18" x14ac:dyDescent="0.35">
      <c r="B13" s="4" t="str">
        <f t="shared" si="0"/>
        <v>7900 173rd Lane, Kent, WA 98126</v>
      </c>
      <c r="D13" s="2" t="s">
        <v>23</v>
      </c>
      <c r="E13" s="2" t="s">
        <v>14</v>
      </c>
      <c r="F13" s="2" t="s">
        <v>15</v>
      </c>
      <c r="G13" s="2" t="s">
        <v>24</v>
      </c>
      <c r="I13" s="2" t="str">
        <f t="shared" si="1"/>
        <v>2/15/2019-Aspen-329.45</v>
      </c>
      <c r="K13" s="101">
        <v>43511</v>
      </c>
      <c r="L13" s="10" t="s">
        <v>39</v>
      </c>
      <c r="M13" s="6">
        <v>329.45</v>
      </c>
    </row>
    <row r="14" spans="2:18" x14ac:dyDescent="0.35">
      <c r="B14" s="4" t="str">
        <f t="shared" si="0"/>
        <v>4047 15th Ave, Kent, WA 98122</v>
      </c>
      <c r="D14" s="2" t="s">
        <v>25</v>
      </c>
      <c r="E14" s="2" t="s">
        <v>14</v>
      </c>
      <c r="F14" s="2" t="s">
        <v>15</v>
      </c>
      <c r="G14" s="2" t="s">
        <v>20</v>
      </c>
      <c r="I14" s="2" t="str">
        <f t="shared" si="1"/>
        <v>2/15/2019-Quad-383.6</v>
      </c>
      <c r="K14" s="101">
        <v>43511</v>
      </c>
      <c r="L14" s="10" t="s">
        <v>38</v>
      </c>
      <c r="M14" s="6">
        <v>383.6</v>
      </c>
    </row>
    <row r="15" spans="2:18" x14ac:dyDescent="0.35">
      <c r="B15" s="4" t="str">
        <f t="shared" si="0"/>
        <v>4907 13th Ave, Kent, WA 98123</v>
      </c>
      <c r="D15" s="2" t="s">
        <v>26</v>
      </c>
      <c r="E15" s="2" t="s">
        <v>14</v>
      </c>
      <c r="F15" s="2" t="s">
        <v>15</v>
      </c>
      <c r="G15" s="2" t="s">
        <v>27</v>
      </c>
      <c r="I15" s="2" t="str">
        <f t="shared" si="1"/>
        <v>2/15/2019-Sunspot-131.7</v>
      </c>
      <c r="K15" s="101">
        <v>43511</v>
      </c>
      <c r="L15" s="10" t="s">
        <v>40</v>
      </c>
      <c r="M15" s="6">
        <v>131.69999999999999</v>
      </c>
    </row>
    <row r="16" spans="2:18" x14ac:dyDescent="0.35">
      <c r="B16" s="4" t="str">
        <f t="shared" si="0"/>
        <v>3789 4th Blvd, Seattle, WA 98115</v>
      </c>
      <c r="D16" s="2" t="s">
        <v>28</v>
      </c>
      <c r="E16" s="2" t="s">
        <v>29</v>
      </c>
      <c r="F16" s="2" t="s">
        <v>15</v>
      </c>
      <c r="G16" s="2" t="s">
        <v>30</v>
      </c>
      <c r="I16" s="2" t="str">
        <f t="shared" si="1"/>
        <v>2/15/2019-Sunspot-285.35</v>
      </c>
      <c r="K16" s="101">
        <v>43511</v>
      </c>
      <c r="L16" s="10" t="s">
        <v>40</v>
      </c>
      <c r="M16" s="6">
        <v>285.34999999999997</v>
      </c>
    </row>
    <row r="17" spans="2:14" x14ac:dyDescent="0.35">
      <c r="B17" s="4" t="str">
        <f t="shared" si="0"/>
        <v>2977 66th Lane, Seattle, WA 98117</v>
      </c>
      <c r="D17" s="2" t="s">
        <v>31</v>
      </c>
      <c r="E17" s="2" t="s">
        <v>29</v>
      </c>
      <c r="F17" s="2" t="s">
        <v>15</v>
      </c>
      <c r="G17" s="2" t="s">
        <v>32</v>
      </c>
      <c r="I17" s="2" t="str">
        <f t="shared" si="1"/>
        <v>2/15/2019-Quad-239.75</v>
      </c>
      <c r="K17" s="101">
        <v>43511</v>
      </c>
      <c r="L17" s="10" t="s">
        <v>38</v>
      </c>
      <c r="M17" s="6">
        <v>239.75</v>
      </c>
    </row>
    <row r="18" spans="2:14" x14ac:dyDescent="0.35">
      <c r="B18" s="4" t="str">
        <f t="shared" si="0"/>
        <v>3392 23rd St, Seattle, WA 98113</v>
      </c>
      <c r="D18" s="2" t="s">
        <v>33</v>
      </c>
      <c r="E18" s="2" t="s">
        <v>29</v>
      </c>
      <c r="F18" s="2" t="s">
        <v>15</v>
      </c>
      <c r="G18" s="2" t="s">
        <v>34</v>
      </c>
      <c r="I18" s="2" t="str">
        <f t="shared" si="1"/>
        <v>2/15/2019-Quad-239.75</v>
      </c>
      <c r="K18" s="102">
        <v>43511</v>
      </c>
      <c r="L18" s="36" t="s">
        <v>38</v>
      </c>
      <c r="M18" s="2">
        <v>239.75</v>
      </c>
    </row>
    <row r="20" spans="2:14" x14ac:dyDescent="0.35">
      <c r="B20" s="6" t="s">
        <v>42</v>
      </c>
      <c r="D20" s="10" t="s">
        <v>49</v>
      </c>
      <c r="E20" s="11"/>
      <c r="F20" s="11"/>
      <c r="G20" s="12"/>
      <c r="I20" s="23" t="s">
        <v>57</v>
      </c>
      <c r="J20" s="1"/>
      <c r="K20" s="24" t="s">
        <v>58</v>
      </c>
      <c r="L20" s="25"/>
      <c r="M20" s="26"/>
    </row>
    <row r="21" spans="2:14" x14ac:dyDescent="0.35">
      <c r="B21" s="7" t="s">
        <v>47</v>
      </c>
      <c r="D21" s="13" t="s">
        <v>35</v>
      </c>
      <c r="E21" s="14"/>
      <c r="F21" s="14"/>
      <c r="G21" s="15"/>
    </row>
    <row r="22" spans="2:14" x14ac:dyDescent="0.35">
      <c r="C22" s="1"/>
      <c r="N22" s="1"/>
    </row>
    <row r="23" spans="2:14" x14ac:dyDescent="0.35">
      <c r="B23" s="8" t="s">
        <v>48</v>
      </c>
      <c r="D23" s="16" t="s">
        <v>48</v>
      </c>
      <c r="E23" s="11"/>
      <c r="F23" s="11"/>
      <c r="G23" s="12"/>
    </row>
    <row r="24" spans="2:14" x14ac:dyDescent="0.35">
      <c r="B24" s="27" t="s">
        <v>46</v>
      </c>
      <c r="D24" s="28" t="s">
        <v>50</v>
      </c>
      <c r="E24" s="14"/>
      <c r="F24" s="14"/>
      <c r="G24" s="15"/>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4521-B069-42B4-B850-830EADC16605}">
  <sheetPr>
    <tabColor rgb="FF0000FF"/>
  </sheetPr>
  <dimension ref="B1:U42"/>
  <sheetViews>
    <sheetView showGridLines="0" zoomScaleNormal="100" workbookViewId="0"/>
  </sheetViews>
  <sheetFormatPr defaultRowHeight="14.5" x14ac:dyDescent="0.35"/>
  <cols>
    <col min="1" max="1" width="14.1796875" customWidth="1"/>
    <col min="2" max="2" width="1.453125" customWidth="1"/>
    <col min="3" max="5" width="13.7265625" customWidth="1"/>
    <col min="6" max="6" width="1.81640625" customWidth="1"/>
    <col min="7" max="8" width="10.7265625" customWidth="1"/>
    <col min="9" max="9" width="1.81640625" customWidth="1"/>
    <col min="10" max="10" width="13.7265625" customWidth="1"/>
    <col min="11" max="11" width="15" customWidth="1"/>
    <col min="12" max="12" width="13.7265625" customWidth="1"/>
    <col min="13" max="13" width="1.81640625" customWidth="1"/>
  </cols>
  <sheetData>
    <row r="1" spans="2:21" x14ac:dyDescent="0.35">
      <c r="U1" s="2">
        <f t="shared" ref="U1" ca="1" si="0">RANDBETWEEN(400,699)*RANDBETWEEN(10,20)/10+ROW()*RANDBETWEEN(1,5)</f>
        <v>847</v>
      </c>
    </row>
    <row r="3" spans="2:21" ht="21" x14ac:dyDescent="0.5">
      <c r="B3" s="32" t="s">
        <v>79</v>
      </c>
      <c r="C3" s="33"/>
      <c r="D3" s="33"/>
      <c r="E3" s="33"/>
      <c r="F3" s="33"/>
      <c r="G3" s="33"/>
      <c r="H3" s="33"/>
      <c r="I3" s="33"/>
      <c r="J3" s="33"/>
      <c r="K3" s="33"/>
      <c r="L3" s="34"/>
    </row>
    <row r="4" spans="2:21" ht="8.25" customHeight="1" x14ac:dyDescent="0.35"/>
    <row r="5" spans="2:21" x14ac:dyDescent="0.35">
      <c r="C5" t="s">
        <v>66</v>
      </c>
      <c r="J5" t="s">
        <v>67</v>
      </c>
    </row>
    <row r="6" spans="2:21" x14ac:dyDescent="0.35">
      <c r="C6" t="s">
        <v>65</v>
      </c>
      <c r="J6" t="s">
        <v>62</v>
      </c>
    </row>
    <row r="7" spans="2:21" x14ac:dyDescent="0.35">
      <c r="C7" t="s">
        <v>61</v>
      </c>
      <c r="J7" t="s">
        <v>63</v>
      </c>
    </row>
    <row r="8" spans="2:21" ht="10.5" customHeight="1" x14ac:dyDescent="0.35"/>
    <row r="9" spans="2:21" x14ac:dyDescent="0.35">
      <c r="B9" s="17" t="s">
        <v>64</v>
      </c>
      <c r="C9" s="18"/>
      <c r="D9" s="18"/>
      <c r="E9" s="18"/>
      <c r="F9" s="18"/>
      <c r="G9" s="18"/>
      <c r="H9" s="18"/>
      <c r="I9" s="18"/>
      <c r="J9" s="18"/>
      <c r="K9" s="18"/>
      <c r="L9" s="19"/>
    </row>
    <row r="10" spans="2:21" ht="15" thickBot="1" x14ac:dyDescent="0.4"/>
    <row r="11" spans="2:21" ht="8.25" customHeight="1" x14ac:dyDescent="0.35">
      <c r="B11" s="39"/>
      <c r="C11" s="40"/>
      <c r="D11" s="40"/>
      <c r="E11" s="40"/>
      <c r="F11" s="46"/>
      <c r="I11" s="39"/>
      <c r="J11" s="40"/>
      <c r="K11" s="40"/>
      <c r="L11" s="46"/>
    </row>
    <row r="12" spans="2:21" x14ac:dyDescent="0.35">
      <c r="B12" s="41"/>
      <c r="D12" t="s">
        <v>70</v>
      </c>
      <c r="F12" s="47"/>
      <c r="G12" s="188" t="s">
        <v>68</v>
      </c>
      <c r="H12" s="189"/>
      <c r="I12" s="48"/>
      <c r="J12" s="38" t="s">
        <v>71</v>
      </c>
      <c r="L12" s="42"/>
    </row>
    <row r="13" spans="2:21" x14ac:dyDescent="0.35">
      <c r="B13" s="41"/>
      <c r="F13" s="42"/>
      <c r="I13" s="41"/>
      <c r="L13" s="42"/>
    </row>
    <row r="14" spans="2:21" x14ac:dyDescent="0.35">
      <c r="B14" s="41"/>
      <c r="C14" s="3" t="s">
        <v>36</v>
      </c>
      <c r="D14" s="3" t="s">
        <v>37</v>
      </c>
      <c r="E14" s="3" t="s">
        <v>78</v>
      </c>
      <c r="F14" s="42"/>
      <c r="I14" s="41"/>
      <c r="J14" t="s">
        <v>69</v>
      </c>
      <c r="L14" s="42"/>
    </row>
    <row r="15" spans="2:21" x14ac:dyDescent="0.35">
      <c r="B15" s="41"/>
      <c r="C15" s="101">
        <v>43511</v>
      </c>
      <c r="D15" s="2" t="s">
        <v>38</v>
      </c>
      <c r="E15" s="2">
        <v>287.70000000000005</v>
      </c>
      <c r="F15" s="42"/>
      <c r="I15" s="41"/>
      <c r="L15" s="42"/>
    </row>
    <row r="16" spans="2:21" x14ac:dyDescent="0.35">
      <c r="B16" s="41"/>
      <c r="C16" s="101">
        <v>43511</v>
      </c>
      <c r="D16" s="2" t="s">
        <v>39</v>
      </c>
      <c r="E16" s="2">
        <v>89.85</v>
      </c>
      <c r="F16" s="42"/>
      <c r="I16" s="41"/>
      <c r="J16" t="s">
        <v>72</v>
      </c>
      <c r="L16" s="42"/>
    </row>
    <row r="17" spans="2:12" ht="15" thickBot="1" x14ac:dyDescent="0.4">
      <c r="B17" s="41"/>
      <c r="C17" s="101">
        <v>43511</v>
      </c>
      <c r="D17" s="2" t="s">
        <v>39</v>
      </c>
      <c r="E17" s="2">
        <v>239.6</v>
      </c>
      <c r="F17" s="42"/>
      <c r="I17" s="41"/>
      <c r="L17" s="42"/>
    </row>
    <row r="18" spans="2:12" ht="15" thickBot="1" x14ac:dyDescent="0.4">
      <c r="B18" s="41"/>
      <c r="C18" s="101">
        <v>43511</v>
      </c>
      <c r="D18" s="2" t="s">
        <v>40</v>
      </c>
      <c r="E18" s="2">
        <v>65.849999999999994</v>
      </c>
      <c r="F18" s="42"/>
      <c r="I18" s="41"/>
      <c r="J18" s="174" t="s">
        <v>37</v>
      </c>
      <c r="K18" s="176" t="s">
        <v>169</v>
      </c>
      <c r="L18" s="42"/>
    </row>
    <row r="19" spans="2:12" x14ac:dyDescent="0.35">
      <c r="B19" s="41"/>
      <c r="C19" s="101">
        <v>43511</v>
      </c>
      <c r="D19" s="2" t="s">
        <v>39</v>
      </c>
      <c r="E19" s="2">
        <v>329.45</v>
      </c>
      <c r="F19" s="42"/>
      <c r="I19" s="41"/>
      <c r="J19" s="175" t="s">
        <v>39</v>
      </c>
      <c r="K19" s="175">
        <v>658.9</v>
      </c>
      <c r="L19" s="42"/>
    </row>
    <row r="20" spans="2:12" x14ac:dyDescent="0.35">
      <c r="B20" s="41"/>
      <c r="C20" s="101">
        <v>43511</v>
      </c>
      <c r="D20" s="2" t="s">
        <v>38</v>
      </c>
      <c r="E20" s="2">
        <v>383.6</v>
      </c>
      <c r="F20" s="42"/>
      <c r="I20" s="41"/>
      <c r="J20" s="172" t="s">
        <v>38</v>
      </c>
      <c r="K20" s="172">
        <v>1150.8000000000002</v>
      </c>
      <c r="L20" s="42"/>
    </row>
    <row r="21" spans="2:12" ht="15" thickBot="1" x14ac:dyDescent="0.4">
      <c r="B21" s="41"/>
      <c r="C21" s="101">
        <v>43511</v>
      </c>
      <c r="D21" s="2" t="s">
        <v>40</v>
      </c>
      <c r="E21" s="2">
        <v>131.69999999999999</v>
      </c>
      <c r="F21" s="42"/>
      <c r="I21" s="41"/>
      <c r="J21" s="177" t="s">
        <v>40</v>
      </c>
      <c r="K21" s="178">
        <v>482.9</v>
      </c>
      <c r="L21" s="42"/>
    </row>
    <row r="22" spans="2:12" ht="15" thickBot="1" x14ac:dyDescent="0.4">
      <c r="B22" s="41"/>
      <c r="C22" s="101">
        <v>43511</v>
      </c>
      <c r="D22" s="2" t="s">
        <v>40</v>
      </c>
      <c r="E22" s="2">
        <v>285.34999999999997</v>
      </c>
      <c r="F22" s="42"/>
      <c r="I22" s="41"/>
      <c r="J22" s="176" t="s">
        <v>59</v>
      </c>
      <c r="K22" s="173">
        <v>2292.6000000000004</v>
      </c>
      <c r="L22" s="42"/>
    </row>
    <row r="23" spans="2:12" x14ac:dyDescent="0.35">
      <c r="B23" s="41"/>
      <c r="C23" s="101">
        <v>43511</v>
      </c>
      <c r="D23" s="2" t="s">
        <v>38</v>
      </c>
      <c r="E23" s="2">
        <v>239.75</v>
      </c>
      <c r="F23" s="42"/>
      <c r="I23" s="41"/>
      <c r="L23" s="42"/>
    </row>
    <row r="24" spans="2:12" x14ac:dyDescent="0.35">
      <c r="B24" s="41"/>
      <c r="C24" s="102">
        <v>43511</v>
      </c>
      <c r="D24" s="2" t="s">
        <v>38</v>
      </c>
      <c r="E24" s="2">
        <v>239.75</v>
      </c>
      <c r="F24" s="42"/>
      <c r="I24" s="41"/>
      <c r="L24" s="42"/>
    </row>
    <row r="25" spans="2:12" ht="9" customHeight="1" thickBot="1" x14ac:dyDescent="0.4">
      <c r="B25" s="43"/>
      <c r="C25" s="44"/>
      <c r="D25" s="44"/>
      <c r="E25" s="44"/>
      <c r="F25" s="45"/>
      <c r="I25" s="43"/>
      <c r="J25" s="44"/>
      <c r="K25" s="44"/>
      <c r="L25" s="45"/>
    </row>
    <row r="27" spans="2:12" ht="15" thickBot="1" x14ac:dyDescent="0.4"/>
    <row r="28" spans="2:12" x14ac:dyDescent="0.35">
      <c r="B28" s="39"/>
      <c r="C28" s="40"/>
      <c r="D28" s="40"/>
      <c r="E28" s="40"/>
      <c r="F28" s="46"/>
      <c r="I28" s="39"/>
      <c r="J28" s="40"/>
      <c r="K28" s="40"/>
      <c r="L28" s="46"/>
    </row>
    <row r="29" spans="2:12" x14ac:dyDescent="0.35">
      <c r="B29" s="41"/>
      <c r="D29" t="s">
        <v>70</v>
      </c>
      <c r="F29" s="47"/>
      <c r="G29" s="188" t="s">
        <v>68</v>
      </c>
      <c r="H29" s="189"/>
      <c r="I29" s="48"/>
      <c r="J29" s="38" t="s">
        <v>71</v>
      </c>
      <c r="L29" s="42"/>
    </row>
    <row r="30" spans="2:12" x14ac:dyDescent="0.35">
      <c r="B30" s="41"/>
      <c r="F30" s="42"/>
      <c r="I30" s="41"/>
      <c r="L30" s="42"/>
    </row>
    <row r="31" spans="2:12" x14ac:dyDescent="0.35">
      <c r="B31" s="41"/>
      <c r="C31" s="3" t="s">
        <v>36</v>
      </c>
      <c r="D31" s="3" t="s">
        <v>37</v>
      </c>
      <c r="E31" s="3" t="s">
        <v>78</v>
      </c>
      <c r="F31" s="42"/>
      <c r="I31" s="41"/>
      <c r="J31" s="1" t="s">
        <v>77</v>
      </c>
      <c r="L31" s="42"/>
    </row>
    <row r="32" spans="2:12" x14ac:dyDescent="0.35">
      <c r="B32" s="41"/>
      <c r="C32" s="55">
        <v>43555</v>
      </c>
      <c r="D32" s="2" t="s">
        <v>38</v>
      </c>
      <c r="E32" s="56">
        <v>559.9</v>
      </c>
      <c r="F32" s="42"/>
      <c r="I32" s="41"/>
      <c r="L32" s="42"/>
    </row>
    <row r="33" spans="2:12" x14ac:dyDescent="0.35">
      <c r="B33" s="41"/>
      <c r="C33" s="55">
        <v>43585</v>
      </c>
      <c r="D33" s="2" t="s">
        <v>38</v>
      </c>
      <c r="E33" s="56">
        <v>780.6</v>
      </c>
      <c r="F33" s="42"/>
      <c r="I33" s="41"/>
      <c r="J33" t="s">
        <v>72</v>
      </c>
      <c r="L33" s="42"/>
    </row>
    <row r="34" spans="2:12" x14ac:dyDescent="0.35">
      <c r="B34" s="41"/>
      <c r="C34" s="55">
        <v>43616</v>
      </c>
      <c r="D34" s="2" t="s">
        <v>38</v>
      </c>
      <c r="E34" s="56">
        <v>612.4</v>
      </c>
      <c r="F34" s="42"/>
      <c r="I34" s="41"/>
      <c r="L34" s="42"/>
    </row>
    <row r="35" spans="2:12" x14ac:dyDescent="0.35">
      <c r="B35" s="41"/>
      <c r="C35" s="55">
        <v>43646</v>
      </c>
      <c r="D35" s="2" t="s">
        <v>38</v>
      </c>
      <c r="E35" s="56">
        <v>713.6</v>
      </c>
      <c r="F35" s="42"/>
      <c r="I35" s="41"/>
      <c r="L35" s="54"/>
    </row>
    <row r="36" spans="2:12" x14ac:dyDescent="0.35">
      <c r="B36" s="41"/>
      <c r="C36" s="55">
        <v>43677</v>
      </c>
      <c r="D36" s="2" t="s">
        <v>38</v>
      </c>
      <c r="E36" s="56">
        <v>931.8</v>
      </c>
      <c r="F36" s="42"/>
      <c r="I36" s="41"/>
      <c r="L36" s="42"/>
    </row>
    <row r="37" spans="2:12" x14ac:dyDescent="0.35">
      <c r="B37" s="41"/>
      <c r="C37" s="55">
        <v>43708</v>
      </c>
      <c r="D37" s="2" t="s">
        <v>38</v>
      </c>
      <c r="E37" s="56">
        <v>717</v>
      </c>
      <c r="F37" s="42"/>
      <c r="I37" s="41"/>
      <c r="L37" s="42"/>
    </row>
    <row r="38" spans="2:12" x14ac:dyDescent="0.35">
      <c r="B38" s="41"/>
      <c r="C38" s="55">
        <v>43738</v>
      </c>
      <c r="D38" s="2" t="s">
        <v>38</v>
      </c>
      <c r="E38" s="56">
        <v>717.6</v>
      </c>
      <c r="F38" s="42"/>
      <c r="I38" s="41"/>
      <c r="L38" s="42"/>
    </row>
    <row r="39" spans="2:12" x14ac:dyDescent="0.35">
      <c r="B39" s="41"/>
      <c r="C39" s="55">
        <v>43769</v>
      </c>
      <c r="D39" s="2" t="s">
        <v>38</v>
      </c>
      <c r="E39" s="56">
        <v>1203.2</v>
      </c>
      <c r="F39" s="42"/>
      <c r="I39" s="41"/>
      <c r="L39" s="42"/>
    </row>
    <row r="40" spans="2:12" x14ac:dyDescent="0.35">
      <c r="B40" s="41"/>
      <c r="C40" s="55">
        <v>43799</v>
      </c>
      <c r="D40" s="2" t="s">
        <v>38</v>
      </c>
      <c r="E40" s="56">
        <v>1444.6</v>
      </c>
      <c r="F40" s="42"/>
      <c r="I40" s="41"/>
      <c r="L40" s="42"/>
    </row>
    <row r="41" spans="2:12" x14ac:dyDescent="0.35">
      <c r="B41" s="41"/>
      <c r="C41" s="55">
        <v>43830</v>
      </c>
      <c r="D41" s="2" t="s">
        <v>38</v>
      </c>
      <c r="E41" s="56">
        <v>1334</v>
      </c>
      <c r="F41" s="42"/>
      <c r="I41" s="41"/>
      <c r="L41" s="42"/>
    </row>
    <row r="42" spans="2:12" ht="15" thickBot="1" x14ac:dyDescent="0.4">
      <c r="B42" s="43"/>
      <c r="C42" s="44"/>
      <c r="D42" s="44"/>
      <c r="E42" s="44"/>
      <c r="F42" s="45"/>
      <c r="I42" s="43"/>
      <c r="J42" s="44"/>
      <c r="K42" s="44"/>
      <c r="L42" s="45"/>
    </row>
  </sheetData>
  <mergeCells count="2">
    <mergeCell ref="G12:H12"/>
    <mergeCell ref="G29:H29"/>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AAF9A-4695-40A5-9B41-66D8D3D2C99D}">
  <sheetPr>
    <tabColor rgb="FF0000FF"/>
  </sheetPr>
  <dimension ref="A2:O35"/>
  <sheetViews>
    <sheetView showGridLines="0" zoomScale="115" zoomScaleNormal="115" workbookViewId="0">
      <selection activeCell="E29" sqref="E29"/>
    </sheetView>
  </sheetViews>
  <sheetFormatPr defaultRowHeight="14.5" x14ac:dyDescent="0.35"/>
  <cols>
    <col min="1" max="2" width="11.1796875" customWidth="1"/>
    <col min="3" max="3" width="9.81640625" bestFit="1" customWidth="1"/>
    <col min="4" max="4" width="13.54296875" customWidth="1"/>
    <col min="5" max="5" width="10.453125" customWidth="1"/>
    <col min="6" max="6" width="2.54296875" customWidth="1"/>
    <col min="7" max="7" width="14.7265625" customWidth="1"/>
    <col min="8" max="8" width="2.54296875" customWidth="1"/>
    <col min="9" max="9" width="3.54296875" customWidth="1"/>
    <col min="10" max="10" width="9.7265625" bestFit="1" customWidth="1"/>
    <col min="11" max="11" width="8.1796875" bestFit="1" customWidth="1"/>
    <col min="12" max="12" width="15.54296875" bestFit="1" customWidth="1"/>
    <col min="13" max="13" width="11" bestFit="1" customWidth="1"/>
    <col min="14" max="14" width="3.1796875" customWidth="1"/>
    <col min="15" max="15" width="2.54296875" customWidth="1"/>
    <col min="16" max="16" width="11.26953125" bestFit="1" customWidth="1"/>
  </cols>
  <sheetData>
    <row r="2" spans="2:14" ht="21" x14ac:dyDescent="0.5">
      <c r="B2" s="32" t="s">
        <v>170</v>
      </c>
      <c r="C2" s="33"/>
      <c r="D2" s="33"/>
      <c r="E2" s="33"/>
      <c r="F2" s="33"/>
      <c r="G2" s="33"/>
      <c r="H2" s="33"/>
      <c r="I2" s="33"/>
      <c r="J2" s="33"/>
      <c r="K2" s="33"/>
      <c r="L2" s="33"/>
      <c r="M2" s="33"/>
      <c r="N2" s="34"/>
    </row>
    <row r="4" spans="2:14" x14ac:dyDescent="0.35">
      <c r="B4" t="s">
        <v>90</v>
      </c>
    </row>
    <row r="5" spans="2:14" x14ac:dyDescent="0.35">
      <c r="B5" s="49" t="s">
        <v>73</v>
      </c>
    </row>
    <row r="6" spans="2:14" x14ac:dyDescent="0.35">
      <c r="B6" s="1" t="s">
        <v>82</v>
      </c>
    </row>
    <row r="7" spans="2:14" x14ac:dyDescent="0.35">
      <c r="B7" s="49" t="s">
        <v>81</v>
      </c>
    </row>
    <row r="8" spans="2:14" x14ac:dyDescent="0.35">
      <c r="B8" s="49" t="s">
        <v>74</v>
      </c>
    </row>
    <row r="9" spans="2:14" x14ac:dyDescent="0.35">
      <c r="B9" t="s">
        <v>76</v>
      </c>
    </row>
    <row r="10" spans="2:14" x14ac:dyDescent="0.35">
      <c r="B10" s="50" t="s">
        <v>83</v>
      </c>
    </row>
    <row r="11" spans="2:14" x14ac:dyDescent="0.35">
      <c r="B11" s="49" t="s">
        <v>107</v>
      </c>
    </row>
    <row r="12" spans="2:14" x14ac:dyDescent="0.35">
      <c r="B12" s="49" t="s">
        <v>239</v>
      </c>
    </row>
    <row r="13" spans="2:14" x14ac:dyDescent="0.35">
      <c r="B13" s="1" t="s">
        <v>84</v>
      </c>
    </row>
    <row r="14" spans="2:14" x14ac:dyDescent="0.35">
      <c r="B14" s="49" t="s">
        <v>85</v>
      </c>
    </row>
    <row r="15" spans="2:14" x14ac:dyDescent="0.35">
      <c r="B15" s="38" t="s">
        <v>86</v>
      </c>
    </row>
    <row r="16" spans="2:14" x14ac:dyDescent="0.35">
      <c r="B16" s="38" t="s">
        <v>87</v>
      </c>
    </row>
    <row r="17" spans="1:15" x14ac:dyDescent="0.35">
      <c r="B17" s="50" t="s">
        <v>108</v>
      </c>
    </row>
    <row r="18" spans="1:15" x14ac:dyDescent="0.35">
      <c r="B18" s="50"/>
      <c r="C18" t="s">
        <v>109</v>
      </c>
    </row>
    <row r="19" spans="1:15" x14ac:dyDescent="0.35">
      <c r="B19" s="50" t="s">
        <v>75</v>
      </c>
    </row>
    <row r="21" spans="1:15" x14ac:dyDescent="0.35">
      <c r="A21" s="51" t="s">
        <v>88</v>
      </c>
      <c r="B21" s="52"/>
      <c r="C21" s="52"/>
      <c r="D21" s="52"/>
      <c r="E21" s="52"/>
      <c r="F21" s="52"/>
      <c r="H21" s="51" t="s">
        <v>89</v>
      </c>
      <c r="I21" s="52"/>
      <c r="J21" s="52"/>
      <c r="K21" s="52"/>
      <c r="L21" s="52"/>
      <c r="M21" s="52"/>
      <c r="N21" s="52"/>
      <c r="O21" s="52"/>
    </row>
    <row r="22" spans="1:15" x14ac:dyDescent="0.35">
      <c r="F22" s="52"/>
      <c r="H22" s="52"/>
      <c r="O22" s="52"/>
    </row>
    <row r="23" spans="1:15" x14ac:dyDescent="0.35">
      <c r="A23" s="3" t="s">
        <v>36</v>
      </c>
      <c r="B23" s="3" t="s">
        <v>53</v>
      </c>
      <c r="C23" s="3" t="s">
        <v>56</v>
      </c>
      <c r="D23" s="3" t="s">
        <v>78</v>
      </c>
      <c r="F23" s="52"/>
      <c r="H23" s="52"/>
      <c r="J23" s="3" t="s">
        <v>53</v>
      </c>
      <c r="K23" s="3" t="s">
        <v>37</v>
      </c>
      <c r="L23" s="3" t="s">
        <v>54</v>
      </c>
      <c r="M23" s="3" t="s">
        <v>55</v>
      </c>
      <c r="O23" s="52"/>
    </row>
    <row r="24" spans="1:15" x14ac:dyDescent="0.35">
      <c r="A24" s="101">
        <v>43511</v>
      </c>
      <c r="B24" s="2">
        <v>1043</v>
      </c>
      <c r="C24" s="2">
        <v>6</v>
      </c>
      <c r="D24" s="2">
        <f t="shared" ref="D24:D33" si="0">VLOOKUP(B24,$J$24:$M$26,4,0)*C24</f>
        <v>287.70000000000005</v>
      </c>
      <c r="F24" s="52"/>
      <c r="H24" s="52"/>
      <c r="J24" s="2">
        <v>1043</v>
      </c>
      <c r="K24" s="2" t="s">
        <v>38</v>
      </c>
      <c r="L24" s="2">
        <v>20</v>
      </c>
      <c r="M24" s="2">
        <v>47.95</v>
      </c>
      <c r="O24" s="52"/>
    </row>
    <row r="25" spans="1:15" x14ac:dyDescent="0.35">
      <c r="A25" s="101">
        <v>43511</v>
      </c>
      <c r="B25" s="2">
        <v>1069</v>
      </c>
      <c r="C25" s="2">
        <v>3</v>
      </c>
      <c r="D25" s="2">
        <f t="shared" si="0"/>
        <v>89.85</v>
      </c>
      <c r="F25" s="52"/>
      <c r="H25" s="52"/>
      <c r="J25" s="2">
        <v>1069</v>
      </c>
      <c r="K25" s="2" t="s">
        <v>39</v>
      </c>
      <c r="L25" s="2">
        <v>25</v>
      </c>
      <c r="M25" s="2">
        <v>29.95</v>
      </c>
      <c r="O25" s="52"/>
    </row>
    <row r="26" spans="1:15" x14ac:dyDescent="0.35">
      <c r="A26" s="101">
        <v>43511</v>
      </c>
      <c r="B26" s="2">
        <v>1069</v>
      </c>
      <c r="C26" s="2">
        <v>8</v>
      </c>
      <c r="D26" s="2">
        <f t="shared" si="0"/>
        <v>239.6</v>
      </c>
      <c r="F26" s="52"/>
      <c r="H26" s="52"/>
      <c r="J26" s="2">
        <v>2005</v>
      </c>
      <c r="K26" s="2" t="s">
        <v>40</v>
      </c>
      <c r="L26" s="2">
        <v>15</v>
      </c>
      <c r="M26" s="2">
        <v>21.95</v>
      </c>
      <c r="O26" s="52"/>
    </row>
    <row r="27" spans="1:15" x14ac:dyDescent="0.35">
      <c r="A27" s="101">
        <v>43511</v>
      </c>
      <c r="B27" s="2">
        <v>2005</v>
      </c>
      <c r="C27" s="2">
        <v>3</v>
      </c>
      <c r="D27" s="2">
        <f t="shared" si="0"/>
        <v>65.849999999999994</v>
      </c>
      <c r="F27" s="52"/>
      <c r="H27" s="52"/>
      <c r="O27" s="52"/>
    </row>
    <row r="28" spans="1:15" x14ac:dyDescent="0.35">
      <c r="A28" s="101">
        <v>43511</v>
      </c>
      <c r="B28" s="2">
        <v>1069</v>
      </c>
      <c r="C28" s="2">
        <v>11</v>
      </c>
      <c r="D28" s="2">
        <f t="shared" si="0"/>
        <v>329.45</v>
      </c>
      <c r="F28" s="52"/>
      <c r="H28" s="52"/>
      <c r="I28" s="52"/>
      <c r="J28" s="52"/>
      <c r="K28" s="52"/>
      <c r="L28" s="52"/>
      <c r="M28" s="52"/>
      <c r="N28" s="52"/>
      <c r="O28" s="52"/>
    </row>
    <row r="29" spans="1:15" x14ac:dyDescent="0.35">
      <c r="A29" s="101">
        <v>43511</v>
      </c>
      <c r="B29" s="2">
        <v>1043</v>
      </c>
      <c r="C29" s="2">
        <v>8</v>
      </c>
      <c r="D29" s="2">
        <f t="shared" si="0"/>
        <v>383.6</v>
      </c>
      <c r="F29" s="52"/>
    </row>
    <row r="30" spans="1:15" x14ac:dyDescent="0.35">
      <c r="A30" s="101">
        <v>43511</v>
      </c>
      <c r="B30" s="2">
        <v>2005</v>
      </c>
      <c r="C30" s="2">
        <v>6</v>
      </c>
      <c r="D30" s="2">
        <f t="shared" si="0"/>
        <v>131.69999999999999</v>
      </c>
      <c r="F30" s="52"/>
    </row>
    <row r="31" spans="1:15" x14ac:dyDescent="0.35">
      <c r="A31" s="101">
        <v>43511</v>
      </c>
      <c r="B31" s="2">
        <v>2005</v>
      </c>
      <c r="C31" s="2">
        <v>13</v>
      </c>
      <c r="D31" s="2">
        <f t="shared" si="0"/>
        <v>285.34999999999997</v>
      </c>
      <c r="F31" s="52"/>
    </row>
    <row r="32" spans="1:15" x14ac:dyDescent="0.35">
      <c r="A32" s="101">
        <v>43511</v>
      </c>
      <c r="B32" s="2">
        <v>1043</v>
      </c>
      <c r="C32" s="2">
        <v>5</v>
      </c>
      <c r="D32" s="2">
        <f t="shared" si="0"/>
        <v>239.75</v>
      </c>
      <c r="F32" s="52"/>
    </row>
    <row r="33" spans="1:6" x14ac:dyDescent="0.35">
      <c r="A33" s="102">
        <v>43511</v>
      </c>
      <c r="B33" s="2">
        <v>1043</v>
      </c>
      <c r="C33" s="2">
        <v>5</v>
      </c>
      <c r="D33" s="2">
        <f t="shared" si="0"/>
        <v>239.75</v>
      </c>
      <c r="F33" s="52"/>
    </row>
    <row r="34" spans="1:6" x14ac:dyDescent="0.35">
      <c r="F34" s="52"/>
    </row>
    <row r="35" spans="1:6" x14ac:dyDescent="0.35">
      <c r="A35" s="52"/>
      <c r="B35" s="52"/>
      <c r="C35" s="52"/>
      <c r="D35" s="52"/>
      <c r="E35" s="52"/>
      <c r="F35" s="5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FB9E1-2147-4845-AA2A-3BBDC998C177}">
  <sheetPr>
    <tabColor rgb="FF0000FF"/>
  </sheetPr>
  <dimension ref="B2:N2"/>
  <sheetViews>
    <sheetView showGridLines="0" zoomScale="115" zoomScaleNormal="115" workbookViewId="0"/>
  </sheetViews>
  <sheetFormatPr defaultRowHeight="14.5" x14ac:dyDescent="0.35"/>
  <sheetData>
    <row r="2" spans="2:14" ht="21" x14ac:dyDescent="0.5">
      <c r="B2" s="32" t="s">
        <v>171</v>
      </c>
      <c r="C2" s="33"/>
      <c r="D2" s="33"/>
      <c r="E2" s="33"/>
      <c r="F2" s="33"/>
      <c r="G2" s="33"/>
      <c r="H2" s="33"/>
      <c r="I2" s="33"/>
      <c r="J2" s="33"/>
      <c r="K2" s="33"/>
      <c r="L2" s="33"/>
      <c r="M2" s="33"/>
      <c r="N2" s="3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9121-634D-4983-B5FE-FA3BA986AD02}">
  <sheetPr>
    <tabColor rgb="FF0000FF"/>
  </sheetPr>
  <dimension ref="B2:N20"/>
  <sheetViews>
    <sheetView showGridLines="0" zoomScale="160" zoomScaleNormal="160" workbookViewId="0"/>
  </sheetViews>
  <sheetFormatPr defaultColWidth="9.54296875" defaultRowHeight="14.5" x14ac:dyDescent="0.35"/>
  <cols>
    <col min="2" max="4" width="12.81640625" customWidth="1"/>
  </cols>
  <sheetData>
    <row r="2" spans="2:14" ht="21" x14ac:dyDescent="0.5">
      <c r="B2" s="32" t="s">
        <v>174</v>
      </c>
      <c r="C2" s="33"/>
      <c r="D2" s="33"/>
      <c r="E2" s="33"/>
      <c r="F2" s="33"/>
      <c r="G2" s="33"/>
      <c r="H2" s="33"/>
      <c r="I2" s="33"/>
      <c r="J2" s="34"/>
    </row>
    <row r="3" spans="2:14" ht="21" x14ac:dyDescent="0.5">
      <c r="B3" s="60"/>
      <c r="C3" s="60"/>
      <c r="D3" s="60"/>
      <c r="E3" s="60"/>
      <c r="F3" s="60"/>
      <c r="G3" s="60"/>
      <c r="H3" s="60"/>
      <c r="I3" s="60"/>
      <c r="J3" s="60"/>
      <c r="K3" s="60"/>
      <c r="L3" s="60"/>
      <c r="M3" s="60"/>
      <c r="N3" s="60"/>
    </row>
    <row r="4" spans="2:14" x14ac:dyDescent="0.35">
      <c r="B4" t="s">
        <v>176</v>
      </c>
      <c r="F4" t="s">
        <v>177</v>
      </c>
    </row>
    <row r="6" spans="2:14" x14ac:dyDescent="0.35">
      <c r="B6" s="3" t="s">
        <v>36</v>
      </c>
      <c r="C6" s="3" t="s">
        <v>37</v>
      </c>
      <c r="D6" s="3" t="s">
        <v>78</v>
      </c>
    </row>
    <row r="7" spans="2:14" x14ac:dyDescent="0.35">
      <c r="B7" s="55">
        <v>43555</v>
      </c>
      <c r="C7" s="2" t="s">
        <v>38</v>
      </c>
      <c r="D7" s="56">
        <v>559.9</v>
      </c>
    </row>
    <row r="8" spans="2:14" x14ac:dyDescent="0.35">
      <c r="B8" s="55">
        <v>43585</v>
      </c>
      <c r="C8" s="2" t="s">
        <v>38</v>
      </c>
      <c r="D8" s="56">
        <v>780.6</v>
      </c>
    </row>
    <row r="9" spans="2:14" x14ac:dyDescent="0.35">
      <c r="B9" s="55">
        <v>43616</v>
      </c>
      <c r="C9" s="2" t="s">
        <v>38</v>
      </c>
      <c r="D9" s="56">
        <v>612.4</v>
      </c>
    </row>
    <row r="10" spans="2:14" x14ac:dyDescent="0.35">
      <c r="B10" s="55">
        <v>43646</v>
      </c>
      <c r="C10" s="2" t="s">
        <v>38</v>
      </c>
      <c r="D10" s="56">
        <v>713.6</v>
      </c>
    </row>
    <row r="11" spans="2:14" x14ac:dyDescent="0.35">
      <c r="B11" s="55">
        <v>43677</v>
      </c>
      <c r="C11" s="2" t="s">
        <v>38</v>
      </c>
      <c r="D11" s="56">
        <v>931.8</v>
      </c>
    </row>
    <row r="12" spans="2:14" x14ac:dyDescent="0.35">
      <c r="B12" s="55">
        <v>43708</v>
      </c>
      <c r="C12" s="2" t="s">
        <v>38</v>
      </c>
      <c r="D12" s="56">
        <v>717</v>
      </c>
    </row>
    <row r="13" spans="2:14" x14ac:dyDescent="0.35">
      <c r="B13" s="55">
        <v>43738</v>
      </c>
      <c r="C13" s="2" t="s">
        <v>38</v>
      </c>
      <c r="D13" s="56">
        <v>717.6</v>
      </c>
    </row>
    <row r="14" spans="2:14" x14ac:dyDescent="0.35">
      <c r="B14" s="55">
        <v>43769</v>
      </c>
      <c r="C14" s="2" t="s">
        <v>38</v>
      </c>
      <c r="D14" s="56">
        <v>1203.2</v>
      </c>
    </row>
    <row r="15" spans="2:14" x14ac:dyDescent="0.35">
      <c r="B15" s="55">
        <v>43799</v>
      </c>
      <c r="C15" s="2" t="s">
        <v>38</v>
      </c>
      <c r="D15" s="56">
        <v>1444.6</v>
      </c>
      <c r="F15" t="s">
        <v>173</v>
      </c>
    </row>
    <row r="16" spans="2:14" x14ac:dyDescent="0.35">
      <c r="B16" s="55">
        <v>43830</v>
      </c>
      <c r="C16" s="2" t="s">
        <v>38</v>
      </c>
      <c r="D16" s="56">
        <v>1334</v>
      </c>
    </row>
    <row r="18" spans="2:2" x14ac:dyDescent="0.35">
      <c r="B18" t="s">
        <v>172</v>
      </c>
    </row>
    <row r="20" spans="2:2" x14ac:dyDescent="0.35">
      <c r="B20" t="s">
        <v>175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40486-E25B-4364-BC62-AAC2E4319E3A}">
  <sheetPr>
    <tabColor rgb="FF0000FF"/>
  </sheetPr>
  <dimension ref="B2:M44"/>
  <sheetViews>
    <sheetView topLeftCell="A9" zoomScale="60" zoomScaleNormal="130" workbookViewId="0">
      <selection activeCell="D41" sqref="D41"/>
    </sheetView>
  </sheetViews>
  <sheetFormatPr defaultRowHeight="14.5" x14ac:dyDescent="0.35"/>
  <cols>
    <col min="1" max="1" width="1.54296875" customWidth="1"/>
    <col min="2" max="2" width="11" customWidth="1"/>
    <col min="3" max="3" width="11.81640625" customWidth="1"/>
    <col min="4" max="4" width="12.1796875" customWidth="1"/>
    <col min="5" max="5" width="11" customWidth="1"/>
    <col min="6" max="6" width="4.453125" customWidth="1"/>
    <col min="7" max="7" width="11.81640625" customWidth="1"/>
    <col min="8" max="8" width="10" customWidth="1"/>
    <col min="9" max="9" width="17.7265625" customWidth="1"/>
    <col min="10" max="10" width="15.1796875" customWidth="1"/>
    <col min="11" max="11" width="13.1796875" customWidth="1"/>
    <col min="12" max="12" width="4" customWidth="1"/>
    <col min="13" max="13" width="11.81640625" customWidth="1"/>
  </cols>
  <sheetData>
    <row r="2" spans="2:10" ht="21" x14ac:dyDescent="0.5">
      <c r="B2" s="32" t="s">
        <v>178</v>
      </c>
      <c r="C2" s="33"/>
      <c r="D2" s="33"/>
      <c r="E2" s="33"/>
      <c r="F2" s="33"/>
      <c r="G2" s="33"/>
      <c r="H2" s="33"/>
      <c r="I2" s="33"/>
      <c r="J2" s="34"/>
    </row>
    <row r="4" spans="2:10" x14ac:dyDescent="0.35">
      <c r="B4" s="144" t="s">
        <v>184</v>
      </c>
      <c r="C4" s="110"/>
      <c r="D4" s="110"/>
      <c r="E4" s="110"/>
      <c r="F4" s="110"/>
      <c r="G4" s="110"/>
      <c r="H4" s="110"/>
      <c r="I4" s="110"/>
      <c r="J4" s="145"/>
    </row>
    <row r="5" spans="2:10" x14ac:dyDescent="0.35">
      <c r="B5" s="146" t="s">
        <v>185</v>
      </c>
      <c r="C5" s="72"/>
      <c r="D5" s="72"/>
      <c r="E5" s="72"/>
      <c r="F5" s="72"/>
      <c r="G5" s="72"/>
      <c r="H5" s="72"/>
      <c r="I5" s="72"/>
      <c r="J5" s="147"/>
    </row>
    <row r="6" spans="2:10" x14ac:dyDescent="0.35">
      <c r="B6" s="148" t="s">
        <v>128</v>
      </c>
      <c r="C6" s="72"/>
      <c r="D6" s="72"/>
      <c r="E6" s="72"/>
      <c r="F6" s="72"/>
      <c r="G6" s="72"/>
      <c r="H6" s="72"/>
      <c r="I6" s="72"/>
      <c r="J6" s="147"/>
    </row>
    <row r="7" spans="2:10" x14ac:dyDescent="0.35">
      <c r="B7" s="148" t="s">
        <v>129</v>
      </c>
      <c r="C7" s="72"/>
      <c r="D7" s="72"/>
      <c r="E7" s="72"/>
      <c r="F7" s="72"/>
      <c r="G7" s="72"/>
      <c r="H7" s="72"/>
      <c r="I7" s="72"/>
      <c r="J7" s="147"/>
    </row>
    <row r="8" spans="2:10" x14ac:dyDescent="0.35">
      <c r="B8" s="148" t="s">
        <v>130</v>
      </c>
      <c r="C8" s="72"/>
      <c r="D8" s="72"/>
      <c r="E8" s="72"/>
      <c r="F8" s="72"/>
      <c r="G8" s="72"/>
      <c r="H8" s="72"/>
      <c r="I8" s="72"/>
      <c r="J8" s="147"/>
    </row>
    <row r="9" spans="2:10" x14ac:dyDescent="0.35">
      <c r="B9" s="146" t="s">
        <v>242</v>
      </c>
      <c r="C9" s="72"/>
      <c r="D9" s="72"/>
      <c r="E9" s="72"/>
      <c r="F9" s="72"/>
      <c r="G9" s="72"/>
      <c r="H9" s="72"/>
      <c r="I9" s="72"/>
      <c r="J9" s="147"/>
    </row>
    <row r="10" spans="2:10" x14ac:dyDescent="0.35">
      <c r="B10" s="148" t="s">
        <v>243</v>
      </c>
      <c r="C10" s="72"/>
      <c r="D10" s="72"/>
      <c r="E10" s="72"/>
      <c r="F10" s="72"/>
      <c r="G10" s="72"/>
      <c r="H10" s="72"/>
      <c r="I10" s="72"/>
      <c r="J10" s="147"/>
    </row>
    <row r="11" spans="2:10" x14ac:dyDescent="0.35">
      <c r="B11" s="180" t="s">
        <v>247</v>
      </c>
      <c r="C11" s="72"/>
      <c r="D11" s="72"/>
      <c r="E11" s="72"/>
      <c r="F11" s="72"/>
      <c r="G11" s="72"/>
      <c r="H11" s="72"/>
      <c r="I11" s="72"/>
      <c r="J11" s="147"/>
    </row>
    <row r="12" spans="2:10" x14ac:dyDescent="0.35">
      <c r="B12" s="148" t="s">
        <v>244</v>
      </c>
      <c r="C12" s="72"/>
      <c r="D12" s="72"/>
      <c r="E12" s="72"/>
      <c r="F12" s="72"/>
      <c r="G12" s="72"/>
      <c r="H12" s="72"/>
      <c r="I12" s="72"/>
      <c r="J12" s="147"/>
    </row>
    <row r="13" spans="2:10" x14ac:dyDescent="0.35">
      <c r="B13" s="148" t="s">
        <v>245</v>
      </c>
      <c r="C13" s="86"/>
      <c r="D13" s="86"/>
      <c r="E13" s="86"/>
      <c r="F13" s="86"/>
      <c r="G13" s="86"/>
      <c r="H13" s="86"/>
      <c r="I13" s="86"/>
      <c r="J13" s="149"/>
    </row>
    <row r="14" spans="2:10" ht="15" customHeight="1" x14ac:dyDescent="0.35">
      <c r="B14" s="49"/>
    </row>
    <row r="15" spans="2:10" ht="15" customHeight="1" x14ac:dyDescent="0.35">
      <c r="B15" s="1" t="s">
        <v>246</v>
      </c>
    </row>
    <row r="16" spans="2:10" ht="15" customHeight="1" x14ac:dyDescent="0.35"/>
    <row r="17" spans="2:10" ht="15" customHeight="1" x14ac:dyDescent="0.35">
      <c r="B17" s="3" t="s">
        <v>36</v>
      </c>
      <c r="C17" s="3" t="s">
        <v>53</v>
      </c>
      <c r="D17" s="3" t="s">
        <v>56</v>
      </c>
      <c r="E17" s="3" t="s">
        <v>78</v>
      </c>
      <c r="G17" s="3" t="s">
        <v>53</v>
      </c>
      <c r="H17" s="3" t="s">
        <v>37</v>
      </c>
      <c r="I17" s="3" t="s">
        <v>54</v>
      </c>
      <c r="J17" s="3" t="s">
        <v>55</v>
      </c>
    </row>
    <row r="18" spans="2:10" ht="15" customHeight="1" x14ac:dyDescent="0.35">
      <c r="B18" s="101">
        <v>43511</v>
      </c>
      <c r="C18" s="2">
        <v>1043</v>
      </c>
      <c r="D18" s="2">
        <v>6</v>
      </c>
      <c r="E18" s="2">
        <f t="shared" ref="E18:E27" si="0">VLOOKUP(C18,$G$18:$J$20,4,0)*D18</f>
        <v>287.70000000000005</v>
      </c>
      <c r="G18" s="2">
        <v>1043</v>
      </c>
      <c r="H18" s="2" t="s">
        <v>38</v>
      </c>
      <c r="I18" s="2">
        <v>20</v>
      </c>
      <c r="J18" s="2">
        <v>47.95</v>
      </c>
    </row>
    <row r="19" spans="2:10" ht="15" customHeight="1" x14ac:dyDescent="0.35">
      <c r="B19" s="101">
        <v>43511</v>
      </c>
      <c r="C19" s="2">
        <v>1069</v>
      </c>
      <c r="D19" s="2">
        <v>3</v>
      </c>
      <c r="E19" s="2">
        <f t="shared" si="0"/>
        <v>89.85</v>
      </c>
      <c r="G19" s="2">
        <v>1069</v>
      </c>
      <c r="H19" s="2" t="s">
        <v>39</v>
      </c>
      <c r="I19" s="2">
        <v>25</v>
      </c>
      <c r="J19" s="2">
        <v>29.95</v>
      </c>
    </row>
    <row r="20" spans="2:10" ht="15" customHeight="1" x14ac:dyDescent="0.35">
      <c r="B20" s="101">
        <v>43511</v>
      </c>
      <c r="C20" s="2">
        <v>1069</v>
      </c>
      <c r="D20" s="2">
        <v>8</v>
      </c>
      <c r="E20" s="2">
        <f t="shared" si="0"/>
        <v>239.6</v>
      </c>
      <c r="G20" s="2">
        <v>2005</v>
      </c>
      <c r="H20" s="2" t="s">
        <v>40</v>
      </c>
      <c r="I20" s="2">
        <v>15</v>
      </c>
      <c r="J20" s="2">
        <v>21.95</v>
      </c>
    </row>
    <row r="21" spans="2:10" ht="15" customHeight="1" x14ac:dyDescent="0.35">
      <c r="B21" s="101">
        <v>43511</v>
      </c>
      <c r="C21" s="2">
        <v>2005</v>
      </c>
      <c r="D21" s="2">
        <v>3</v>
      </c>
      <c r="E21" s="2">
        <f t="shared" si="0"/>
        <v>65.849999999999994</v>
      </c>
    </row>
    <row r="22" spans="2:10" ht="15" customHeight="1" x14ac:dyDescent="0.35">
      <c r="B22" s="101">
        <v>43511</v>
      </c>
      <c r="C22" s="2">
        <v>1069</v>
      </c>
      <c r="D22" s="2">
        <v>11</v>
      </c>
      <c r="E22" s="2">
        <f t="shared" si="0"/>
        <v>329.45</v>
      </c>
    </row>
    <row r="23" spans="2:10" ht="15" customHeight="1" x14ac:dyDescent="0.35">
      <c r="B23" s="101">
        <v>43511</v>
      </c>
      <c r="C23" s="2">
        <v>1043</v>
      </c>
      <c r="D23" s="2">
        <v>8</v>
      </c>
      <c r="E23" s="2">
        <f t="shared" si="0"/>
        <v>383.6</v>
      </c>
    </row>
    <row r="24" spans="2:10" ht="15" customHeight="1" x14ac:dyDescent="0.35">
      <c r="B24" s="101">
        <v>43511</v>
      </c>
      <c r="C24" s="2">
        <v>2005</v>
      </c>
      <c r="D24" s="2">
        <v>6</v>
      </c>
      <c r="E24" s="2">
        <f t="shared" si="0"/>
        <v>131.69999999999999</v>
      </c>
    </row>
    <row r="25" spans="2:10" ht="15" customHeight="1" x14ac:dyDescent="0.35">
      <c r="B25" s="101">
        <v>43511</v>
      </c>
      <c r="C25" s="2">
        <v>2005</v>
      </c>
      <c r="D25" s="2">
        <v>13</v>
      </c>
      <c r="E25" s="2">
        <f t="shared" si="0"/>
        <v>285.34999999999997</v>
      </c>
    </row>
    <row r="26" spans="2:10" ht="15" customHeight="1" x14ac:dyDescent="0.35">
      <c r="B26" s="101">
        <v>43511</v>
      </c>
      <c r="C26" s="2">
        <v>1043</v>
      </c>
      <c r="D26" s="2">
        <v>5</v>
      </c>
      <c r="E26" s="2">
        <f t="shared" si="0"/>
        <v>239.75</v>
      </c>
    </row>
    <row r="27" spans="2:10" ht="15" customHeight="1" x14ac:dyDescent="0.35">
      <c r="B27" s="102">
        <v>43511</v>
      </c>
      <c r="C27" s="2">
        <v>1043</v>
      </c>
      <c r="D27" s="2">
        <v>5</v>
      </c>
      <c r="E27" s="2">
        <f t="shared" si="0"/>
        <v>239.75</v>
      </c>
    </row>
    <row r="28" spans="2:10" ht="15" customHeight="1" x14ac:dyDescent="0.35"/>
    <row r="29" spans="2:10" ht="15" customHeight="1" x14ac:dyDescent="0.35">
      <c r="B29" s="1" t="s">
        <v>131</v>
      </c>
    </row>
    <row r="30" spans="2:10" ht="15" customHeight="1" x14ac:dyDescent="0.35"/>
    <row r="31" spans="2:10" ht="15" customHeight="1" x14ac:dyDescent="0.35">
      <c r="B31" t="s">
        <v>132</v>
      </c>
      <c r="G31" t="s">
        <v>253</v>
      </c>
    </row>
    <row r="32" spans="2:10" ht="15" customHeight="1" x14ac:dyDescent="0.35"/>
    <row r="33" spans="2:13" x14ac:dyDescent="0.35">
      <c r="B33" s="191" t="s">
        <v>36</v>
      </c>
      <c r="C33" s="192" t="s">
        <v>53</v>
      </c>
      <c r="D33" s="192" t="s">
        <v>56</v>
      </c>
      <c r="E33" s="193" t="s">
        <v>78</v>
      </c>
      <c r="G33" s="191" t="s">
        <v>53</v>
      </c>
      <c r="H33" s="192" t="s">
        <v>37</v>
      </c>
      <c r="I33" s="192" t="s">
        <v>54</v>
      </c>
      <c r="J33" s="193" t="s">
        <v>55</v>
      </c>
      <c r="M33" s="124" t="s">
        <v>133</v>
      </c>
    </row>
    <row r="34" spans="2:13" x14ac:dyDescent="0.35">
      <c r="B34" s="190">
        <v>43511</v>
      </c>
      <c r="C34" s="2">
        <v>1043</v>
      </c>
      <c r="D34" s="2">
        <v>6</v>
      </c>
      <c r="E34" s="36">
        <f>IF(ISNUMBER('Excel Tables'!$D34),VLOOKUP(C34,$G$18:$J$20,4,0)*D34,"")</f>
        <v>287.70000000000005</v>
      </c>
      <c r="G34" s="37">
        <v>1043</v>
      </c>
      <c r="H34" s="2" t="s">
        <v>38</v>
      </c>
      <c r="I34" s="2">
        <v>20</v>
      </c>
      <c r="J34" s="36">
        <v>47.95</v>
      </c>
      <c r="M34" s="61">
        <f>SUM(fTransactions[Sales ($)])</f>
        <v>2643.8</v>
      </c>
    </row>
    <row r="35" spans="2:13" x14ac:dyDescent="0.35">
      <c r="B35" s="190">
        <v>43511</v>
      </c>
      <c r="C35" s="2">
        <v>1069</v>
      </c>
      <c r="D35" s="2">
        <v>3</v>
      </c>
      <c r="E35" s="36">
        <f>IF(ISNUMBER('Excel Tables'!$D35),VLOOKUP(C35,$G$18:$J$20,4,0)*D35,"")</f>
        <v>89.85</v>
      </c>
      <c r="G35" s="37">
        <v>1069</v>
      </c>
      <c r="H35" s="2" t="s">
        <v>39</v>
      </c>
      <c r="I35" s="2">
        <v>25</v>
      </c>
      <c r="J35" s="36">
        <v>29.95</v>
      </c>
    </row>
    <row r="36" spans="2:13" x14ac:dyDescent="0.35">
      <c r="B36" s="190">
        <v>43511</v>
      </c>
      <c r="C36" s="2">
        <v>1069</v>
      </c>
      <c r="D36" s="2">
        <v>8</v>
      </c>
      <c r="E36" s="36">
        <f>IF(ISNUMBER('Excel Tables'!$D36),VLOOKUP(C36,$G$18:$J$20,4,0)*D36,"")</f>
        <v>239.6</v>
      </c>
      <c r="G36" s="12">
        <v>2005</v>
      </c>
      <c r="H36" s="6" t="s">
        <v>40</v>
      </c>
      <c r="I36" s="6">
        <v>15</v>
      </c>
      <c r="J36" s="10">
        <v>21.95</v>
      </c>
    </row>
    <row r="37" spans="2:13" x14ac:dyDescent="0.35">
      <c r="B37" s="190">
        <v>43511</v>
      </c>
      <c r="C37" s="2">
        <v>2005</v>
      </c>
      <c r="D37" s="2">
        <v>3</v>
      </c>
      <c r="E37" s="36">
        <f>IF(ISNUMBER('Excel Tables'!$D37),VLOOKUP(C37,$G$18:$J$20,4,0)*D37,"")</f>
        <v>65.849999999999994</v>
      </c>
    </row>
    <row r="38" spans="2:13" x14ac:dyDescent="0.35">
      <c r="B38" s="190">
        <v>43511</v>
      </c>
      <c r="C38" s="2">
        <v>1069</v>
      </c>
      <c r="D38" s="2">
        <v>11</v>
      </c>
      <c r="E38" s="36">
        <f>IF(ISNUMBER('Excel Tables'!$D38),VLOOKUP(C38,$G$18:$J$20,4,0)*D38,"")</f>
        <v>329.45</v>
      </c>
    </row>
    <row r="39" spans="2:13" x14ac:dyDescent="0.35">
      <c r="B39" s="190">
        <v>43511</v>
      </c>
      <c r="C39" s="2">
        <v>1043</v>
      </c>
      <c r="D39" s="2">
        <v>8</v>
      </c>
      <c r="E39" s="36">
        <f>IF(ISNUMBER('Excel Tables'!$D39),VLOOKUP(C39,$G$18:$J$20,4,0)*D39,"")</f>
        <v>383.6</v>
      </c>
    </row>
    <row r="40" spans="2:13" x14ac:dyDescent="0.35">
      <c r="B40" s="190">
        <v>43511</v>
      </c>
      <c r="C40" s="2">
        <v>2005</v>
      </c>
      <c r="D40" s="2">
        <v>6</v>
      </c>
      <c r="E40" s="36">
        <f>IF(ISNUMBER('Excel Tables'!$D40),VLOOKUP(C40,$G$18:$J$20,4,0)*D40,"")</f>
        <v>131.69999999999999</v>
      </c>
    </row>
    <row r="41" spans="2:13" x14ac:dyDescent="0.35">
      <c r="B41" s="190">
        <v>43511</v>
      </c>
      <c r="C41" s="2">
        <v>2005</v>
      </c>
      <c r="D41" s="2">
        <v>13</v>
      </c>
      <c r="E41" s="36">
        <f>IF(ISNUMBER('Excel Tables'!$D41),VLOOKUP(C41,$G$18:$J$20,4,0)*D41,"")</f>
        <v>285.34999999999997</v>
      </c>
    </row>
    <row r="42" spans="2:13" x14ac:dyDescent="0.35">
      <c r="B42" s="190">
        <v>43511</v>
      </c>
      <c r="C42" s="2">
        <v>1043</v>
      </c>
      <c r="D42" s="2">
        <v>5</v>
      </c>
      <c r="E42" s="36">
        <f>IF(ISNUMBER('Excel Tables'!$D42),VLOOKUP(C42,$G$18:$J$20,4,0)*D42,"")</f>
        <v>239.75</v>
      </c>
    </row>
    <row r="43" spans="2:13" x14ac:dyDescent="0.35">
      <c r="B43" s="190">
        <v>43511</v>
      </c>
      <c r="C43" s="6">
        <v>1043</v>
      </c>
      <c r="D43" s="6">
        <v>5</v>
      </c>
      <c r="E43" s="10">
        <f>IF(ISNUMBER('Excel Tables'!$D43),VLOOKUP(C43,$G$18:$J$20,4,0)*D43,"")</f>
        <v>239.75</v>
      </c>
    </row>
    <row r="44" spans="2:13" x14ac:dyDescent="0.35">
      <c r="B44" s="190">
        <v>43511</v>
      </c>
      <c r="C44" s="6">
        <v>2005</v>
      </c>
      <c r="D44" s="6">
        <v>16</v>
      </c>
      <c r="E44" s="10">
        <f>IF(ISNUMBER('Excel Tables'!$D44),VLOOKUP(C44,$G$18:$J$20,4,0)*D44,"")</f>
        <v>351.2</v>
      </c>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DD38B-3F66-4E06-AB95-2F86FFB04FFF}">
  <sheetPr>
    <tabColor rgb="FF0000FF"/>
  </sheetPr>
  <dimension ref="B2:L4"/>
  <sheetViews>
    <sheetView showGridLines="0" tabSelected="1" topLeftCell="A2" zoomScaleNormal="100" workbookViewId="0"/>
  </sheetViews>
  <sheetFormatPr defaultRowHeight="14.5" x14ac:dyDescent="0.35"/>
  <sheetData>
    <row r="2" spans="2:12" ht="21" x14ac:dyDescent="0.5">
      <c r="B2" s="32" t="s">
        <v>180</v>
      </c>
      <c r="C2" s="33"/>
      <c r="D2" s="33"/>
      <c r="E2" s="33"/>
      <c r="F2" s="33"/>
      <c r="G2" s="33"/>
      <c r="H2" s="33"/>
      <c r="I2" s="33"/>
      <c r="J2" s="33"/>
      <c r="K2" s="33"/>
      <c r="L2" s="34"/>
    </row>
    <row r="4" spans="2:12" x14ac:dyDescent="0.35">
      <c r="B4" t="s">
        <v>186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08CC-A1B1-4FD3-A3AB-87725EAE416C}">
  <sheetPr>
    <tabColor rgb="FF0000FF"/>
  </sheetPr>
  <dimension ref="B2:G23"/>
  <sheetViews>
    <sheetView zoomScale="130" zoomScaleNormal="130" workbookViewId="0">
      <selection activeCell="D13" sqref="D13"/>
    </sheetView>
  </sheetViews>
  <sheetFormatPr defaultRowHeight="14.5" x14ac:dyDescent="0.35"/>
  <cols>
    <col min="2" max="3" width="10.54296875" customWidth="1"/>
    <col min="4" max="4" width="10.453125" customWidth="1"/>
    <col min="6" max="9" width="10.54296875" customWidth="1"/>
  </cols>
  <sheetData>
    <row r="2" spans="2:7" ht="21" x14ac:dyDescent="0.5">
      <c r="B2" s="32" t="s">
        <v>181</v>
      </c>
      <c r="C2" s="33"/>
      <c r="D2" s="33"/>
      <c r="E2" s="33"/>
      <c r="F2" s="34"/>
    </row>
    <row r="4" spans="2:7" x14ac:dyDescent="0.35">
      <c r="B4" s="128" t="s">
        <v>139</v>
      </c>
    </row>
    <row r="5" spans="2:7" x14ac:dyDescent="0.35">
      <c r="B5" s="126" t="s">
        <v>140</v>
      </c>
    </row>
    <row r="6" spans="2:7" x14ac:dyDescent="0.35">
      <c r="B6" s="1" t="s">
        <v>143</v>
      </c>
    </row>
    <row r="7" spans="2:7" x14ac:dyDescent="0.35">
      <c r="B7" s="126" t="s">
        <v>141</v>
      </c>
    </row>
    <row r="8" spans="2:7" x14ac:dyDescent="0.35">
      <c r="B8" s="126" t="s">
        <v>142</v>
      </c>
    </row>
    <row r="9" spans="2:7" x14ac:dyDescent="0.35">
      <c r="B9" s="125" t="s">
        <v>145</v>
      </c>
    </row>
    <row r="10" spans="2:7" x14ac:dyDescent="0.35">
      <c r="B10" t="s">
        <v>146</v>
      </c>
    </row>
    <row r="11" spans="2:7" x14ac:dyDescent="0.35">
      <c r="B11" t="s">
        <v>144</v>
      </c>
    </row>
    <row r="13" spans="2:7" x14ac:dyDescent="0.35">
      <c r="B13" s="1" t="s">
        <v>37</v>
      </c>
      <c r="C13" s="1" t="s">
        <v>138</v>
      </c>
      <c r="D13" s="1" t="s">
        <v>78</v>
      </c>
      <c r="E13" s="1"/>
      <c r="G13" s="122" t="s">
        <v>251</v>
      </c>
    </row>
    <row r="14" spans="2:7" x14ac:dyDescent="0.35">
      <c r="B14" t="s">
        <v>39</v>
      </c>
      <c r="C14" t="s">
        <v>136</v>
      </c>
      <c r="D14" s="129">
        <v>89.85</v>
      </c>
      <c r="G14" t="s">
        <v>249</v>
      </c>
    </row>
    <row r="15" spans="2:7" x14ac:dyDescent="0.35">
      <c r="B15" t="s">
        <v>39</v>
      </c>
      <c r="C15" t="s">
        <v>135</v>
      </c>
      <c r="D15" s="129">
        <v>329.45</v>
      </c>
      <c r="G15" t="s">
        <v>248</v>
      </c>
    </row>
    <row r="16" spans="2:7" x14ac:dyDescent="0.35">
      <c r="B16" t="s">
        <v>40</v>
      </c>
      <c r="C16" t="s">
        <v>137</v>
      </c>
      <c r="D16" s="129">
        <v>65.849999999999994</v>
      </c>
      <c r="G16" s="125" t="s">
        <v>250</v>
      </c>
    </row>
    <row r="17" spans="2:7" x14ac:dyDescent="0.35">
      <c r="B17" s="57" t="s">
        <v>38</v>
      </c>
      <c r="C17" s="57" t="s">
        <v>135</v>
      </c>
      <c r="D17" s="181">
        <v>287.70000000000005</v>
      </c>
      <c r="F17" s="125"/>
    </row>
    <row r="18" spans="2:7" x14ac:dyDescent="0.35">
      <c r="B18" t="s">
        <v>38</v>
      </c>
      <c r="C18" t="s">
        <v>137</v>
      </c>
      <c r="D18" s="129">
        <v>239.75</v>
      </c>
      <c r="F18" s="125"/>
      <c r="G18" s="125" t="s">
        <v>252</v>
      </c>
    </row>
    <row r="19" spans="2:7" x14ac:dyDescent="0.35">
      <c r="B19" t="s">
        <v>40</v>
      </c>
      <c r="C19" t="s">
        <v>135</v>
      </c>
      <c r="D19" s="129">
        <v>285.34999999999997</v>
      </c>
      <c r="F19" s="125"/>
    </row>
    <row r="20" spans="2:7" x14ac:dyDescent="0.35">
      <c r="B20" t="s">
        <v>39</v>
      </c>
      <c r="C20" t="s">
        <v>137</v>
      </c>
      <c r="D20" s="129">
        <v>239.6</v>
      </c>
      <c r="F20" s="125"/>
    </row>
    <row r="21" spans="2:7" x14ac:dyDescent="0.35">
      <c r="B21" t="s">
        <v>38</v>
      </c>
      <c r="C21" t="s">
        <v>136</v>
      </c>
      <c r="D21" s="129">
        <v>239.75</v>
      </c>
    </row>
    <row r="22" spans="2:7" x14ac:dyDescent="0.35">
      <c r="B22" t="s">
        <v>40</v>
      </c>
      <c r="C22" t="s">
        <v>137</v>
      </c>
      <c r="D22" s="129">
        <v>131.69999999999999</v>
      </c>
    </row>
    <row r="23" spans="2:7" x14ac:dyDescent="0.35">
      <c r="B23" t="s">
        <v>38</v>
      </c>
      <c r="C23" t="s">
        <v>135</v>
      </c>
      <c r="D23" s="129">
        <v>383.6</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9F600-2DCF-4FEE-BDD6-8920C98FA255}">
  <sheetPr>
    <tabColor rgb="FF0000FF"/>
  </sheetPr>
  <dimension ref="B2:K4957"/>
  <sheetViews>
    <sheetView zoomScale="115" zoomScaleNormal="115" workbookViewId="0">
      <selection activeCell="C29" sqref="C29"/>
    </sheetView>
  </sheetViews>
  <sheetFormatPr defaultRowHeight="14.5" x14ac:dyDescent="0.35"/>
  <cols>
    <col min="2" max="2" width="12.453125" customWidth="1"/>
    <col min="3" max="3" width="13.1796875" customWidth="1"/>
    <col min="4" max="4" width="10.453125" bestFit="1" customWidth="1"/>
    <col min="5" max="5" width="14.54296875" bestFit="1" customWidth="1"/>
    <col min="6" max="6" width="10.26953125" bestFit="1" customWidth="1"/>
    <col min="7" max="7" width="11.7265625" customWidth="1"/>
    <col min="8" max="8" width="14.453125" bestFit="1" customWidth="1"/>
    <col min="10" max="13" width="12.54296875" customWidth="1"/>
  </cols>
  <sheetData>
    <row r="2" spans="2:11" ht="21" x14ac:dyDescent="0.5">
      <c r="B2" s="32" t="s">
        <v>182</v>
      </c>
      <c r="C2" s="33"/>
      <c r="D2" s="33"/>
      <c r="E2" s="33"/>
      <c r="F2" s="33"/>
      <c r="G2" s="33"/>
      <c r="H2" s="33"/>
      <c r="I2" s="33"/>
      <c r="J2" s="33"/>
      <c r="K2" s="34"/>
    </row>
    <row r="4" spans="2:11" x14ac:dyDescent="0.35">
      <c r="B4" t="s">
        <v>161</v>
      </c>
    </row>
    <row r="5" spans="2:11" x14ac:dyDescent="0.35">
      <c r="B5" s="49" t="s">
        <v>165</v>
      </c>
    </row>
    <row r="6" spans="2:11" x14ac:dyDescent="0.35">
      <c r="B6" s="38" t="s">
        <v>240</v>
      </c>
    </row>
    <row r="7" spans="2:11" x14ac:dyDescent="0.35">
      <c r="B7" s="38" t="s">
        <v>166</v>
      </c>
    </row>
    <row r="8" spans="2:11" x14ac:dyDescent="0.35">
      <c r="B8" s="1" t="s">
        <v>168</v>
      </c>
    </row>
    <row r="9" spans="2:11" x14ac:dyDescent="0.35">
      <c r="B9" s="49" t="s">
        <v>147</v>
      </c>
    </row>
    <row r="10" spans="2:11" x14ac:dyDescent="0.35">
      <c r="B10" s="49" t="s">
        <v>148</v>
      </c>
    </row>
    <row r="11" spans="2:11" x14ac:dyDescent="0.35">
      <c r="B11" s="127" t="s">
        <v>149</v>
      </c>
    </row>
    <row r="12" spans="2:11" x14ac:dyDescent="0.35">
      <c r="B12" s="127" t="s">
        <v>150</v>
      </c>
    </row>
    <row r="13" spans="2:11" x14ac:dyDescent="0.35">
      <c r="B13" s="127" t="s">
        <v>164</v>
      </c>
    </row>
    <row r="14" spans="2:11" x14ac:dyDescent="0.35">
      <c r="B14" s="49" t="s">
        <v>151</v>
      </c>
    </row>
    <row r="16" spans="2:11" x14ac:dyDescent="0.35">
      <c r="B16" t="s">
        <v>167</v>
      </c>
    </row>
    <row r="17" spans="2:5" x14ac:dyDescent="0.35">
      <c r="B17" t="s">
        <v>162</v>
      </c>
    </row>
    <row r="18" spans="2:5" x14ac:dyDescent="0.35">
      <c r="B18" t="s">
        <v>163</v>
      </c>
    </row>
    <row r="19" spans="2:5" x14ac:dyDescent="0.35">
      <c r="B19" t="s">
        <v>152</v>
      </c>
    </row>
    <row r="21" spans="2:5" x14ac:dyDescent="0.35">
      <c r="B21" s="134" t="s">
        <v>36</v>
      </c>
      <c r="C21" s="135" t="s">
        <v>134</v>
      </c>
      <c r="D21" s="135" t="s">
        <v>153</v>
      </c>
      <c r="E21" s="136" t="s">
        <v>41</v>
      </c>
    </row>
    <row r="22" spans="2:5" x14ac:dyDescent="0.35">
      <c r="B22" s="132">
        <v>42855</v>
      </c>
      <c r="C22" s="130" t="s">
        <v>154</v>
      </c>
      <c r="D22" s="130" t="s">
        <v>155</v>
      </c>
      <c r="E22" s="133">
        <v>88016</v>
      </c>
    </row>
    <row r="23" spans="2:5" x14ac:dyDescent="0.35">
      <c r="B23" s="132">
        <v>42560</v>
      </c>
      <c r="C23" s="130" t="s">
        <v>135</v>
      </c>
      <c r="D23" s="130" t="s">
        <v>155</v>
      </c>
      <c r="E23" s="133">
        <v>71182</v>
      </c>
    </row>
    <row r="24" spans="2:5" x14ac:dyDescent="0.35">
      <c r="B24" s="132">
        <v>43025</v>
      </c>
      <c r="C24" s="130" t="s">
        <v>156</v>
      </c>
      <c r="D24" s="130" t="s">
        <v>157</v>
      </c>
      <c r="E24" s="133">
        <v>70720</v>
      </c>
    </row>
    <row r="25" spans="2:5" x14ac:dyDescent="0.35">
      <c r="B25" s="132">
        <v>42640</v>
      </c>
      <c r="C25" s="130" t="s">
        <v>154</v>
      </c>
      <c r="D25" s="130" t="s">
        <v>155</v>
      </c>
      <c r="E25" s="133">
        <v>69598</v>
      </c>
    </row>
    <row r="26" spans="2:5" x14ac:dyDescent="0.35">
      <c r="B26" s="132">
        <v>42664</v>
      </c>
      <c r="C26" s="130" t="s">
        <v>156</v>
      </c>
      <c r="D26" s="130" t="s">
        <v>157</v>
      </c>
      <c r="E26" s="133">
        <v>55299</v>
      </c>
    </row>
    <row r="27" spans="2:5" x14ac:dyDescent="0.35">
      <c r="B27" s="132">
        <v>42985</v>
      </c>
      <c r="C27" s="130" t="s">
        <v>154</v>
      </c>
      <c r="D27" s="130" t="s">
        <v>158</v>
      </c>
      <c r="E27" s="133">
        <v>63882</v>
      </c>
    </row>
    <row r="28" spans="2:5" x14ac:dyDescent="0.35">
      <c r="B28" s="132">
        <v>42978</v>
      </c>
      <c r="C28" s="130" t="s">
        <v>160</v>
      </c>
      <c r="D28" s="130" t="s">
        <v>158</v>
      </c>
      <c r="E28" s="133">
        <v>47352</v>
      </c>
    </row>
    <row r="29" spans="2:5" x14ac:dyDescent="0.35">
      <c r="B29" s="132">
        <v>42605</v>
      </c>
      <c r="C29" s="130" t="s">
        <v>154</v>
      </c>
      <c r="D29" s="130" t="s">
        <v>159</v>
      </c>
      <c r="E29" s="133">
        <v>33105</v>
      </c>
    </row>
    <row r="30" spans="2:5" x14ac:dyDescent="0.35">
      <c r="B30" s="132">
        <v>42377</v>
      </c>
      <c r="C30" s="130" t="s">
        <v>154</v>
      </c>
      <c r="D30" s="130" t="s">
        <v>158</v>
      </c>
      <c r="E30" s="133">
        <v>62058</v>
      </c>
    </row>
    <row r="31" spans="2:5" x14ac:dyDescent="0.35">
      <c r="B31" s="132">
        <v>42580</v>
      </c>
      <c r="C31" s="130" t="s">
        <v>160</v>
      </c>
      <c r="D31" s="130" t="s">
        <v>155</v>
      </c>
      <c r="E31" s="133">
        <v>33415</v>
      </c>
    </row>
    <row r="32" spans="2:5" x14ac:dyDescent="0.35">
      <c r="B32" s="132">
        <v>42686</v>
      </c>
      <c r="C32" s="130" t="s">
        <v>135</v>
      </c>
      <c r="D32" s="130" t="s">
        <v>157</v>
      </c>
      <c r="E32" s="133">
        <v>71880</v>
      </c>
    </row>
    <row r="33" spans="2:5" x14ac:dyDescent="0.35">
      <c r="B33" s="132">
        <v>43035</v>
      </c>
      <c r="C33" s="130" t="s">
        <v>135</v>
      </c>
      <c r="D33" s="130" t="s">
        <v>155</v>
      </c>
      <c r="E33" s="133">
        <v>63092</v>
      </c>
    </row>
    <row r="34" spans="2:5" x14ac:dyDescent="0.35">
      <c r="B34" s="132">
        <v>42563</v>
      </c>
      <c r="C34" s="130" t="s">
        <v>135</v>
      </c>
      <c r="D34" s="130" t="s">
        <v>159</v>
      </c>
      <c r="E34" s="133">
        <v>97432</v>
      </c>
    </row>
    <row r="35" spans="2:5" x14ac:dyDescent="0.35">
      <c r="B35" s="132">
        <v>42638</v>
      </c>
      <c r="C35" s="130" t="s">
        <v>156</v>
      </c>
      <c r="D35" s="130" t="s">
        <v>157</v>
      </c>
      <c r="E35" s="133">
        <v>45376</v>
      </c>
    </row>
    <row r="36" spans="2:5" x14ac:dyDescent="0.35">
      <c r="B36" s="137">
        <v>42765</v>
      </c>
      <c r="C36" s="138" t="s">
        <v>154</v>
      </c>
      <c r="D36" s="138" t="s">
        <v>155</v>
      </c>
      <c r="E36" s="139">
        <v>107034</v>
      </c>
    </row>
    <row r="4957" spans="5:5" x14ac:dyDescent="0.35">
      <c r="E4957" s="131"/>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E4D58-E33D-4DD3-A658-1F80039027C7}">
  <sheetPr>
    <tabColor rgb="FF0000FF"/>
  </sheetPr>
  <dimension ref="A1"/>
  <sheetViews>
    <sheetView workbookViewId="0">
      <selection activeCell="C6" sqref="C6"/>
    </sheetView>
  </sheetViews>
  <sheetFormatPr defaultRowHeight="14.5" x14ac:dyDescent="0.35"/>
  <cols>
    <col min="3" max="7" width="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2DA74-ABEA-4A2A-9434-5D792C5D980F}">
  <sheetPr>
    <tabColor rgb="FF0000FF"/>
  </sheetPr>
  <dimension ref="B2:K31"/>
  <sheetViews>
    <sheetView showGridLines="0" zoomScale="130" zoomScaleNormal="130" workbookViewId="0">
      <selection activeCell="C27" sqref="C27"/>
    </sheetView>
  </sheetViews>
  <sheetFormatPr defaultRowHeight="14.5" x14ac:dyDescent="0.35"/>
  <cols>
    <col min="2" max="2" width="15.1796875" bestFit="1" customWidth="1"/>
    <col min="3" max="3" width="11.7265625" bestFit="1" customWidth="1"/>
    <col min="4" max="4" width="8.453125" bestFit="1" customWidth="1"/>
    <col min="5" max="5" width="9.26953125" bestFit="1" customWidth="1"/>
    <col min="6" max="6" width="8.1796875" bestFit="1" customWidth="1"/>
    <col min="7" max="7" width="11.26953125" bestFit="1" customWidth="1"/>
    <col min="8" max="8" width="15.1796875" bestFit="1" customWidth="1"/>
    <col min="9" max="12" width="8.81640625" bestFit="1" customWidth="1"/>
    <col min="13" max="13" width="11.26953125" bestFit="1" customWidth="1"/>
  </cols>
  <sheetData>
    <row r="2" spans="2:11" ht="21" x14ac:dyDescent="0.5">
      <c r="B2" s="32" t="s">
        <v>183</v>
      </c>
      <c r="C2" s="33"/>
      <c r="D2" s="33"/>
      <c r="E2" s="33"/>
      <c r="F2" s="33"/>
      <c r="G2" s="33"/>
      <c r="H2" s="33"/>
      <c r="I2" s="33"/>
      <c r="J2" s="33"/>
      <c r="K2" s="34"/>
    </row>
    <row r="4" spans="2:11" x14ac:dyDescent="0.35">
      <c r="B4" s="134" t="s">
        <v>36</v>
      </c>
      <c r="C4" s="135" t="s">
        <v>134</v>
      </c>
      <c r="D4" s="135" t="s">
        <v>153</v>
      </c>
      <c r="E4" s="136" t="s">
        <v>41</v>
      </c>
    </row>
    <row r="5" spans="2:11" x14ac:dyDescent="0.35">
      <c r="B5" s="132">
        <v>42855</v>
      </c>
      <c r="C5" s="130" t="s">
        <v>154</v>
      </c>
      <c r="D5" s="130" t="s">
        <v>155</v>
      </c>
      <c r="E5" s="133">
        <v>88016</v>
      </c>
    </row>
    <row r="6" spans="2:11" hidden="1" x14ac:dyDescent="0.35">
      <c r="B6" s="132">
        <v>42560</v>
      </c>
      <c r="C6" s="130" t="s">
        <v>135</v>
      </c>
      <c r="D6" s="130" t="s">
        <v>155</v>
      </c>
      <c r="E6" s="133">
        <v>71182</v>
      </c>
    </row>
    <row r="7" spans="2:11" hidden="1" x14ac:dyDescent="0.35">
      <c r="B7" s="132">
        <v>43025</v>
      </c>
      <c r="C7" s="130" t="s">
        <v>156</v>
      </c>
      <c r="D7" s="130" t="s">
        <v>157</v>
      </c>
      <c r="E7" s="133">
        <v>70720</v>
      </c>
    </row>
    <row r="8" spans="2:11" x14ac:dyDescent="0.35">
      <c r="B8" s="132">
        <v>42640</v>
      </c>
      <c r="C8" s="130" t="s">
        <v>154</v>
      </c>
      <c r="D8" s="130" t="s">
        <v>155</v>
      </c>
      <c r="E8" s="133">
        <v>69598</v>
      </c>
    </row>
    <row r="9" spans="2:11" hidden="1" x14ac:dyDescent="0.35">
      <c r="B9" s="132">
        <v>42664</v>
      </c>
      <c r="C9" s="130" t="s">
        <v>156</v>
      </c>
      <c r="D9" s="130" t="s">
        <v>157</v>
      </c>
      <c r="E9" s="133">
        <v>55299</v>
      </c>
    </row>
    <row r="10" spans="2:11" hidden="1" x14ac:dyDescent="0.35">
      <c r="B10" s="132">
        <v>42985</v>
      </c>
      <c r="C10" s="130" t="s">
        <v>154</v>
      </c>
      <c r="D10" s="130" t="s">
        <v>158</v>
      </c>
      <c r="E10" s="133">
        <v>63882</v>
      </c>
    </row>
    <row r="11" spans="2:11" hidden="1" x14ac:dyDescent="0.35">
      <c r="B11" s="132">
        <v>42978</v>
      </c>
      <c r="C11" s="130" t="s">
        <v>160</v>
      </c>
      <c r="D11" s="130" t="s">
        <v>158</v>
      </c>
      <c r="E11" s="133">
        <v>47352</v>
      </c>
    </row>
    <row r="12" spans="2:11" hidden="1" x14ac:dyDescent="0.35">
      <c r="B12" s="132">
        <v>42605</v>
      </c>
      <c r="C12" s="130" t="s">
        <v>154</v>
      </c>
      <c r="D12" s="130" t="s">
        <v>159</v>
      </c>
      <c r="E12" s="133">
        <v>33105</v>
      </c>
    </row>
    <row r="13" spans="2:11" hidden="1" x14ac:dyDescent="0.35">
      <c r="B13" s="132">
        <v>42377</v>
      </c>
      <c r="C13" s="130" t="s">
        <v>154</v>
      </c>
      <c r="D13" s="130" t="s">
        <v>158</v>
      </c>
      <c r="E13" s="133">
        <v>62058</v>
      </c>
    </row>
    <row r="14" spans="2:11" hidden="1" x14ac:dyDescent="0.35">
      <c r="B14" s="132">
        <v>42580</v>
      </c>
      <c r="C14" s="130" t="s">
        <v>160</v>
      </c>
      <c r="D14" s="130" t="s">
        <v>155</v>
      </c>
      <c r="E14" s="133">
        <v>33415</v>
      </c>
    </row>
    <row r="15" spans="2:11" hidden="1" x14ac:dyDescent="0.35">
      <c r="B15" s="132">
        <v>42686</v>
      </c>
      <c r="C15" s="130" t="s">
        <v>135</v>
      </c>
      <c r="D15" s="130" t="s">
        <v>157</v>
      </c>
      <c r="E15" s="133">
        <v>71880</v>
      </c>
    </row>
    <row r="16" spans="2:11" hidden="1" x14ac:dyDescent="0.35">
      <c r="B16" s="132">
        <v>43035</v>
      </c>
      <c r="C16" s="130" t="s">
        <v>135</v>
      </c>
      <c r="D16" s="130" t="s">
        <v>155</v>
      </c>
      <c r="E16" s="133">
        <v>63092</v>
      </c>
    </row>
    <row r="17" spans="2:7" hidden="1" x14ac:dyDescent="0.35">
      <c r="B17" s="132">
        <v>42563</v>
      </c>
      <c r="C17" s="130" t="s">
        <v>135</v>
      </c>
      <c r="D17" s="130" t="s">
        <v>159</v>
      </c>
      <c r="E17" s="133">
        <v>97432</v>
      </c>
    </row>
    <row r="18" spans="2:7" hidden="1" x14ac:dyDescent="0.35">
      <c r="B18" s="132">
        <v>42638</v>
      </c>
      <c r="C18" s="130" t="s">
        <v>156</v>
      </c>
      <c r="D18" s="130" t="s">
        <v>157</v>
      </c>
      <c r="E18" s="133">
        <v>45376</v>
      </c>
    </row>
    <row r="19" spans="2:7" x14ac:dyDescent="0.35">
      <c r="B19" s="137">
        <v>42765</v>
      </c>
      <c r="C19" s="138" t="s">
        <v>154</v>
      </c>
      <c r="D19" s="138" t="s">
        <v>155</v>
      </c>
      <c r="E19" s="139">
        <v>107034</v>
      </c>
    </row>
    <row r="20" spans="2:7" x14ac:dyDescent="0.35">
      <c r="B20" s="141"/>
      <c r="C20" s="142"/>
      <c r="D20" s="142"/>
      <c r="E20" s="143"/>
    </row>
    <row r="21" spans="2:7" x14ac:dyDescent="0.35">
      <c r="B21" s="141"/>
      <c r="C21" s="142"/>
      <c r="D21" s="142"/>
      <c r="E21" s="143"/>
    </row>
    <row r="22" spans="2:7" x14ac:dyDescent="0.35">
      <c r="B22" s="141"/>
      <c r="C22" s="142"/>
      <c r="D22" s="142"/>
      <c r="E22" s="143"/>
    </row>
    <row r="23" spans="2:7" x14ac:dyDescent="0.35">
      <c r="B23" s="141"/>
      <c r="C23" s="142"/>
      <c r="D23" s="142"/>
      <c r="E23" s="143"/>
    </row>
    <row r="25" spans="2:7" x14ac:dyDescent="0.35">
      <c r="B25" s="35" t="s">
        <v>169</v>
      </c>
      <c r="C25" s="35" t="s">
        <v>153</v>
      </c>
    </row>
    <row r="26" spans="2:7" x14ac:dyDescent="0.35">
      <c r="B26" s="35" t="s">
        <v>134</v>
      </c>
      <c r="C26" t="s">
        <v>155</v>
      </c>
      <c r="D26" t="s">
        <v>159</v>
      </c>
      <c r="E26" t="s">
        <v>157</v>
      </c>
      <c r="F26" t="s">
        <v>158</v>
      </c>
      <c r="G26" t="s">
        <v>59</v>
      </c>
    </row>
    <row r="27" spans="2:7" x14ac:dyDescent="0.35">
      <c r="B27" t="s">
        <v>154</v>
      </c>
      <c r="C27" s="140">
        <v>264648</v>
      </c>
      <c r="D27" s="140">
        <v>33105</v>
      </c>
      <c r="E27" s="140"/>
      <c r="F27" s="140">
        <v>125940</v>
      </c>
      <c r="G27" s="140">
        <v>423693</v>
      </c>
    </row>
    <row r="28" spans="2:7" x14ac:dyDescent="0.35">
      <c r="B28" t="s">
        <v>156</v>
      </c>
      <c r="C28" s="140"/>
      <c r="D28" s="140"/>
      <c r="E28" s="140">
        <v>171395</v>
      </c>
      <c r="F28" s="140"/>
      <c r="G28" s="140">
        <v>171395</v>
      </c>
    </row>
    <row r="29" spans="2:7" x14ac:dyDescent="0.35">
      <c r="B29" t="s">
        <v>160</v>
      </c>
      <c r="C29" s="140">
        <v>33415</v>
      </c>
      <c r="D29" s="140"/>
      <c r="E29" s="140"/>
      <c r="F29" s="140">
        <v>47352</v>
      </c>
      <c r="G29" s="140">
        <v>80767</v>
      </c>
    </row>
    <row r="30" spans="2:7" x14ac:dyDescent="0.35">
      <c r="B30" t="s">
        <v>135</v>
      </c>
      <c r="C30" s="140">
        <v>134274</v>
      </c>
      <c r="D30" s="140">
        <v>97432</v>
      </c>
      <c r="E30" s="140">
        <v>71880</v>
      </c>
      <c r="F30" s="140"/>
      <c r="G30" s="140">
        <v>303586</v>
      </c>
    </row>
    <row r="31" spans="2:7" x14ac:dyDescent="0.35">
      <c r="B31" t="s">
        <v>59</v>
      </c>
      <c r="C31" s="140">
        <v>432337</v>
      </c>
      <c r="D31" s="140">
        <v>130537</v>
      </c>
      <c r="E31" s="140">
        <v>243275</v>
      </c>
      <c r="F31" s="140">
        <v>173292</v>
      </c>
      <c r="G31" s="140">
        <v>979441</v>
      </c>
    </row>
  </sheetData>
  <pageMargins left="0.7" right="0.7" top="0.75" bottom="0.75" header="0.3" footer="0.3"/>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9A713-837D-4CC0-A56D-5E6C62B5098C}">
  <sheetPr>
    <tabColor theme="1"/>
  </sheetPr>
  <dimension ref="A1"/>
  <sheetViews>
    <sheetView workbookViewId="0"/>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B7A23-587D-409A-A64A-0340EEB5D2FB}">
  <sheetPr>
    <tabColor rgb="FF0000FF"/>
  </sheetPr>
  <dimension ref="A1:L106"/>
  <sheetViews>
    <sheetView workbookViewId="0">
      <selection activeCell="G13" sqref="G13"/>
    </sheetView>
  </sheetViews>
  <sheetFormatPr defaultColWidth="8.81640625" defaultRowHeight="12.5" x14ac:dyDescent="0.25"/>
  <cols>
    <col min="1" max="1" width="8.81640625" style="151"/>
    <col min="2" max="2" width="10" style="151" customWidth="1"/>
    <col min="3" max="3" width="9.26953125" style="151" customWidth="1"/>
    <col min="4" max="4" width="11.1796875" style="151" customWidth="1"/>
    <col min="5" max="5" width="11.7265625" style="151" customWidth="1"/>
    <col min="6" max="6" width="8.81640625" style="151"/>
    <col min="7" max="7" width="9.7265625" style="151" bestFit="1" customWidth="1"/>
    <col min="8" max="8" width="8.81640625" style="151"/>
    <col min="9" max="9" width="3.26953125" style="151" customWidth="1"/>
    <col min="10" max="16384" width="8.81640625" style="151"/>
  </cols>
  <sheetData>
    <row r="1" spans="1:12" ht="14.5" x14ac:dyDescent="0.35">
      <c r="A1" s="161" t="s">
        <v>36</v>
      </c>
      <c r="B1" s="161" t="s">
        <v>37</v>
      </c>
      <c r="C1" s="161" t="s">
        <v>187</v>
      </c>
      <c r="D1" s="161" t="s">
        <v>138</v>
      </c>
      <c r="E1" s="161" t="s">
        <v>188</v>
      </c>
      <c r="F1" s="161" t="s">
        <v>189</v>
      </c>
      <c r="G1" s="161" t="s">
        <v>41</v>
      </c>
      <c r="H1" s="162" t="s">
        <v>190</v>
      </c>
      <c r="J1" s="152" t="s">
        <v>191</v>
      </c>
      <c r="K1" s="152"/>
      <c r="L1" s="152"/>
    </row>
    <row r="2" spans="1:12" x14ac:dyDescent="0.25">
      <c r="A2" s="163">
        <v>41275</v>
      </c>
      <c r="B2" s="164" t="s">
        <v>38</v>
      </c>
      <c r="C2" s="164" t="s">
        <v>192</v>
      </c>
      <c r="D2" s="164" t="s">
        <v>136</v>
      </c>
      <c r="E2" s="164" t="s">
        <v>193</v>
      </c>
      <c r="F2" s="164">
        <v>16</v>
      </c>
      <c r="G2" s="165">
        <v>432</v>
      </c>
      <c r="H2" s="166">
        <v>232</v>
      </c>
      <c r="I2" s="156"/>
    </row>
    <row r="3" spans="1:12" x14ac:dyDescent="0.25">
      <c r="A3" s="167">
        <v>41276</v>
      </c>
      <c r="B3" s="168" t="s">
        <v>194</v>
      </c>
      <c r="C3" s="168" t="s">
        <v>195</v>
      </c>
      <c r="D3" s="168" t="s">
        <v>196</v>
      </c>
      <c r="E3" s="168" t="s">
        <v>197</v>
      </c>
      <c r="F3" s="168">
        <v>24</v>
      </c>
      <c r="G3" s="159">
        <v>528</v>
      </c>
      <c r="H3" s="158">
        <v>240</v>
      </c>
      <c r="I3" s="156"/>
    </row>
    <row r="4" spans="1:12" x14ac:dyDescent="0.25">
      <c r="A4" s="163">
        <v>41276</v>
      </c>
      <c r="B4" s="164" t="s">
        <v>38</v>
      </c>
      <c r="C4" s="164" t="s">
        <v>198</v>
      </c>
      <c r="D4" s="164" t="s">
        <v>199</v>
      </c>
      <c r="E4" s="164" t="s">
        <v>200</v>
      </c>
      <c r="F4" s="164">
        <v>30</v>
      </c>
      <c r="G4" s="165">
        <v>810</v>
      </c>
      <c r="H4" s="166">
        <v>435</v>
      </c>
      <c r="I4" s="156"/>
    </row>
    <row r="5" spans="1:12" x14ac:dyDescent="0.25">
      <c r="A5" s="167">
        <v>41276</v>
      </c>
      <c r="B5" s="168" t="s">
        <v>194</v>
      </c>
      <c r="C5" s="168" t="s">
        <v>198</v>
      </c>
      <c r="D5" s="168" t="s">
        <v>199</v>
      </c>
      <c r="E5" s="168" t="s">
        <v>201</v>
      </c>
      <c r="F5" s="168">
        <v>19</v>
      </c>
      <c r="G5" s="159">
        <v>418</v>
      </c>
      <c r="H5" s="158">
        <v>190</v>
      </c>
      <c r="I5" s="156"/>
    </row>
    <row r="6" spans="1:12" x14ac:dyDescent="0.25">
      <c r="A6" s="163">
        <v>41277</v>
      </c>
      <c r="B6" s="164" t="s">
        <v>202</v>
      </c>
      <c r="C6" s="164" t="s">
        <v>192</v>
      </c>
      <c r="D6" s="164" t="s">
        <v>199</v>
      </c>
      <c r="E6" s="164" t="s">
        <v>203</v>
      </c>
      <c r="F6" s="164">
        <v>38</v>
      </c>
      <c r="G6" s="165">
        <v>722</v>
      </c>
      <c r="H6" s="166">
        <v>304</v>
      </c>
      <c r="I6" s="156"/>
    </row>
    <row r="7" spans="1:12" x14ac:dyDescent="0.25">
      <c r="A7" s="167">
        <v>41277</v>
      </c>
      <c r="B7" s="168" t="s">
        <v>204</v>
      </c>
      <c r="C7" s="168" t="s">
        <v>205</v>
      </c>
      <c r="D7" s="168" t="s">
        <v>206</v>
      </c>
      <c r="E7" s="168" t="s">
        <v>203</v>
      </c>
      <c r="F7" s="168">
        <v>20</v>
      </c>
      <c r="G7" s="159">
        <v>460</v>
      </c>
      <c r="H7" s="158">
        <v>220</v>
      </c>
      <c r="I7" s="156"/>
    </row>
    <row r="8" spans="1:12" x14ac:dyDescent="0.25">
      <c r="A8" s="163">
        <v>41277</v>
      </c>
      <c r="B8" s="164" t="s">
        <v>207</v>
      </c>
      <c r="C8" s="164" t="s">
        <v>195</v>
      </c>
      <c r="D8" s="164" t="s">
        <v>199</v>
      </c>
      <c r="E8" s="164" t="s">
        <v>208</v>
      </c>
      <c r="F8" s="164">
        <v>23</v>
      </c>
      <c r="G8" s="165">
        <v>483</v>
      </c>
      <c r="H8" s="166">
        <v>212.75</v>
      </c>
      <c r="I8" s="156"/>
    </row>
    <row r="9" spans="1:12" x14ac:dyDescent="0.25">
      <c r="A9" s="167">
        <v>41277</v>
      </c>
      <c r="B9" s="168" t="s">
        <v>202</v>
      </c>
      <c r="C9" s="168" t="s">
        <v>195</v>
      </c>
      <c r="D9" s="168" t="s">
        <v>136</v>
      </c>
      <c r="E9" s="168" t="s">
        <v>209</v>
      </c>
      <c r="F9" s="168">
        <v>6</v>
      </c>
      <c r="G9" s="159">
        <v>114</v>
      </c>
      <c r="H9" s="158">
        <v>48</v>
      </c>
      <c r="I9" s="156"/>
    </row>
    <row r="10" spans="1:12" x14ac:dyDescent="0.25">
      <c r="A10" s="163">
        <v>41278</v>
      </c>
      <c r="B10" s="164" t="s">
        <v>207</v>
      </c>
      <c r="C10" s="164" t="s">
        <v>205</v>
      </c>
      <c r="D10" s="164" t="s">
        <v>136</v>
      </c>
      <c r="E10" s="164" t="s">
        <v>210</v>
      </c>
      <c r="F10" s="164">
        <v>29</v>
      </c>
      <c r="G10" s="165">
        <v>609</v>
      </c>
      <c r="H10" s="166">
        <v>268.25</v>
      </c>
      <c r="I10" s="156"/>
    </row>
    <row r="11" spans="1:12" x14ac:dyDescent="0.25">
      <c r="A11" s="167">
        <v>41279</v>
      </c>
      <c r="B11" s="168" t="s">
        <v>207</v>
      </c>
      <c r="C11" s="168" t="s">
        <v>195</v>
      </c>
      <c r="D11" s="168" t="s">
        <v>199</v>
      </c>
      <c r="E11" s="168" t="s">
        <v>211</v>
      </c>
      <c r="F11" s="168">
        <v>57</v>
      </c>
      <c r="G11" s="159">
        <v>1197</v>
      </c>
      <c r="H11" s="158">
        <v>527.25</v>
      </c>
      <c r="I11" s="156"/>
    </row>
    <row r="12" spans="1:12" x14ac:dyDescent="0.25">
      <c r="A12" s="163">
        <v>41279</v>
      </c>
      <c r="B12" s="164" t="s">
        <v>202</v>
      </c>
      <c r="C12" s="164" t="s">
        <v>198</v>
      </c>
      <c r="D12" s="164" t="s">
        <v>212</v>
      </c>
      <c r="E12" s="164" t="s">
        <v>213</v>
      </c>
      <c r="F12" s="164">
        <v>12</v>
      </c>
      <c r="G12" s="165">
        <v>228</v>
      </c>
      <c r="H12" s="166">
        <v>96</v>
      </c>
      <c r="I12" s="156"/>
    </row>
    <row r="13" spans="1:12" x14ac:dyDescent="0.25">
      <c r="A13" s="167">
        <v>41279</v>
      </c>
      <c r="B13" s="168" t="s">
        <v>204</v>
      </c>
      <c r="C13" s="168" t="s">
        <v>198</v>
      </c>
      <c r="D13" s="168" t="s">
        <v>212</v>
      </c>
      <c r="E13" s="168" t="s">
        <v>214</v>
      </c>
      <c r="F13" s="168">
        <v>60</v>
      </c>
      <c r="G13" s="159">
        <v>1380</v>
      </c>
      <c r="H13" s="158">
        <v>660</v>
      </c>
      <c r="I13" s="156"/>
    </row>
    <row r="14" spans="1:12" x14ac:dyDescent="0.25">
      <c r="A14" s="163">
        <v>41280</v>
      </c>
      <c r="B14" s="164" t="s">
        <v>202</v>
      </c>
      <c r="C14" s="164" t="s">
        <v>192</v>
      </c>
      <c r="D14" s="164" t="s">
        <v>212</v>
      </c>
      <c r="E14" s="164" t="s">
        <v>215</v>
      </c>
      <c r="F14" s="164">
        <v>54</v>
      </c>
      <c r="G14" s="165">
        <v>1026</v>
      </c>
      <c r="H14" s="166">
        <v>432</v>
      </c>
      <c r="I14" s="156"/>
    </row>
    <row r="15" spans="1:12" x14ac:dyDescent="0.25">
      <c r="A15" s="167">
        <v>41280</v>
      </c>
      <c r="B15" s="168" t="s">
        <v>202</v>
      </c>
      <c r="C15" s="168" t="s">
        <v>195</v>
      </c>
      <c r="D15" s="168" t="s">
        <v>216</v>
      </c>
      <c r="E15" s="168" t="s">
        <v>217</v>
      </c>
      <c r="F15" s="168">
        <v>40</v>
      </c>
      <c r="G15" s="159">
        <v>760</v>
      </c>
      <c r="H15" s="158">
        <v>320</v>
      </c>
      <c r="I15" s="156"/>
    </row>
    <row r="16" spans="1:12" x14ac:dyDescent="0.25">
      <c r="A16" s="163">
        <v>41280</v>
      </c>
      <c r="B16" s="164" t="s">
        <v>204</v>
      </c>
      <c r="C16" s="164" t="s">
        <v>198</v>
      </c>
      <c r="D16" s="164" t="s">
        <v>136</v>
      </c>
      <c r="E16" s="164" t="s">
        <v>218</v>
      </c>
      <c r="F16" s="164">
        <v>18</v>
      </c>
      <c r="G16" s="165">
        <v>414</v>
      </c>
      <c r="H16" s="166">
        <v>198</v>
      </c>
      <c r="I16" s="156"/>
    </row>
    <row r="17" spans="1:9" x14ac:dyDescent="0.25">
      <c r="A17" s="167">
        <v>41280</v>
      </c>
      <c r="B17" s="168" t="s">
        <v>38</v>
      </c>
      <c r="C17" s="168" t="s">
        <v>198</v>
      </c>
      <c r="D17" s="168" t="s">
        <v>136</v>
      </c>
      <c r="E17" s="168" t="s">
        <v>209</v>
      </c>
      <c r="F17" s="168">
        <v>64</v>
      </c>
      <c r="G17" s="159">
        <v>1728</v>
      </c>
      <c r="H17" s="158">
        <v>928</v>
      </c>
      <c r="I17" s="156"/>
    </row>
    <row r="18" spans="1:9" x14ac:dyDescent="0.25">
      <c r="A18" s="163">
        <v>41281</v>
      </c>
      <c r="B18" s="164" t="s">
        <v>204</v>
      </c>
      <c r="C18" s="164" t="s">
        <v>205</v>
      </c>
      <c r="D18" s="164" t="s">
        <v>212</v>
      </c>
      <c r="E18" s="164" t="s">
        <v>219</v>
      </c>
      <c r="F18" s="164">
        <v>12</v>
      </c>
      <c r="G18" s="165">
        <v>276</v>
      </c>
      <c r="H18" s="166">
        <v>132</v>
      </c>
      <c r="I18" s="156"/>
    </row>
    <row r="19" spans="1:9" x14ac:dyDescent="0.25">
      <c r="A19" s="167">
        <v>41281</v>
      </c>
      <c r="B19" s="168" t="s">
        <v>207</v>
      </c>
      <c r="C19" s="168" t="s">
        <v>205</v>
      </c>
      <c r="D19" s="168" t="s">
        <v>136</v>
      </c>
      <c r="E19" s="168" t="s">
        <v>209</v>
      </c>
      <c r="F19" s="168">
        <v>22</v>
      </c>
      <c r="G19" s="159">
        <v>462</v>
      </c>
      <c r="H19" s="158">
        <v>203.5</v>
      </c>
      <c r="I19" s="156"/>
    </row>
    <row r="20" spans="1:9" x14ac:dyDescent="0.25">
      <c r="A20" s="163">
        <v>41281</v>
      </c>
      <c r="B20" s="164" t="s">
        <v>207</v>
      </c>
      <c r="C20" s="164" t="s">
        <v>198</v>
      </c>
      <c r="D20" s="164" t="s">
        <v>199</v>
      </c>
      <c r="E20" s="164" t="s">
        <v>220</v>
      </c>
      <c r="F20" s="164">
        <v>61</v>
      </c>
      <c r="G20" s="165">
        <v>1281</v>
      </c>
      <c r="H20" s="166">
        <v>564.25</v>
      </c>
      <c r="I20" s="156"/>
    </row>
    <row r="21" spans="1:9" x14ac:dyDescent="0.25">
      <c r="A21" s="167">
        <v>41281</v>
      </c>
      <c r="B21" s="168" t="s">
        <v>207</v>
      </c>
      <c r="C21" s="168" t="s">
        <v>198</v>
      </c>
      <c r="D21" s="168" t="s">
        <v>199</v>
      </c>
      <c r="E21" s="168" t="s">
        <v>221</v>
      </c>
      <c r="F21" s="168">
        <v>53</v>
      </c>
      <c r="G21" s="159">
        <v>1113</v>
      </c>
      <c r="H21" s="158">
        <v>490.25</v>
      </c>
      <c r="I21" s="156"/>
    </row>
    <row r="22" spans="1:9" x14ac:dyDescent="0.25">
      <c r="A22" s="163">
        <v>41281</v>
      </c>
      <c r="B22" s="164" t="s">
        <v>194</v>
      </c>
      <c r="C22" s="164" t="s">
        <v>198</v>
      </c>
      <c r="D22" s="164" t="s">
        <v>216</v>
      </c>
      <c r="E22" s="164" t="s">
        <v>220</v>
      </c>
      <c r="F22" s="164">
        <v>27</v>
      </c>
      <c r="G22" s="165">
        <v>594</v>
      </c>
      <c r="H22" s="166">
        <v>270</v>
      </c>
      <c r="I22" s="156"/>
    </row>
    <row r="23" spans="1:9" x14ac:dyDescent="0.25">
      <c r="A23" s="167">
        <v>41282</v>
      </c>
      <c r="B23" s="168" t="s">
        <v>38</v>
      </c>
      <c r="C23" s="168" t="s">
        <v>198</v>
      </c>
      <c r="D23" s="168" t="s">
        <v>206</v>
      </c>
      <c r="E23" s="168" t="s">
        <v>222</v>
      </c>
      <c r="F23" s="168">
        <v>16</v>
      </c>
      <c r="G23" s="159">
        <v>432</v>
      </c>
      <c r="H23" s="158">
        <v>232</v>
      </c>
      <c r="I23" s="156"/>
    </row>
    <row r="24" spans="1:9" x14ac:dyDescent="0.25">
      <c r="A24" s="163">
        <v>41283</v>
      </c>
      <c r="B24" s="164" t="s">
        <v>204</v>
      </c>
      <c r="C24" s="164" t="s">
        <v>192</v>
      </c>
      <c r="D24" s="164" t="s">
        <v>212</v>
      </c>
      <c r="E24" s="164" t="s">
        <v>208</v>
      </c>
      <c r="F24" s="164">
        <v>38</v>
      </c>
      <c r="G24" s="165">
        <v>874</v>
      </c>
      <c r="H24" s="166">
        <v>418</v>
      </c>
      <c r="I24" s="156"/>
    </row>
    <row r="25" spans="1:9" x14ac:dyDescent="0.25">
      <c r="A25" s="167">
        <v>41283</v>
      </c>
      <c r="B25" s="168" t="s">
        <v>194</v>
      </c>
      <c r="C25" s="168" t="s">
        <v>192</v>
      </c>
      <c r="D25" s="168" t="s">
        <v>199</v>
      </c>
      <c r="E25" s="168" t="s">
        <v>223</v>
      </c>
      <c r="F25" s="168">
        <v>40</v>
      </c>
      <c r="G25" s="159">
        <v>880</v>
      </c>
      <c r="H25" s="158">
        <v>400</v>
      </c>
      <c r="I25" s="156"/>
    </row>
    <row r="26" spans="1:9" x14ac:dyDescent="0.25">
      <c r="A26" s="163">
        <v>41283</v>
      </c>
      <c r="B26" s="164" t="s">
        <v>202</v>
      </c>
      <c r="C26" s="164" t="s">
        <v>192</v>
      </c>
      <c r="D26" s="164" t="s">
        <v>216</v>
      </c>
      <c r="E26" s="164" t="s">
        <v>209</v>
      </c>
      <c r="F26" s="164">
        <v>42</v>
      </c>
      <c r="G26" s="165">
        <v>798</v>
      </c>
      <c r="H26" s="166">
        <v>336</v>
      </c>
      <c r="I26" s="156"/>
    </row>
    <row r="27" spans="1:9" x14ac:dyDescent="0.25">
      <c r="A27" s="167">
        <v>41283</v>
      </c>
      <c r="B27" s="168" t="s">
        <v>194</v>
      </c>
      <c r="C27" s="168" t="s">
        <v>195</v>
      </c>
      <c r="D27" s="168" t="s">
        <v>206</v>
      </c>
      <c r="E27" s="168" t="s">
        <v>208</v>
      </c>
      <c r="F27" s="168">
        <v>26</v>
      </c>
      <c r="G27" s="159">
        <v>572</v>
      </c>
      <c r="H27" s="158">
        <v>260</v>
      </c>
      <c r="I27" s="156"/>
    </row>
    <row r="28" spans="1:9" x14ac:dyDescent="0.25">
      <c r="A28" s="163">
        <v>41283</v>
      </c>
      <c r="B28" s="164" t="s">
        <v>194</v>
      </c>
      <c r="C28" s="164" t="s">
        <v>195</v>
      </c>
      <c r="D28" s="164" t="s">
        <v>136</v>
      </c>
      <c r="E28" s="164" t="s">
        <v>217</v>
      </c>
      <c r="F28" s="164">
        <v>15</v>
      </c>
      <c r="G28" s="165">
        <v>330</v>
      </c>
      <c r="H28" s="166">
        <v>150</v>
      </c>
      <c r="I28" s="156"/>
    </row>
    <row r="29" spans="1:9" x14ac:dyDescent="0.25">
      <c r="A29" s="167">
        <v>41284</v>
      </c>
      <c r="B29" s="168" t="s">
        <v>207</v>
      </c>
      <c r="C29" s="168" t="s">
        <v>192</v>
      </c>
      <c r="D29" s="168" t="s">
        <v>196</v>
      </c>
      <c r="E29" s="168" t="s">
        <v>224</v>
      </c>
      <c r="F29" s="168">
        <v>27</v>
      </c>
      <c r="G29" s="159">
        <v>567</v>
      </c>
      <c r="H29" s="158">
        <v>249.75</v>
      </c>
      <c r="I29" s="156"/>
    </row>
    <row r="30" spans="1:9" x14ac:dyDescent="0.25">
      <c r="A30" s="163">
        <v>41284</v>
      </c>
      <c r="B30" s="164" t="s">
        <v>204</v>
      </c>
      <c r="C30" s="164" t="s">
        <v>192</v>
      </c>
      <c r="D30" s="164" t="s">
        <v>199</v>
      </c>
      <c r="E30" s="164" t="s">
        <v>193</v>
      </c>
      <c r="F30" s="164">
        <v>63</v>
      </c>
      <c r="G30" s="165">
        <v>1449</v>
      </c>
      <c r="H30" s="166">
        <v>693</v>
      </c>
      <c r="I30" s="156"/>
    </row>
    <row r="31" spans="1:9" x14ac:dyDescent="0.25">
      <c r="A31" s="167">
        <v>41284</v>
      </c>
      <c r="B31" s="168" t="s">
        <v>38</v>
      </c>
      <c r="C31" s="168" t="s">
        <v>192</v>
      </c>
      <c r="D31" s="168" t="s">
        <v>216</v>
      </c>
      <c r="E31" s="168" t="s">
        <v>225</v>
      </c>
      <c r="F31" s="168">
        <v>17</v>
      </c>
      <c r="G31" s="159">
        <v>459</v>
      </c>
      <c r="H31" s="158">
        <v>246.5</v>
      </c>
      <c r="I31" s="156"/>
    </row>
    <row r="32" spans="1:9" x14ac:dyDescent="0.25">
      <c r="A32" s="163">
        <v>41284</v>
      </c>
      <c r="B32" s="164" t="s">
        <v>207</v>
      </c>
      <c r="C32" s="164" t="s">
        <v>192</v>
      </c>
      <c r="D32" s="164" t="s">
        <v>216</v>
      </c>
      <c r="E32" s="164" t="s">
        <v>226</v>
      </c>
      <c r="F32" s="164">
        <v>17</v>
      </c>
      <c r="G32" s="165">
        <v>357</v>
      </c>
      <c r="H32" s="166">
        <v>157.25</v>
      </c>
      <c r="I32" s="156"/>
    </row>
    <row r="33" spans="1:9" x14ac:dyDescent="0.25">
      <c r="A33" s="167">
        <v>41284</v>
      </c>
      <c r="B33" s="168" t="s">
        <v>194</v>
      </c>
      <c r="C33" s="168" t="s">
        <v>205</v>
      </c>
      <c r="D33" s="168" t="s">
        <v>196</v>
      </c>
      <c r="E33" s="168" t="s">
        <v>203</v>
      </c>
      <c r="F33" s="168">
        <v>7</v>
      </c>
      <c r="G33" s="159">
        <v>154</v>
      </c>
      <c r="H33" s="158">
        <v>70</v>
      </c>
      <c r="I33" s="156"/>
    </row>
    <row r="34" spans="1:9" x14ac:dyDescent="0.25">
      <c r="A34" s="163">
        <v>41284</v>
      </c>
      <c r="B34" s="164" t="s">
        <v>202</v>
      </c>
      <c r="C34" s="164" t="s">
        <v>205</v>
      </c>
      <c r="D34" s="164" t="s">
        <v>216</v>
      </c>
      <c r="E34" s="164" t="s">
        <v>211</v>
      </c>
      <c r="F34" s="164">
        <v>8</v>
      </c>
      <c r="G34" s="165">
        <v>152</v>
      </c>
      <c r="H34" s="166">
        <v>64</v>
      </c>
      <c r="I34" s="156"/>
    </row>
    <row r="35" spans="1:9" x14ac:dyDescent="0.25">
      <c r="A35" s="167">
        <v>41284</v>
      </c>
      <c r="B35" s="168" t="s">
        <v>202</v>
      </c>
      <c r="C35" s="168" t="s">
        <v>195</v>
      </c>
      <c r="D35" s="168" t="s">
        <v>206</v>
      </c>
      <c r="E35" s="168" t="s">
        <v>224</v>
      </c>
      <c r="F35" s="168">
        <v>30</v>
      </c>
      <c r="G35" s="159">
        <v>570</v>
      </c>
      <c r="H35" s="158">
        <v>240</v>
      </c>
      <c r="I35" s="156"/>
    </row>
    <row r="36" spans="1:9" x14ac:dyDescent="0.25">
      <c r="A36" s="163">
        <v>41284</v>
      </c>
      <c r="B36" s="164" t="s">
        <v>207</v>
      </c>
      <c r="C36" s="164" t="s">
        <v>195</v>
      </c>
      <c r="D36" s="164" t="s">
        <v>136</v>
      </c>
      <c r="E36" s="164" t="s">
        <v>226</v>
      </c>
      <c r="F36" s="164">
        <v>47</v>
      </c>
      <c r="G36" s="165">
        <v>987</v>
      </c>
      <c r="H36" s="166">
        <v>434.75</v>
      </c>
      <c r="I36" s="156"/>
    </row>
    <row r="37" spans="1:9" x14ac:dyDescent="0.25">
      <c r="A37" s="167">
        <v>41284</v>
      </c>
      <c r="B37" s="168" t="s">
        <v>38</v>
      </c>
      <c r="C37" s="168" t="s">
        <v>198</v>
      </c>
      <c r="D37" s="168" t="s">
        <v>216</v>
      </c>
      <c r="E37" s="168" t="s">
        <v>197</v>
      </c>
      <c r="F37" s="168">
        <v>65</v>
      </c>
      <c r="G37" s="159">
        <v>1755</v>
      </c>
      <c r="H37" s="158">
        <v>942.5</v>
      </c>
      <c r="I37" s="156"/>
    </row>
    <row r="38" spans="1:9" x14ac:dyDescent="0.25">
      <c r="A38" s="163">
        <v>41285</v>
      </c>
      <c r="B38" s="164" t="s">
        <v>38</v>
      </c>
      <c r="C38" s="164" t="s">
        <v>192</v>
      </c>
      <c r="D38" s="164" t="s">
        <v>212</v>
      </c>
      <c r="E38" s="164" t="s">
        <v>227</v>
      </c>
      <c r="F38" s="164">
        <v>14</v>
      </c>
      <c r="G38" s="165">
        <v>378</v>
      </c>
      <c r="H38" s="166">
        <v>203</v>
      </c>
      <c r="I38" s="156"/>
    </row>
    <row r="39" spans="1:9" x14ac:dyDescent="0.25">
      <c r="A39" s="167">
        <v>41285</v>
      </c>
      <c r="B39" s="168" t="s">
        <v>38</v>
      </c>
      <c r="C39" s="168" t="s">
        <v>192</v>
      </c>
      <c r="D39" s="168" t="s">
        <v>216</v>
      </c>
      <c r="E39" s="168" t="s">
        <v>210</v>
      </c>
      <c r="F39" s="168">
        <v>49</v>
      </c>
      <c r="G39" s="159">
        <v>1323</v>
      </c>
      <c r="H39" s="158">
        <v>710.5</v>
      </c>
      <c r="I39" s="156"/>
    </row>
    <row r="40" spans="1:9" x14ac:dyDescent="0.25">
      <c r="A40" s="163">
        <v>41286</v>
      </c>
      <c r="B40" s="164" t="s">
        <v>207</v>
      </c>
      <c r="C40" s="164" t="s">
        <v>205</v>
      </c>
      <c r="D40" s="164" t="s">
        <v>196</v>
      </c>
      <c r="E40" s="164" t="s">
        <v>227</v>
      </c>
      <c r="F40" s="164">
        <v>19</v>
      </c>
      <c r="G40" s="165">
        <v>399</v>
      </c>
      <c r="H40" s="166">
        <v>175.75</v>
      </c>
      <c r="I40" s="156"/>
    </row>
    <row r="41" spans="1:9" x14ac:dyDescent="0.25">
      <c r="A41" s="167">
        <v>41286</v>
      </c>
      <c r="B41" s="168" t="s">
        <v>194</v>
      </c>
      <c r="C41" s="168" t="s">
        <v>195</v>
      </c>
      <c r="D41" s="168" t="s">
        <v>206</v>
      </c>
      <c r="E41" s="168" t="s">
        <v>221</v>
      </c>
      <c r="F41" s="168">
        <v>7</v>
      </c>
      <c r="G41" s="159">
        <v>154</v>
      </c>
      <c r="H41" s="158">
        <v>70</v>
      </c>
      <c r="I41" s="156"/>
    </row>
    <row r="42" spans="1:9" x14ac:dyDescent="0.25">
      <c r="A42" s="163">
        <v>41287</v>
      </c>
      <c r="B42" s="164" t="s">
        <v>194</v>
      </c>
      <c r="C42" s="164" t="s">
        <v>205</v>
      </c>
      <c r="D42" s="164" t="s">
        <v>199</v>
      </c>
      <c r="E42" s="164" t="s">
        <v>228</v>
      </c>
      <c r="F42" s="164">
        <v>57</v>
      </c>
      <c r="G42" s="165">
        <v>1254</v>
      </c>
      <c r="H42" s="166">
        <v>570</v>
      </c>
      <c r="I42" s="156"/>
    </row>
    <row r="43" spans="1:9" x14ac:dyDescent="0.25">
      <c r="A43" s="167">
        <v>41287</v>
      </c>
      <c r="B43" s="168" t="s">
        <v>202</v>
      </c>
      <c r="C43" s="168" t="s">
        <v>205</v>
      </c>
      <c r="D43" s="168" t="s">
        <v>199</v>
      </c>
      <c r="E43" s="168" t="s">
        <v>215</v>
      </c>
      <c r="F43" s="168">
        <v>33</v>
      </c>
      <c r="G43" s="159">
        <v>627</v>
      </c>
      <c r="H43" s="158">
        <v>264</v>
      </c>
      <c r="I43" s="156"/>
    </row>
    <row r="44" spans="1:9" x14ac:dyDescent="0.25">
      <c r="A44" s="163">
        <v>41287</v>
      </c>
      <c r="B44" s="164" t="s">
        <v>194</v>
      </c>
      <c r="C44" s="164" t="s">
        <v>205</v>
      </c>
      <c r="D44" s="164" t="s">
        <v>199</v>
      </c>
      <c r="E44" s="164" t="s">
        <v>215</v>
      </c>
      <c r="F44" s="164">
        <v>40</v>
      </c>
      <c r="G44" s="165">
        <v>880</v>
      </c>
      <c r="H44" s="166">
        <v>400</v>
      </c>
      <c r="I44" s="156"/>
    </row>
    <row r="45" spans="1:9" x14ac:dyDescent="0.25">
      <c r="A45" s="167">
        <v>41287</v>
      </c>
      <c r="B45" s="168" t="s">
        <v>204</v>
      </c>
      <c r="C45" s="168" t="s">
        <v>195</v>
      </c>
      <c r="D45" s="168" t="s">
        <v>216</v>
      </c>
      <c r="E45" s="168" t="s">
        <v>203</v>
      </c>
      <c r="F45" s="168">
        <v>52</v>
      </c>
      <c r="G45" s="159">
        <v>1196</v>
      </c>
      <c r="H45" s="158">
        <v>572</v>
      </c>
      <c r="I45" s="156"/>
    </row>
    <row r="46" spans="1:9" x14ac:dyDescent="0.25">
      <c r="A46" s="163">
        <v>41288</v>
      </c>
      <c r="B46" s="164" t="s">
        <v>204</v>
      </c>
      <c r="C46" s="164" t="s">
        <v>192</v>
      </c>
      <c r="D46" s="164" t="s">
        <v>212</v>
      </c>
      <c r="E46" s="164" t="s">
        <v>229</v>
      </c>
      <c r="F46" s="164">
        <v>34</v>
      </c>
      <c r="G46" s="165">
        <v>782</v>
      </c>
      <c r="H46" s="166">
        <v>374</v>
      </c>
      <c r="I46" s="156"/>
    </row>
    <row r="47" spans="1:9" x14ac:dyDescent="0.25">
      <c r="A47" s="167">
        <v>41289</v>
      </c>
      <c r="B47" s="168" t="s">
        <v>207</v>
      </c>
      <c r="C47" s="168" t="s">
        <v>192</v>
      </c>
      <c r="D47" s="168" t="s">
        <v>196</v>
      </c>
      <c r="E47" s="168" t="s">
        <v>200</v>
      </c>
      <c r="F47" s="168">
        <v>63</v>
      </c>
      <c r="G47" s="159">
        <v>1323</v>
      </c>
      <c r="H47" s="158">
        <v>582.75</v>
      </c>
      <c r="I47" s="156"/>
    </row>
    <row r="48" spans="1:9" x14ac:dyDescent="0.25">
      <c r="A48" s="163">
        <v>41289</v>
      </c>
      <c r="B48" s="164" t="s">
        <v>202</v>
      </c>
      <c r="C48" s="164" t="s">
        <v>205</v>
      </c>
      <c r="D48" s="164" t="s">
        <v>206</v>
      </c>
      <c r="E48" s="164" t="s">
        <v>230</v>
      </c>
      <c r="F48" s="164">
        <v>11</v>
      </c>
      <c r="G48" s="165">
        <v>209</v>
      </c>
      <c r="H48" s="166">
        <v>88</v>
      </c>
      <c r="I48" s="156"/>
    </row>
    <row r="49" spans="1:9" x14ac:dyDescent="0.25">
      <c r="A49" s="167">
        <v>41290</v>
      </c>
      <c r="B49" s="168" t="s">
        <v>194</v>
      </c>
      <c r="C49" s="168" t="s">
        <v>205</v>
      </c>
      <c r="D49" s="168" t="s">
        <v>136</v>
      </c>
      <c r="E49" s="168" t="s">
        <v>230</v>
      </c>
      <c r="F49" s="168">
        <v>56</v>
      </c>
      <c r="G49" s="159">
        <v>1232</v>
      </c>
      <c r="H49" s="158">
        <v>560</v>
      </c>
      <c r="I49" s="156"/>
    </row>
    <row r="50" spans="1:9" x14ac:dyDescent="0.25">
      <c r="A50" s="163">
        <v>41290</v>
      </c>
      <c r="B50" s="164" t="s">
        <v>204</v>
      </c>
      <c r="C50" s="164" t="s">
        <v>195</v>
      </c>
      <c r="D50" s="164" t="s">
        <v>216</v>
      </c>
      <c r="E50" s="164" t="s">
        <v>217</v>
      </c>
      <c r="F50" s="164">
        <v>31</v>
      </c>
      <c r="G50" s="165">
        <v>713</v>
      </c>
      <c r="H50" s="166">
        <v>341</v>
      </c>
      <c r="I50" s="156"/>
    </row>
    <row r="51" spans="1:9" x14ac:dyDescent="0.25">
      <c r="A51" s="167">
        <v>41291</v>
      </c>
      <c r="B51" s="168" t="s">
        <v>38</v>
      </c>
      <c r="C51" s="168" t="s">
        <v>192</v>
      </c>
      <c r="D51" s="168" t="s">
        <v>212</v>
      </c>
      <c r="E51" s="168" t="s">
        <v>222</v>
      </c>
      <c r="F51" s="168">
        <v>62</v>
      </c>
      <c r="G51" s="159">
        <v>1674</v>
      </c>
      <c r="H51" s="158">
        <v>899</v>
      </c>
      <c r="I51" s="156"/>
    </row>
    <row r="52" spans="1:9" x14ac:dyDescent="0.25">
      <c r="A52" s="163">
        <v>41291</v>
      </c>
      <c r="B52" s="164" t="s">
        <v>38</v>
      </c>
      <c r="C52" s="164" t="s">
        <v>192</v>
      </c>
      <c r="D52" s="164" t="s">
        <v>196</v>
      </c>
      <c r="E52" s="164" t="s">
        <v>201</v>
      </c>
      <c r="F52" s="164">
        <v>43</v>
      </c>
      <c r="G52" s="165">
        <v>1161</v>
      </c>
      <c r="H52" s="166">
        <v>623.5</v>
      </c>
      <c r="I52" s="156"/>
    </row>
    <row r="53" spans="1:9" x14ac:dyDescent="0.25">
      <c r="A53" s="167">
        <v>41291</v>
      </c>
      <c r="B53" s="168" t="s">
        <v>204</v>
      </c>
      <c r="C53" s="168" t="s">
        <v>192</v>
      </c>
      <c r="D53" s="168" t="s">
        <v>136</v>
      </c>
      <c r="E53" s="168" t="s">
        <v>209</v>
      </c>
      <c r="F53" s="168">
        <v>39</v>
      </c>
      <c r="G53" s="159">
        <v>897</v>
      </c>
      <c r="H53" s="158">
        <v>429</v>
      </c>
      <c r="I53" s="156"/>
    </row>
    <row r="54" spans="1:9" x14ac:dyDescent="0.25">
      <c r="A54" s="163">
        <v>41291</v>
      </c>
      <c r="B54" s="164" t="s">
        <v>38</v>
      </c>
      <c r="C54" s="164" t="s">
        <v>205</v>
      </c>
      <c r="D54" s="164" t="s">
        <v>206</v>
      </c>
      <c r="E54" s="164" t="s">
        <v>223</v>
      </c>
      <c r="F54" s="164">
        <v>61</v>
      </c>
      <c r="G54" s="165">
        <v>1647</v>
      </c>
      <c r="H54" s="166">
        <v>884.5</v>
      </c>
      <c r="I54" s="156"/>
    </row>
    <row r="55" spans="1:9" x14ac:dyDescent="0.25">
      <c r="A55" s="167">
        <v>41291</v>
      </c>
      <c r="B55" s="168" t="s">
        <v>202</v>
      </c>
      <c r="C55" s="168" t="s">
        <v>205</v>
      </c>
      <c r="D55" s="168" t="s">
        <v>212</v>
      </c>
      <c r="E55" s="168" t="s">
        <v>219</v>
      </c>
      <c r="F55" s="168">
        <v>59</v>
      </c>
      <c r="G55" s="159">
        <v>1121</v>
      </c>
      <c r="H55" s="158">
        <v>472</v>
      </c>
      <c r="I55" s="156"/>
    </row>
    <row r="56" spans="1:9" x14ac:dyDescent="0.25">
      <c r="A56" s="163">
        <v>41291</v>
      </c>
      <c r="B56" s="164" t="s">
        <v>194</v>
      </c>
      <c r="C56" s="164" t="s">
        <v>205</v>
      </c>
      <c r="D56" s="164" t="s">
        <v>216</v>
      </c>
      <c r="E56" s="164" t="s">
        <v>209</v>
      </c>
      <c r="F56" s="164">
        <v>16</v>
      </c>
      <c r="G56" s="165">
        <v>352</v>
      </c>
      <c r="H56" s="166">
        <v>160</v>
      </c>
      <c r="I56" s="156"/>
    </row>
    <row r="57" spans="1:9" x14ac:dyDescent="0.25">
      <c r="A57" s="167">
        <v>41291</v>
      </c>
      <c r="B57" s="168" t="s">
        <v>38</v>
      </c>
      <c r="C57" s="168" t="s">
        <v>198</v>
      </c>
      <c r="D57" s="168" t="s">
        <v>206</v>
      </c>
      <c r="E57" s="168" t="s">
        <v>209</v>
      </c>
      <c r="F57" s="168">
        <v>10</v>
      </c>
      <c r="G57" s="159">
        <v>270</v>
      </c>
      <c r="H57" s="158">
        <v>145</v>
      </c>
      <c r="I57" s="156"/>
    </row>
    <row r="58" spans="1:9" x14ac:dyDescent="0.25">
      <c r="A58" s="163">
        <v>41292</v>
      </c>
      <c r="B58" s="164" t="s">
        <v>202</v>
      </c>
      <c r="C58" s="164" t="s">
        <v>192</v>
      </c>
      <c r="D58" s="164" t="s">
        <v>212</v>
      </c>
      <c r="E58" s="164" t="s">
        <v>193</v>
      </c>
      <c r="F58" s="164">
        <v>24</v>
      </c>
      <c r="G58" s="165">
        <v>456</v>
      </c>
      <c r="H58" s="166">
        <v>192</v>
      </c>
      <c r="I58" s="156"/>
    </row>
    <row r="59" spans="1:9" x14ac:dyDescent="0.25">
      <c r="A59" s="167">
        <v>41292</v>
      </c>
      <c r="B59" s="168" t="s">
        <v>194</v>
      </c>
      <c r="C59" s="168" t="s">
        <v>192</v>
      </c>
      <c r="D59" s="168" t="s">
        <v>212</v>
      </c>
      <c r="E59" s="168" t="s">
        <v>231</v>
      </c>
      <c r="F59" s="168">
        <v>20</v>
      </c>
      <c r="G59" s="159">
        <v>440</v>
      </c>
      <c r="H59" s="158">
        <v>200</v>
      </c>
      <c r="I59" s="156"/>
    </row>
    <row r="60" spans="1:9" x14ac:dyDescent="0.25">
      <c r="A60" s="163">
        <v>41292</v>
      </c>
      <c r="B60" s="164" t="s">
        <v>207</v>
      </c>
      <c r="C60" s="164" t="s">
        <v>192</v>
      </c>
      <c r="D60" s="164" t="s">
        <v>196</v>
      </c>
      <c r="E60" s="164" t="s">
        <v>232</v>
      </c>
      <c r="F60" s="164">
        <v>12</v>
      </c>
      <c r="G60" s="165">
        <v>252</v>
      </c>
      <c r="H60" s="166">
        <v>111</v>
      </c>
      <c r="I60" s="156"/>
    </row>
    <row r="61" spans="1:9" x14ac:dyDescent="0.25">
      <c r="A61" s="167">
        <v>41292</v>
      </c>
      <c r="B61" s="168" t="s">
        <v>194</v>
      </c>
      <c r="C61" s="168" t="s">
        <v>192</v>
      </c>
      <c r="D61" s="168" t="s">
        <v>199</v>
      </c>
      <c r="E61" s="168" t="s">
        <v>225</v>
      </c>
      <c r="F61" s="168">
        <v>59</v>
      </c>
      <c r="G61" s="159">
        <v>1298</v>
      </c>
      <c r="H61" s="158">
        <v>590</v>
      </c>
      <c r="I61" s="156"/>
    </row>
    <row r="62" spans="1:9" x14ac:dyDescent="0.25">
      <c r="A62" s="163">
        <v>41292</v>
      </c>
      <c r="B62" s="164" t="s">
        <v>202</v>
      </c>
      <c r="C62" s="164" t="s">
        <v>205</v>
      </c>
      <c r="D62" s="164" t="s">
        <v>206</v>
      </c>
      <c r="E62" s="164" t="s">
        <v>209</v>
      </c>
      <c r="F62" s="164">
        <v>62</v>
      </c>
      <c r="G62" s="165">
        <v>1178</v>
      </c>
      <c r="H62" s="166">
        <v>496</v>
      </c>
      <c r="I62" s="156"/>
    </row>
    <row r="63" spans="1:9" x14ac:dyDescent="0.25">
      <c r="A63" s="167">
        <v>41292</v>
      </c>
      <c r="B63" s="168" t="s">
        <v>38</v>
      </c>
      <c r="C63" s="168" t="s">
        <v>205</v>
      </c>
      <c r="D63" s="168" t="s">
        <v>216</v>
      </c>
      <c r="E63" s="168" t="s">
        <v>228</v>
      </c>
      <c r="F63" s="168">
        <v>17</v>
      </c>
      <c r="G63" s="159">
        <v>459</v>
      </c>
      <c r="H63" s="158">
        <v>246.5</v>
      </c>
      <c r="I63" s="156"/>
    </row>
    <row r="64" spans="1:9" x14ac:dyDescent="0.25">
      <c r="A64" s="163">
        <v>41292</v>
      </c>
      <c r="B64" s="164" t="s">
        <v>204</v>
      </c>
      <c r="C64" s="164" t="s">
        <v>195</v>
      </c>
      <c r="D64" s="164" t="s">
        <v>216</v>
      </c>
      <c r="E64" s="164" t="s">
        <v>230</v>
      </c>
      <c r="F64" s="164">
        <v>53</v>
      </c>
      <c r="G64" s="165">
        <v>1219</v>
      </c>
      <c r="H64" s="166">
        <v>583</v>
      </c>
      <c r="I64" s="156"/>
    </row>
    <row r="65" spans="1:9" x14ac:dyDescent="0.25">
      <c r="A65" s="167">
        <v>41292</v>
      </c>
      <c r="B65" s="168" t="s">
        <v>202</v>
      </c>
      <c r="C65" s="168" t="s">
        <v>198</v>
      </c>
      <c r="D65" s="168" t="s">
        <v>136</v>
      </c>
      <c r="E65" s="168" t="s">
        <v>200</v>
      </c>
      <c r="F65" s="168">
        <v>8</v>
      </c>
      <c r="G65" s="159">
        <v>152</v>
      </c>
      <c r="H65" s="158">
        <v>64</v>
      </c>
      <c r="I65" s="156"/>
    </row>
    <row r="66" spans="1:9" x14ac:dyDescent="0.25">
      <c r="A66" s="163">
        <v>41293</v>
      </c>
      <c r="B66" s="164" t="s">
        <v>194</v>
      </c>
      <c r="C66" s="164" t="s">
        <v>195</v>
      </c>
      <c r="D66" s="164" t="s">
        <v>136</v>
      </c>
      <c r="E66" s="164" t="s">
        <v>220</v>
      </c>
      <c r="F66" s="164">
        <v>35</v>
      </c>
      <c r="G66" s="165">
        <v>770</v>
      </c>
      <c r="H66" s="166">
        <v>350</v>
      </c>
      <c r="I66" s="156"/>
    </row>
    <row r="67" spans="1:9" x14ac:dyDescent="0.25">
      <c r="A67" s="167">
        <v>41294</v>
      </c>
      <c r="B67" s="168" t="s">
        <v>204</v>
      </c>
      <c r="C67" s="168" t="s">
        <v>192</v>
      </c>
      <c r="D67" s="168" t="s">
        <v>206</v>
      </c>
      <c r="E67" s="168" t="s">
        <v>213</v>
      </c>
      <c r="F67" s="168">
        <v>59</v>
      </c>
      <c r="G67" s="159">
        <v>1357</v>
      </c>
      <c r="H67" s="158">
        <v>649</v>
      </c>
      <c r="I67" s="156"/>
    </row>
    <row r="68" spans="1:9" x14ac:dyDescent="0.25">
      <c r="A68" s="163">
        <v>41294</v>
      </c>
      <c r="B68" s="164" t="s">
        <v>194</v>
      </c>
      <c r="C68" s="164" t="s">
        <v>192</v>
      </c>
      <c r="D68" s="164" t="s">
        <v>196</v>
      </c>
      <c r="E68" s="164" t="s">
        <v>215</v>
      </c>
      <c r="F68" s="164">
        <v>10</v>
      </c>
      <c r="G68" s="165">
        <v>220</v>
      </c>
      <c r="H68" s="166">
        <v>100</v>
      </c>
      <c r="I68" s="156"/>
    </row>
    <row r="69" spans="1:9" x14ac:dyDescent="0.25">
      <c r="A69" s="167">
        <v>41294</v>
      </c>
      <c r="B69" s="168" t="s">
        <v>202</v>
      </c>
      <c r="C69" s="168" t="s">
        <v>198</v>
      </c>
      <c r="D69" s="168" t="s">
        <v>136</v>
      </c>
      <c r="E69" s="168" t="s">
        <v>230</v>
      </c>
      <c r="F69" s="168">
        <v>58</v>
      </c>
      <c r="G69" s="159">
        <v>1102</v>
      </c>
      <c r="H69" s="158">
        <v>464</v>
      </c>
      <c r="I69" s="156"/>
    </row>
    <row r="70" spans="1:9" x14ac:dyDescent="0.25">
      <c r="A70" s="163">
        <v>41295</v>
      </c>
      <c r="B70" s="164" t="s">
        <v>38</v>
      </c>
      <c r="C70" s="164" t="s">
        <v>192</v>
      </c>
      <c r="D70" s="164" t="s">
        <v>206</v>
      </c>
      <c r="E70" s="164" t="s">
        <v>203</v>
      </c>
      <c r="F70" s="164">
        <v>58</v>
      </c>
      <c r="G70" s="165">
        <v>1566</v>
      </c>
      <c r="H70" s="166">
        <v>841</v>
      </c>
      <c r="I70" s="156"/>
    </row>
    <row r="71" spans="1:9" x14ac:dyDescent="0.25">
      <c r="A71" s="167">
        <v>41295</v>
      </c>
      <c r="B71" s="168" t="s">
        <v>202</v>
      </c>
      <c r="C71" s="168" t="s">
        <v>205</v>
      </c>
      <c r="D71" s="168" t="s">
        <v>199</v>
      </c>
      <c r="E71" s="168" t="s">
        <v>225</v>
      </c>
      <c r="F71" s="168">
        <v>23</v>
      </c>
      <c r="G71" s="159">
        <v>437</v>
      </c>
      <c r="H71" s="158">
        <v>184</v>
      </c>
      <c r="I71" s="156"/>
    </row>
    <row r="72" spans="1:9" x14ac:dyDescent="0.25">
      <c r="A72" s="163">
        <v>41295</v>
      </c>
      <c r="B72" s="164" t="s">
        <v>202</v>
      </c>
      <c r="C72" s="164" t="s">
        <v>205</v>
      </c>
      <c r="D72" s="164" t="s">
        <v>216</v>
      </c>
      <c r="E72" s="164" t="s">
        <v>217</v>
      </c>
      <c r="F72" s="164">
        <v>64</v>
      </c>
      <c r="G72" s="165">
        <v>1216</v>
      </c>
      <c r="H72" s="166">
        <v>512</v>
      </c>
      <c r="I72" s="156"/>
    </row>
    <row r="73" spans="1:9" x14ac:dyDescent="0.25">
      <c r="A73" s="167">
        <v>41295</v>
      </c>
      <c r="B73" s="168" t="s">
        <v>207</v>
      </c>
      <c r="C73" s="168" t="s">
        <v>195</v>
      </c>
      <c r="D73" s="168" t="s">
        <v>199</v>
      </c>
      <c r="E73" s="168" t="s">
        <v>219</v>
      </c>
      <c r="F73" s="168">
        <v>13</v>
      </c>
      <c r="G73" s="159">
        <v>273</v>
      </c>
      <c r="H73" s="158">
        <v>120.25</v>
      </c>
      <c r="I73" s="156"/>
    </row>
    <row r="74" spans="1:9" x14ac:dyDescent="0.25">
      <c r="A74" s="163">
        <v>41295</v>
      </c>
      <c r="B74" s="164" t="s">
        <v>194</v>
      </c>
      <c r="C74" s="164" t="s">
        <v>195</v>
      </c>
      <c r="D74" s="164" t="s">
        <v>216</v>
      </c>
      <c r="E74" s="164" t="s">
        <v>224</v>
      </c>
      <c r="F74" s="164">
        <v>11</v>
      </c>
      <c r="G74" s="165">
        <v>242</v>
      </c>
      <c r="H74" s="166">
        <v>110</v>
      </c>
      <c r="I74" s="156"/>
    </row>
    <row r="75" spans="1:9" x14ac:dyDescent="0.25">
      <c r="A75" s="167">
        <v>41295</v>
      </c>
      <c r="B75" s="168" t="s">
        <v>38</v>
      </c>
      <c r="C75" s="168" t="s">
        <v>198</v>
      </c>
      <c r="D75" s="168" t="s">
        <v>196</v>
      </c>
      <c r="E75" s="168" t="s">
        <v>227</v>
      </c>
      <c r="F75" s="168">
        <v>56</v>
      </c>
      <c r="G75" s="159">
        <v>1512</v>
      </c>
      <c r="H75" s="158">
        <v>812</v>
      </c>
      <c r="I75" s="156"/>
    </row>
    <row r="76" spans="1:9" x14ac:dyDescent="0.25">
      <c r="A76" s="163">
        <v>41296</v>
      </c>
      <c r="B76" s="164" t="s">
        <v>38</v>
      </c>
      <c r="C76" s="164" t="s">
        <v>195</v>
      </c>
      <c r="D76" s="164" t="s">
        <v>212</v>
      </c>
      <c r="E76" s="164" t="s">
        <v>203</v>
      </c>
      <c r="F76" s="164">
        <v>29</v>
      </c>
      <c r="G76" s="165">
        <v>783</v>
      </c>
      <c r="H76" s="166">
        <v>420.5</v>
      </c>
      <c r="I76" s="156"/>
    </row>
    <row r="77" spans="1:9" x14ac:dyDescent="0.25">
      <c r="A77" s="167">
        <v>41296</v>
      </c>
      <c r="B77" s="168" t="s">
        <v>204</v>
      </c>
      <c r="C77" s="168" t="s">
        <v>195</v>
      </c>
      <c r="D77" s="168" t="s">
        <v>216</v>
      </c>
      <c r="E77" s="168" t="s">
        <v>197</v>
      </c>
      <c r="F77" s="168">
        <v>29</v>
      </c>
      <c r="G77" s="159">
        <v>667</v>
      </c>
      <c r="H77" s="158">
        <v>319</v>
      </c>
      <c r="I77" s="156"/>
    </row>
    <row r="78" spans="1:9" x14ac:dyDescent="0.25">
      <c r="A78" s="163">
        <v>41296</v>
      </c>
      <c r="B78" s="164" t="s">
        <v>194</v>
      </c>
      <c r="C78" s="164" t="s">
        <v>198</v>
      </c>
      <c r="D78" s="164" t="s">
        <v>199</v>
      </c>
      <c r="E78" s="164" t="s">
        <v>200</v>
      </c>
      <c r="F78" s="164">
        <v>53</v>
      </c>
      <c r="G78" s="165">
        <v>1166</v>
      </c>
      <c r="H78" s="166">
        <v>530</v>
      </c>
      <c r="I78" s="156"/>
    </row>
    <row r="79" spans="1:9" x14ac:dyDescent="0.25">
      <c r="A79" s="167">
        <v>41296</v>
      </c>
      <c r="B79" s="168" t="s">
        <v>194</v>
      </c>
      <c r="C79" s="168" t="s">
        <v>198</v>
      </c>
      <c r="D79" s="168" t="s">
        <v>136</v>
      </c>
      <c r="E79" s="168" t="s">
        <v>230</v>
      </c>
      <c r="F79" s="168">
        <v>35</v>
      </c>
      <c r="G79" s="159">
        <v>770</v>
      </c>
      <c r="H79" s="158">
        <v>350</v>
      </c>
      <c r="I79" s="156"/>
    </row>
    <row r="80" spans="1:9" x14ac:dyDescent="0.25">
      <c r="A80" s="163">
        <v>41296</v>
      </c>
      <c r="B80" s="164" t="s">
        <v>194</v>
      </c>
      <c r="C80" s="164" t="s">
        <v>198</v>
      </c>
      <c r="D80" s="164" t="s">
        <v>216</v>
      </c>
      <c r="E80" s="164" t="s">
        <v>221</v>
      </c>
      <c r="F80" s="164">
        <v>6</v>
      </c>
      <c r="G80" s="165">
        <v>132</v>
      </c>
      <c r="H80" s="166">
        <v>60</v>
      </c>
      <c r="I80" s="156"/>
    </row>
    <row r="81" spans="1:9" x14ac:dyDescent="0.25">
      <c r="A81" s="167">
        <v>41297</v>
      </c>
      <c r="B81" s="168" t="s">
        <v>38</v>
      </c>
      <c r="C81" s="168" t="s">
        <v>192</v>
      </c>
      <c r="D81" s="168" t="s">
        <v>212</v>
      </c>
      <c r="E81" s="168" t="s">
        <v>209</v>
      </c>
      <c r="F81" s="168">
        <v>44</v>
      </c>
      <c r="G81" s="159">
        <v>1188</v>
      </c>
      <c r="H81" s="158">
        <v>638</v>
      </c>
      <c r="I81" s="156"/>
    </row>
    <row r="82" spans="1:9" x14ac:dyDescent="0.25">
      <c r="A82" s="163">
        <v>41297</v>
      </c>
      <c r="B82" s="164" t="s">
        <v>194</v>
      </c>
      <c r="C82" s="164" t="s">
        <v>192</v>
      </c>
      <c r="D82" s="164" t="s">
        <v>196</v>
      </c>
      <c r="E82" s="164" t="s">
        <v>231</v>
      </c>
      <c r="F82" s="164">
        <v>9</v>
      </c>
      <c r="G82" s="165">
        <v>198</v>
      </c>
      <c r="H82" s="166">
        <v>90</v>
      </c>
      <c r="I82" s="156"/>
    </row>
    <row r="83" spans="1:9" x14ac:dyDescent="0.25">
      <c r="A83" s="167">
        <v>41297</v>
      </c>
      <c r="B83" s="168" t="s">
        <v>38</v>
      </c>
      <c r="C83" s="168" t="s">
        <v>192</v>
      </c>
      <c r="D83" s="168" t="s">
        <v>199</v>
      </c>
      <c r="E83" s="168" t="s">
        <v>221</v>
      </c>
      <c r="F83" s="168">
        <v>22</v>
      </c>
      <c r="G83" s="159">
        <v>594</v>
      </c>
      <c r="H83" s="158">
        <v>319</v>
      </c>
      <c r="I83" s="156"/>
    </row>
    <row r="84" spans="1:9" x14ac:dyDescent="0.25">
      <c r="A84" s="163">
        <v>41297</v>
      </c>
      <c r="B84" s="164" t="s">
        <v>202</v>
      </c>
      <c r="C84" s="164" t="s">
        <v>195</v>
      </c>
      <c r="D84" s="164" t="s">
        <v>206</v>
      </c>
      <c r="E84" s="164" t="s">
        <v>220</v>
      </c>
      <c r="F84" s="164">
        <v>49</v>
      </c>
      <c r="G84" s="165">
        <v>931</v>
      </c>
      <c r="H84" s="166">
        <v>392</v>
      </c>
      <c r="I84" s="156"/>
    </row>
    <row r="85" spans="1:9" x14ac:dyDescent="0.25">
      <c r="A85" s="167">
        <v>41298</v>
      </c>
      <c r="B85" s="168" t="s">
        <v>204</v>
      </c>
      <c r="C85" s="168" t="s">
        <v>205</v>
      </c>
      <c r="D85" s="168" t="s">
        <v>212</v>
      </c>
      <c r="E85" s="168" t="s">
        <v>210</v>
      </c>
      <c r="F85" s="168">
        <v>13</v>
      </c>
      <c r="G85" s="159">
        <v>299</v>
      </c>
      <c r="H85" s="158">
        <v>143</v>
      </c>
      <c r="I85" s="156"/>
    </row>
    <row r="86" spans="1:9" x14ac:dyDescent="0.25">
      <c r="A86" s="163">
        <v>41298</v>
      </c>
      <c r="B86" s="164" t="s">
        <v>38</v>
      </c>
      <c r="C86" s="164" t="s">
        <v>198</v>
      </c>
      <c r="D86" s="164" t="s">
        <v>196</v>
      </c>
      <c r="E86" s="164" t="s">
        <v>222</v>
      </c>
      <c r="F86" s="164">
        <v>63</v>
      </c>
      <c r="G86" s="165">
        <v>1701</v>
      </c>
      <c r="H86" s="166">
        <v>913.5</v>
      </c>
      <c r="I86" s="156"/>
    </row>
    <row r="87" spans="1:9" x14ac:dyDescent="0.25">
      <c r="A87" s="167">
        <v>41299</v>
      </c>
      <c r="B87" s="168" t="s">
        <v>202</v>
      </c>
      <c r="C87" s="168" t="s">
        <v>205</v>
      </c>
      <c r="D87" s="168" t="s">
        <v>212</v>
      </c>
      <c r="E87" s="168" t="s">
        <v>229</v>
      </c>
      <c r="F87" s="168">
        <v>21</v>
      </c>
      <c r="G87" s="159">
        <v>399</v>
      </c>
      <c r="H87" s="158">
        <v>168</v>
      </c>
      <c r="I87" s="156"/>
    </row>
    <row r="88" spans="1:9" x14ac:dyDescent="0.25">
      <c r="A88" s="163">
        <v>41300</v>
      </c>
      <c r="B88" s="164" t="s">
        <v>194</v>
      </c>
      <c r="C88" s="164" t="s">
        <v>192</v>
      </c>
      <c r="D88" s="164" t="s">
        <v>206</v>
      </c>
      <c r="E88" s="164" t="s">
        <v>218</v>
      </c>
      <c r="F88" s="164">
        <v>17</v>
      </c>
      <c r="G88" s="165">
        <v>374</v>
      </c>
      <c r="H88" s="166">
        <v>170</v>
      </c>
      <c r="I88" s="156"/>
    </row>
    <row r="89" spans="1:9" x14ac:dyDescent="0.25">
      <c r="A89" s="167">
        <v>41300</v>
      </c>
      <c r="B89" s="168" t="s">
        <v>194</v>
      </c>
      <c r="C89" s="168" t="s">
        <v>205</v>
      </c>
      <c r="D89" s="168" t="s">
        <v>196</v>
      </c>
      <c r="E89" s="168" t="s">
        <v>215</v>
      </c>
      <c r="F89" s="168">
        <v>21</v>
      </c>
      <c r="G89" s="159">
        <v>462</v>
      </c>
      <c r="H89" s="158">
        <v>210</v>
      </c>
      <c r="I89" s="156"/>
    </row>
    <row r="90" spans="1:9" x14ac:dyDescent="0.25">
      <c r="A90" s="163">
        <v>41300</v>
      </c>
      <c r="B90" s="164" t="s">
        <v>207</v>
      </c>
      <c r="C90" s="164" t="s">
        <v>195</v>
      </c>
      <c r="D90" s="164" t="s">
        <v>136</v>
      </c>
      <c r="E90" s="164" t="s">
        <v>231</v>
      </c>
      <c r="F90" s="164">
        <v>44</v>
      </c>
      <c r="G90" s="165">
        <v>924</v>
      </c>
      <c r="H90" s="166">
        <v>407</v>
      </c>
      <c r="I90" s="156"/>
    </row>
    <row r="91" spans="1:9" x14ac:dyDescent="0.25">
      <c r="A91" s="167">
        <v>41300</v>
      </c>
      <c r="B91" s="168" t="s">
        <v>194</v>
      </c>
      <c r="C91" s="168" t="s">
        <v>198</v>
      </c>
      <c r="D91" s="168" t="s">
        <v>199</v>
      </c>
      <c r="E91" s="168" t="s">
        <v>233</v>
      </c>
      <c r="F91" s="168">
        <v>61</v>
      </c>
      <c r="G91" s="159">
        <v>5000</v>
      </c>
      <c r="H91" s="158">
        <v>610</v>
      </c>
      <c r="I91" s="156"/>
    </row>
    <row r="92" spans="1:9" x14ac:dyDescent="0.25">
      <c r="A92" s="163">
        <v>41301</v>
      </c>
      <c r="B92" s="164" t="s">
        <v>204</v>
      </c>
      <c r="C92" s="164" t="s">
        <v>198</v>
      </c>
      <c r="D92" s="164" t="s">
        <v>196</v>
      </c>
      <c r="E92" s="164" t="s">
        <v>217</v>
      </c>
      <c r="F92" s="164">
        <v>10</v>
      </c>
      <c r="G92" s="165">
        <v>230</v>
      </c>
      <c r="H92" s="166">
        <v>110</v>
      </c>
      <c r="I92" s="156"/>
    </row>
    <row r="93" spans="1:9" x14ac:dyDescent="0.25">
      <c r="A93" s="167">
        <v>41302</v>
      </c>
      <c r="B93" s="168" t="s">
        <v>207</v>
      </c>
      <c r="C93" s="168" t="s">
        <v>192</v>
      </c>
      <c r="D93" s="168" t="s">
        <v>216</v>
      </c>
      <c r="E93" s="168" t="s">
        <v>234</v>
      </c>
      <c r="F93" s="168">
        <v>36</v>
      </c>
      <c r="G93" s="159">
        <v>756</v>
      </c>
      <c r="H93" s="158">
        <v>333</v>
      </c>
      <c r="I93" s="156"/>
    </row>
    <row r="94" spans="1:9" x14ac:dyDescent="0.25">
      <c r="A94" s="163">
        <v>41302</v>
      </c>
      <c r="B94" s="164" t="s">
        <v>38</v>
      </c>
      <c r="C94" s="164" t="s">
        <v>205</v>
      </c>
      <c r="D94" s="164" t="s">
        <v>216</v>
      </c>
      <c r="E94" s="164" t="s">
        <v>230</v>
      </c>
      <c r="F94" s="164">
        <v>42</v>
      </c>
      <c r="G94" s="165">
        <v>1134</v>
      </c>
      <c r="H94" s="166">
        <v>609</v>
      </c>
      <c r="I94" s="156"/>
    </row>
    <row r="95" spans="1:9" x14ac:dyDescent="0.25">
      <c r="A95" s="167">
        <v>41302</v>
      </c>
      <c r="B95" s="168" t="s">
        <v>204</v>
      </c>
      <c r="C95" s="168" t="s">
        <v>195</v>
      </c>
      <c r="D95" s="168" t="s">
        <v>212</v>
      </c>
      <c r="E95" s="168" t="s">
        <v>232</v>
      </c>
      <c r="F95" s="168">
        <v>46</v>
      </c>
      <c r="G95" s="159">
        <v>1058</v>
      </c>
      <c r="H95" s="158">
        <v>506</v>
      </c>
      <c r="I95" s="156"/>
    </row>
    <row r="96" spans="1:9" x14ac:dyDescent="0.25">
      <c r="A96" s="163">
        <v>41302</v>
      </c>
      <c r="B96" s="164" t="s">
        <v>38</v>
      </c>
      <c r="C96" s="164" t="s">
        <v>195</v>
      </c>
      <c r="D96" s="164" t="s">
        <v>212</v>
      </c>
      <c r="E96" s="164" t="s">
        <v>230</v>
      </c>
      <c r="F96" s="164">
        <v>44</v>
      </c>
      <c r="G96" s="165">
        <v>1188</v>
      </c>
      <c r="H96" s="166">
        <v>638</v>
      </c>
      <c r="I96" s="156"/>
    </row>
    <row r="97" spans="1:9" x14ac:dyDescent="0.25">
      <c r="A97" s="167">
        <v>41302</v>
      </c>
      <c r="B97" s="168" t="s">
        <v>38</v>
      </c>
      <c r="C97" s="168" t="s">
        <v>195</v>
      </c>
      <c r="D97" s="168" t="s">
        <v>196</v>
      </c>
      <c r="E97" s="168" t="s">
        <v>197</v>
      </c>
      <c r="F97" s="168">
        <v>56</v>
      </c>
      <c r="G97" s="159">
        <v>1512</v>
      </c>
      <c r="H97" s="158">
        <v>812</v>
      </c>
      <c r="I97" s="156"/>
    </row>
    <row r="98" spans="1:9" x14ac:dyDescent="0.25">
      <c r="A98" s="163">
        <v>41302</v>
      </c>
      <c r="B98" s="164" t="s">
        <v>194</v>
      </c>
      <c r="C98" s="164" t="s">
        <v>195</v>
      </c>
      <c r="D98" s="164" t="s">
        <v>136</v>
      </c>
      <c r="E98" s="164" t="s">
        <v>217</v>
      </c>
      <c r="F98" s="164">
        <v>25</v>
      </c>
      <c r="G98" s="165">
        <v>550</v>
      </c>
      <c r="H98" s="166">
        <v>250</v>
      </c>
      <c r="I98" s="156"/>
    </row>
    <row r="99" spans="1:9" x14ac:dyDescent="0.25">
      <c r="A99" s="167">
        <v>41302</v>
      </c>
      <c r="B99" s="168" t="s">
        <v>202</v>
      </c>
      <c r="C99" s="168" t="s">
        <v>195</v>
      </c>
      <c r="D99" s="168" t="s">
        <v>216</v>
      </c>
      <c r="E99" s="168" t="s">
        <v>233</v>
      </c>
      <c r="F99" s="168">
        <v>51</v>
      </c>
      <c r="G99" s="159">
        <v>969</v>
      </c>
      <c r="H99" s="158">
        <v>408</v>
      </c>
      <c r="I99" s="156"/>
    </row>
    <row r="100" spans="1:9" x14ac:dyDescent="0.25">
      <c r="A100" s="163">
        <v>41302</v>
      </c>
      <c r="B100" s="164" t="s">
        <v>207</v>
      </c>
      <c r="C100" s="164" t="s">
        <v>198</v>
      </c>
      <c r="D100" s="164" t="s">
        <v>206</v>
      </c>
      <c r="E100" s="164" t="s">
        <v>203</v>
      </c>
      <c r="F100" s="164">
        <v>62</v>
      </c>
      <c r="G100" s="165">
        <v>1302</v>
      </c>
      <c r="H100" s="166">
        <v>573.5</v>
      </c>
      <c r="I100" s="156"/>
    </row>
    <row r="101" spans="1:9" x14ac:dyDescent="0.25">
      <c r="A101" s="167">
        <v>41302</v>
      </c>
      <c r="B101" s="168" t="s">
        <v>204</v>
      </c>
      <c r="C101" s="168" t="s">
        <v>198</v>
      </c>
      <c r="D101" s="168" t="s">
        <v>216</v>
      </c>
      <c r="E101" s="168" t="s">
        <v>235</v>
      </c>
      <c r="F101" s="168">
        <v>15</v>
      </c>
      <c r="G101" s="159">
        <v>345</v>
      </c>
      <c r="H101" s="158">
        <v>165</v>
      </c>
      <c r="I101" s="156"/>
    </row>
    <row r="102" spans="1:9" x14ac:dyDescent="0.25">
      <c r="A102" s="163">
        <v>41303</v>
      </c>
      <c r="B102" s="164" t="s">
        <v>194</v>
      </c>
      <c r="C102" s="164" t="s">
        <v>192</v>
      </c>
      <c r="D102" s="164" t="s">
        <v>206</v>
      </c>
      <c r="E102" s="164" t="s">
        <v>200</v>
      </c>
      <c r="F102" s="164">
        <v>50</v>
      </c>
      <c r="G102" s="165">
        <v>1100</v>
      </c>
      <c r="H102" s="166">
        <v>500</v>
      </c>
      <c r="I102" s="156"/>
    </row>
    <row r="103" spans="1:9" x14ac:dyDescent="0.25">
      <c r="A103" s="167">
        <v>41303</v>
      </c>
      <c r="B103" s="168" t="s">
        <v>38</v>
      </c>
      <c r="C103" s="168" t="s">
        <v>205</v>
      </c>
      <c r="D103" s="168" t="s">
        <v>196</v>
      </c>
      <c r="E103" s="168" t="s">
        <v>228</v>
      </c>
      <c r="F103" s="168">
        <v>10</v>
      </c>
      <c r="G103" s="159">
        <v>270</v>
      </c>
      <c r="H103" s="158">
        <v>145</v>
      </c>
      <c r="I103" s="156"/>
    </row>
    <row r="104" spans="1:9" x14ac:dyDescent="0.25">
      <c r="A104" s="163">
        <v>41304</v>
      </c>
      <c r="B104" s="164" t="s">
        <v>202</v>
      </c>
      <c r="C104" s="164" t="s">
        <v>195</v>
      </c>
      <c r="D104" s="164" t="s">
        <v>136</v>
      </c>
      <c r="E104" s="164" t="s">
        <v>211</v>
      </c>
      <c r="F104" s="164">
        <v>23</v>
      </c>
      <c r="G104" s="165">
        <v>437</v>
      </c>
      <c r="H104" s="166">
        <v>184</v>
      </c>
      <c r="I104" s="156"/>
    </row>
    <row r="105" spans="1:9" x14ac:dyDescent="0.25">
      <c r="A105" s="167">
        <v>41304</v>
      </c>
      <c r="B105" s="168" t="s">
        <v>38</v>
      </c>
      <c r="C105" s="168" t="s">
        <v>195</v>
      </c>
      <c r="D105" s="168" t="s">
        <v>136</v>
      </c>
      <c r="E105" s="168" t="s">
        <v>211</v>
      </c>
      <c r="F105" s="168">
        <v>25</v>
      </c>
      <c r="G105" s="159">
        <v>675</v>
      </c>
      <c r="H105" s="158">
        <v>362.5</v>
      </c>
      <c r="I105" s="156"/>
    </row>
    <row r="106" spans="1:9" x14ac:dyDescent="0.25">
      <c r="A106" s="169">
        <v>41304</v>
      </c>
      <c r="B106" s="170" t="s">
        <v>202</v>
      </c>
      <c r="C106" s="170" t="s">
        <v>198</v>
      </c>
      <c r="D106" s="170" t="s">
        <v>196</v>
      </c>
      <c r="E106" s="170" t="s">
        <v>225</v>
      </c>
      <c r="F106" s="170">
        <v>49</v>
      </c>
      <c r="G106" s="171">
        <v>931</v>
      </c>
      <c r="H106" s="160">
        <v>392</v>
      </c>
      <c r="I106" s="156"/>
    </row>
  </sheetData>
  <autoFilter ref="A1:H106" xr:uid="{0C13A941-0B64-4979-9181-9437FE021923}"/>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57C9F-0B42-465D-AB4B-501C25319480}">
  <sheetPr>
    <tabColor rgb="FFFF0000"/>
  </sheetPr>
  <dimension ref="A1:L106"/>
  <sheetViews>
    <sheetView workbookViewId="0">
      <selection activeCell="E13" sqref="E13"/>
    </sheetView>
  </sheetViews>
  <sheetFormatPr defaultColWidth="8.81640625" defaultRowHeight="12.5" x14ac:dyDescent="0.25"/>
  <cols>
    <col min="1" max="6" width="8.81640625" style="151"/>
    <col min="7" max="7" width="9.7265625" style="151" bestFit="1" customWidth="1"/>
    <col min="8" max="8" width="8.81640625" style="151"/>
    <col min="9" max="9" width="3.26953125" style="151" customWidth="1"/>
    <col min="10" max="16384" width="8.81640625" style="151"/>
  </cols>
  <sheetData>
    <row r="1" spans="1:12" ht="14.5" x14ac:dyDescent="0.35">
      <c r="A1" s="150" t="s">
        <v>36</v>
      </c>
      <c r="B1" s="150" t="s">
        <v>37</v>
      </c>
      <c r="C1" s="150" t="s">
        <v>187</v>
      </c>
      <c r="D1" s="150" t="s">
        <v>138</v>
      </c>
      <c r="E1" s="150" t="s">
        <v>188</v>
      </c>
      <c r="F1" s="150" t="s">
        <v>189</v>
      </c>
      <c r="G1" s="150" t="s">
        <v>41</v>
      </c>
      <c r="H1" s="150" t="s">
        <v>190</v>
      </c>
      <c r="J1" s="152" t="s">
        <v>191</v>
      </c>
      <c r="K1" s="152"/>
      <c r="L1" s="152"/>
    </row>
    <row r="2" spans="1:12" x14ac:dyDescent="0.25">
      <c r="A2" s="153">
        <v>41294</v>
      </c>
      <c r="B2" s="154" t="s">
        <v>204</v>
      </c>
      <c r="C2" s="154" t="s">
        <v>192</v>
      </c>
      <c r="D2" s="154" t="s">
        <v>206</v>
      </c>
      <c r="E2" s="154" t="s">
        <v>213</v>
      </c>
      <c r="F2" s="154">
        <v>59</v>
      </c>
      <c r="G2" s="155">
        <v>1357</v>
      </c>
      <c r="H2" s="155">
        <v>649</v>
      </c>
    </row>
    <row r="3" spans="1:12" x14ac:dyDescent="0.25">
      <c r="A3" s="153">
        <v>41295</v>
      </c>
      <c r="B3" s="154" t="s">
        <v>38</v>
      </c>
      <c r="C3" s="154" t="s">
        <v>192</v>
      </c>
      <c r="D3" s="154" t="s">
        <v>206</v>
      </c>
      <c r="E3" s="154" t="s">
        <v>203</v>
      </c>
      <c r="F3" s="154">
        <v>58</v>
      </c>
      <c r="G3" s="155">
        <v>1566</v>
      </c>
      <c r="H3" s="155">
        <v>841</v>
      </c>
    </row>
    <row r="4" spans="1:12" x14ac:dyDescent="0.25">
      <c r="A4" s="153">
        <v>41300</v>
      </c>
      <c r="B4" s="154" t="s">
        <v>194</v>
      </c>
      <c r="C4" s="154" t="s">
        <v>192</v>
      </c>
      <c r="D4" s="154" t="s">
        <v>206</v>
      </c>
      <c r="E4" s="154" t="s">
        <v>218</v>
      </c>
      <c r="F4" s="154">
        <v>17</v>
      </c>
      <c r="G4" s="155">
        <v>374</v>
      </c>
      <c r="H4" s="155">
        <v>170</v>
      </c>
    </row>
    <row r="5" spans="1:12" x14ac:dyDescent="0.25">
      <c r="A5" s="153">
        <v>41303</v>
      </c>
      <c r="B5" s="154" t="s">
        <v>194</v>
      </c>
      <c r="C5" s="154" t="s">
        <v>192</v>
      </c>
      <c r="D5" s="154" t="s">
        <v>206</v>
      </c>
      <c r="E5" s="154" t="s">
        <v>200</v>
      </c>
      <c r="F5" s="154">
        <v>50</v>
      </c>
      <c r="G5" s="155">
        <v>1100</v>
      </c>
      <c r="H5" s="155">
        <v>500</v>
      </c>
    </row>
    <row r="6" spans="1:12" x14ac:dyDescent="0.25">
      <c r="A6" s="153">
        <v>41280</v>
      </c>
      <c r="B6" s="154" t="s">
        <v>202</v>
      </c>
      <c r="C6" s="154" t="s">
        <v>192</v>
      </c>
      <c r="D6" s="154" t="s">
        <v>212</v>
      </c>
      <c r="E6" s="154" t="s">
        <v>215</v>
      </c>
      <c r="F6" s="154">
        <v>54</v>
      </c>
      <c r="G6" s="155">
        <v>1026</v>
      </c>
      <c r="H6" s="155">
        <v>432</v>
      </c>
    </row>
    <row r="7" spans="1:12" x14ac:dyDescent="0.25">
      <c r="A7" s="153">
        <v>41283</v>
      </c>
      <c r="B7" s="154" t="s">
        <v>204</v>
      </c>
      <c r="C7" s="154" t="s">
        <v>192</v>
      </c>
      <c r="D7" s="154" t="s">
        <v>212</v>
      </c>
      <c r="E7" s="154" t="s">
        <v>208</v>
      </c>
      <c r="F7" s="154">
        <v>38</v>
      </c>
      <c r="G7" s="155">
        <v>874</v>
      </c>
      <c r="H7" s="155">
        <v>418</v>
      </c>
    </row>
    <row r="8" spans="1:12" x14ac:dyDescent="0.25">
      <c r="A8" s="153">
        <v>41285</v>
      </c>
      <c r="B8" s="154" t="s">
        <v>38</v>
      </c>
      <c r="C8" s="154" t="s">
        <v>192</v>
      </c>
      <c r="D8" s="154" t="s">
        <v>212</v>
      </c>
      <c r="E8" s="154" t="s">
        <v>227</v>
      </c>
      <c r="F8" s="154">
        <v>14</v>
      </c>
      <c r="G8" s="155">
        <v>378</v>
      </c>
      <c r="H8" s="155">
        <v>203</v>
      </c>
    </row>
    <row r="9" spans="1:12" x14ac:dyDescent="0.25">
      <c r="A9" s="153">
        <v>41288</v>
      </c>
      <c r="B9" s="154" t="s">
        <v>204</v>
      </c>
      <c r="C9" s="154" t="s">
        <v>192</v>
      </c>
      <c r="D9" s="154" t="s">
        <v>212</v>
      </c>
      <c r="E9" s="154" t="s">
        <v>229</v>
      </c>
      <c r="F9" s="154">
        <v>34</v>
      </c>
      <c r="G9" s="155">
        <v>782</v>
      </c>
      <c r="H9" s="155">
        <v>374</v>
      </c>
    </row>
    <row r="10" spans="1:12" x14ac:dyDescent="0.25">
      <c r="A10" s="153">
        <v>41291</v>
      </c>
      <c r="B10" s="154" t="s">
        <v>38</v>
      </c>
      <c r="C10" s="154" t="s">
        <v>192</v>
      </c>
      <c r="D10" s="154" t="s">
        <v>212</v>
      </c>
      <c r="E10" s="154" t="s">
        <v>222</v>
      </c>
      <c r="F10" s="154">
        <v>62</v>
      </c>
      <c r="G10" s="155">
        <v>1674</v>
      </c>
      <c r="H10" s="155">
        <v>899</v>
      </c>
    </row>
    <row r="11" spans="1:12" x14ac:dyDescent="0.25">
      <c r="A11" s="153">
        <v>41292</v>
      </c>
      <c r="B11" s="154" t="s">
        <v>202</v>
      </c>
      <c r="C11" s="154" t="s">
        <v>192</v>
      </c>
      <c r="D11" s="154" t="s">
        <v>212</v>
      </c>
      <c r="E11" s="154" t="s">
        <v>193</v>
      </c>
      <c r="F11" s="154">
        <v>24</v>
      </c>
      <c r="G11" s="155">
        <v>456</v>
      </c>
      <c r="H11" s="155">
        <v>192</v>
      </c>
    </row>
    <row r="12" spans="1:12" x14ac:dyDescent="0.25">
      <c r="A12" s="153">
        <v>41292</v>
      </c>
      <c r="B12" s="154" t="s">
        <v>194</v>
      </c>
      <c r="C12" s="154" t="s">
        <v>192</v>
      </c>
      <c r="D12" s="154" t="s">
        <v>212</v>
      </c>
      <c r="E12" s="154" t="s">
        <v>231</v>
      </c>
      <c r="F12" s="154">
        <v>20</v>
      </c>
      <c r="G12" s="155">
        <v>440</v>
      </c>
      <c r="H12" s="155">
        <v>200</v>
      </c>
    </row>
    <row r="13" spans="1:12" x14ac:dyDescent="0.25">
      <c r="A13" s="153">
        <v>41297</v>
      </c>
      <c r="B13" s="154" t="s">
        <v>38</v>
      </c>
      <c r="C13" s="154" t="s">
        <v>192</v>
      </c>
      <c r="D13" s="154" t="s">
        <v>212</v>
      </c>
      <c r="E13" s="154" t="s">
        <v>209</v>
      </c>
      <c r="F13" s="154">
        <v>44</v>
      </c>
      <c r="G13" s="155">
        <v>1188</v>
      </c>
      <c r="H13" s="155">
        <v>638</v>
      </c>
    </row>
    <row r="14" spans="1:12" x14ac:dyDescent="0.25">
      <c r="A14" s="153">
        <v>41284</v>
      </c>
      <c r="B14" s="154" t="s">
        <v>207</v>
      </c>
      <c r="C14" s="154" t="s">
        <v>192</v>
      </c>
      <c r="D14" s="154" t="s">
        <v>196</v>
      </c>
      <c r="E14" s="154" t="s">
        <v>224</v>
      </c>
      <c r="F14" s="154">
        <v>27</v>
      </c>
      <c r="G14" s="155">
        <v>567</v>
      </c>
      <c r="H14" s="155">
        <v>249.75</v>
      </c>
    </row>
    <row r="15" spans="1:12" x14ac:dyDescent="0.25">
      <c r="A15" s="153">
        <v>41289</v>
      </c>
      <c r="B15" s="154" t="s">
        <v>207</v>
      </c>
      <c r="C15" s="154" t="s">
        <v>192</v>
      </c>
      <c r="D15" s="154" t="s">
        <v>196</v>
      </c>
      <c r="E15" s="154" t="s">
        <v>200</v>
      </c>
      <c r="F15" s="154">
        <v>63</v>
      </c>
      <c r="G15" s="155">
        <v>1323</v>
      </c>
      <c r="H15" s="155">
        <v>582.75</v>
      </c>
    </row>
    <row r="16" spans="1:12" x14ac:dyDescent="0.25">
      <c r="A16" s="153">
        <v>41291</v>
      </c>
      <c r="B16" s="154" t="s">
        <v>38</v>
      </c>
      <c r="C16" s="154" t="s">
        <v>192</v>
      </c>
      <c r="D16" s="154" t="s">
        <v>196</v>
      </c>
      <c r="E16" s="154" t="s">
        <v>201</v>
      </c>
      <c r="F16" s="154">
        <v>43</v>
      </c>
      <c r="G16" s="155">
        <v>1161</v>
      </c>
      <c r="H16" s="155">
        <v>623.5</v>
      </c>
    </row>
    <row r="17" spans="1:8" x14ac:dyDescent="0.25">
      <c r="A17" s="153">
        <v>41292</v>
      </c>
      <c r="B17" s="154" t="s">
        <v>207</v>
      </c>
      <c r="C17" s="154" t="s">
        <v>192</v>
      </c>
      <c r="D17" s="154" t="s">
        <v>196</v>
      </c>
      <c r="E17" s="154" t="s">
        <v>232</v>
      </c>
      <c r="F17" s="154">
        <v>12</v>
      </c>
      <c r="G17" s="155">
        <v>252</v>
      </c>
      <c r="H17" s="155">
        <v>111</v>
      </c>
    </row>
    <row r="18" spans="1:8" x14ac:dyDescent="0.25">
      <c r="A18" s="153">
        <v>41294</v>
      </c>
      <c r="B18" s="154" t="s">
        <v>194</v>
      </c>
      <c r="C18" s="154" t="s">
        <v>192</v>
      </c>
      <c r="D18" s="154" t="s">
        <v>196</v>
      </c>
      <c r="E18" s="154" t="s">
        <v>215</v>
      </c>
      <c r="F18" s="154">
        <v>10</v>
      </c>
      <c r="G18" s="155">
        <v>220</v>
      </c>
      <c r="H18" s="155">
        <v>100</v>
      </c>
    </row>
    <row r="19" spans="1:8" x14ac:dyDescent="0.25">
      <c r="A19" s="153">
        <v>41297</v>
      </c>
      <c r="B19" s="154" t="s">
        <v>194</v>
      </c>
      <c r="C19" s="154" t="s">
        <v>192</v>
      </c>
      <c r="D19" s="154" t="s">
        <v>196</v>
      </c>
      <c r="E19" s="154" t="s">
        <v>231</v>
      </c>
      <c r="F19" s="154">
        <v>9</v>
      </c>
      <c r="G19" s="155">
        <v>198</v>
      </c>
      <c r="H19" s="155">
        <v>90</v>
      </c>
    </row>
    <row r="20" spans="1:8" x14ac:dyDescent="0.25">
      <c r="A20" s="153">
        <v>41277</v>
      </c>
      <c r="B20" s="154" t="s">
        <v>202</v>
      </c>
      <c r="C20" s="154" t="s">
        <v>192</v>
      </c>
      <c r="D20" s="154" t="s">
        <v>199</v>
      </c>
      <c r="E20" s="154" t="s">
        <v>203</v>
      </c>
      <c r="F20" s="154">
        <v>38</v>
      </c>
      <c r="G20" s="155">
        <v>722</v>
      </c>
      <c r="H20" s="155">
        <v>304</v>
      </c>
    </row>
    <row r="21" spans="1:8" x14ac:dyDescent="0.25">
      <c r="A21" s="153">
        <v>41283</v>
      </c>
      <c r="B21" s="154" t="s">
        <v>194</v>
      </c>
      <c r="C21" s="154" t="s">
        <v>192</v>
      </c>
      <c r="D21" s="154" t="s">
        <v>199</v>
      </c>
      <c r="E21" s="154" t="s">
        <v>223</v>
      </c>
      <c r="F21" s="154">
        <v>40</v>
      </c>
      <c r="G21" s="155">
        <v>880</v>
      </c>
      <c r="H21" s="155">
        <v>400</v>
      </c>
    </row>
    <row r="22" spans="1:8" x14ac:dyDescent="0.25">
      <c r="A22" s="153">
        <v>41284</v>
      </c>
      <c r="B22" s="154" t="s">
        <v>204</v>
      </c>
      <c r="C22" s="154" t="s">
        <v>192</v>
      </c>
      <c r="D22" s="154" t="s">
        <v>199</v>
      </c>
      <c r="E22" s="154" t="s">
        <v>193</v>
      </c>
      <c r="F22" s="154">
        <v>63</v>
      </c>
      <c r="G22" s="155">
        <v>1449</v>
      </c>
      <c r="H22" s="155">
        <v>693</v>
      </c>
    </row>
    <row r="23" spans="1:8" x14ac:dyDescent="0.25">
      <c r="A23" s="153">
        <v>41292</v>
      </c>
      <c r="B23" s="154" t="s">
        <v>194</v>
      </c>
      <c r="C23" s="154" t="s">
        <v>192</v>
      </c>
      <c r="D23" s="154" t="s">
        <v>199</v>
      </c>
      <c r="E23" s="154" t="s">
        <v>225</v>
      </c>
      <c r="F23" s="154">
        <v>59</v>
      </c>
      <c r="G23" s="155">
        <v>1298</v>
      </c>
      <c r="H23" s="155">
        <v>590</v>
      </c>
    </row>
    <row r="24" spans="1:8" x14ac:dyDescent="0.25">
      <c r="A24" s="153">
        <v>41297</v>
      </c>
      <c r="B24" s="154" t="s">
        <v>38</v>
      </c>
      <c r="C24" s="154" t="s">
        <v>192</v>
      </c>
      <c r="D24" s="154" t="s">
        <v>199</v>
      </c>
      <c r="E24" s="154" t="s">
        <v>221</v>
      </c>
      <c r="F24" s="154">
        <v>22</v>
      </c>
      <c r="G24" s="155">
        <v>594</v>
      </c>
      <c r="H24" s="155">
        <v>319</v>
      </c>
    </row>
    <row r="25" spans="1:8" x14ac:dyDescent="0.25">
      <c r="A25" s="153">
        <v>41275</v>
      </c>
      <c r="B25" s="154" t="s">
        <v>38</v>
      </c>
      <c r="C25" s="154" t="s">
        <v>192</v>
      </c>
      <c r="D25" s="154" t="s">
        <v>136</v>
      </c>
      <c r="E25" s="154" t="s">
        <v>193</v>
      </c>
      <c r="F25" s="154">
        <v>16</v>
      </c>
      <c r="G25" s="155">
        <v>432</v>
      </c>
      <c r="H25" s="155">
        <v>232</v>
      </c>
    </row>
    <row r="26" spans="1:8" x14ac:dyDescent="0.25">
      <c r="A26" s="153">
        <v>41291</v>
      </c>
      <c r="B26" s="154" t="s">
        <v>204</v>
      </c>
      <c r="C26" s="154" t="s">
        <v>192</v>
      </c>
      <c r="D26" s="154" t="s">
        <v>136</v>
      </c>
      <c r="E26" s="154" t="s">
        <v>209</v>
      </c>
      <c r="F26" s="154">
        <v>39</v>
      </c>
      <c r="G26" s="155">
        <v>897</v>
      </c>
      <c r="H26" s="155">
        <v>429</v>
      </c>
    </row>
    <row r="27" spans="1:8" x14ac:dyDescent="0.25">
      <c r="A27" s="153">
        <v>41283</v>
      </c>
      <c r="B27" s="154" t="s">
        <v>202</v>
      </c>
      <c r="C27" s="154" t="s">
        <v>192</v>
      </c>
      <c r="D27" s="154" t="s">
        <v>216</v>
      </c>
      <c r="E27" s="154" t="s">
        <v>209</v>
      </c>
      <c r="F27" s="154">
        <v>42</v>
      </c>
      <c r="G27" s="155">
        <v>798</v>
      </c>
      <c r="H27" s="155">
        <v>336</v>
      </c>
    </row>
    <row r="28" spans="1:8" x14ac:dyDescent="0.25">
      <c r="A28" s="153">
        <v>41284</v>
      </c>
      <c r="B28" s="154" t="s">
        <v>38</v>
      </c>
      <c r="C28" s="154" t="s">
        <v>192</v>
      </c>
      <c r="D28" s="154" t="s">
        <v>216</v>
      </c>
      <c r="E28" s="154" t="s">
        <v>225</v>
      </c>
      <c r="F28" s="154">
        <v>17</v>
      </c>
      <c r="G28" s="155">
        <v>459</v>
      </c>
      <c r="H28" s="155">
        <v>246.5</v>
      </c>
    </row>
    <row r="29" spans="1:8" x14ac:dyDescent="0.25">
      <c r="A29" s="153">
        <v>41284</v>
      </c>
      <c r="B29" s="154" t="s">
        <v>207</v>
      </c>
      <c r="C29" s="154" t="s">
        <v>192</v>
      </c>
      <c r="D29" s="154" t="s">
        <v>216</v>
      </c>
      <c r="E29" s="154" t="s">
        <v>226</v>
      </c>
      <c r="F29" s="154">
        <v>17</v>
      </c>
      <c r="G29" s="155">
        <v>357</v>
      </c>
      <c r="H29" s="155">
        <v>157.25</v>
      </c>
    </row>
    <row r="30" spans="1:8" x14ac:dyDescent="0.25">
      <c r="A30" s="153">
        <v>41285</v>
      </c>
      <c r="B30" s="154" t="s">
        <v>38</v>
      </c>
      <c r="C30" s="154" t="s">
        <v>192</v>
      </c>
      <c r="D30" s="154" t="s">
        <v>216</v>
      </c>
      <c r="E30" s="154" t="s">
        <v>210</v>
      </c>
      <c r="F30" s="154">
        <v>49</v>
      </c>
      <c r="G30" s="155">
        <v>1323</v>
      </c>
      <c r="H30" s="155">
        <v>710.5</v>
      </c>
    </row>
    <row r="31" spans="1:8" x14ac:dyDescent="0.25">
      <c r="A31" s="153">
        <v>41302</v>
      </c>
      <c r="B31" s="154" t="s">
        <v>207</v>
      </c>
      <c r="C31" s="154" t="s">
        <v>192</v>
      </c>
      <c r="D31" s="154" t="s">
        <v>216</v>
      </c>
      <c r="E31" s="154" t="s">
        <v>234</v>
      </c>
      <c r="F31" s="154">
        <v>36</v>
      </c>
      <c r="G31" s="155">
        <v>756</v>
      </c>
      <c r="H31" s="155">
        <v>333</v>
      </c>
    </row>
    <row r="32" spans="1:8" x14ac:dyDescent="0.25">
      <c r="A32" s="153">
        <v>41277</v>
      </c>
      <c r="B32" s="154" t="s">
        <v>204</v>
      </c>
      <c r="C32" s="154" t="s">
        <v>205</v>
      </c>
      <c r="D32" s="154" t="s">
        <v>206</v>
      </c>
      <c r="E32" s="154" t="s">
        <v>203</v>
      </c>
      <c r="F32" s="154">
        <v>20</v>
      </c>
      <c r="G32" s="155">
        <v>460</v>
      </c>
      <c r="H32" s="155">
        <v>220</v>
      </c>
    </row>
    <row r="33" spans="1:8" x14ac:dyDescent="0.25">
      <c r="A33" s="153">
        <v>41289</v>
      </c>
      <c r="B33" s="154" t="s">
        <v>202</v>
      </c>
      <c r="C33" s="154" t="s">
        <v>205</v>
      </c>
      <c r="D33" s="154" t="s">
        <v>206</v>
      </c>
      <c r="E33" s="154" t="s">
        <v>230</v>
      </c>
      <c r="F33" s="154">
        <v>11</v>
      </c>
      <c r="G33" s="155">
        <v>209</v>
      </c>
      <c r="H33" s="155">
        <v>88</v>
      </c>
    </row>
    <row r="34" spans="1:8" x14ac:dyDescent="0.25">
      <c r="A34" s="153">
        <v>41291</v>
      </c>
      <c r="B34" s="154" t="s">
        <v>38</v>
      </c>
      <c r="C34" s="154" t="s">
        <v>205</v>
      </c>
      <c r="D34" s="154" t="s">
        <v>206</v>
      </c>
      <c r="E34" s="154" t="s">
        <v>223</v>
      </c>
      <c r="F34" s="154">
        <v>61</v>
      </c>
      <c r="G34" s="155">
        <v>1647</v>
      </c>
      <c r="H34" s="155">
        <v>884.5</v>
      </c>
    </row>
    <row r="35" spans="1:8" x14ac:dyDescent="0.25">
      <c r="A35" s="153">
        <v>41292</v>
      </c>
      <c r="B35" s="154" t="s">
        <v>202</v>
      </c>
      <c r="C35" s="154" t="s">
        <v>205</v>
      </c>
      <c r="D35" s="154" t="s">
        <v>206</v>
      </c>
      <c r="E35" s="154" t="s">
        <v>209</v>
      </c>
      <c r="F35" s="154">
        <v>62</v>
      </c>
      <c r="G35" s="155">
        <v>1178</v>
      </c>
      <c r="H35" s="155">
        <v>496</v>
      </c>
    </row>
    <row r="36" spans="1:8" x14ac:dyDescent="0.25">
      <c r="A36" s="153">
        <v>41281</v>
      </c>
      <c r="B36" s="154" t="s">
        <v>204</v>
      </c>
      <c r="C36" s="154" t="s">
        <v>205</v>
      </c>
      <c r="D36" s="154" t="s">
        <v>212</v>
      </c>
      <c r="E36" s="154" t="s">
        <v>219</v>
      </c>
      <c r="F36" s="154">
        <v>12</v>
      </c>
      <c r="G36" s="155">
        <v>276</v>
      </c>
      <c r="H36" s="155">
        <v>132</v>
      </c>
    </row>
    <row r="37" spans="1:8" x14ac:dyDescent="0.25">
      <c r="A37" s="153">
        <v>41291</v>
      </c>
      <c r="B37" s="154" t="s">
        <v>202</v>
      </c>
      <c r="C37" s="154" t="s">
        <v>205</v>
      </c>
      <c r="D37" s="154" t="s">
        <v>212</v>
      </c>
      <c r="E37" s="154" t="s">
        <v>219</v>
      </c>
      <c r="F37" s="154">
        <v>59</v>
      </c>
      <c r="G37" s="155">
        <v>1121</v>
      </c>
      <c r="H37" s="155">
        <v>472</v>
      </c>
    </row>
    <row r="38" spans="1:8" x14ac:dyDescent="0.25">
      <c r="A38" s="153">
        <v>41298</v>
      </c>
      <c r="B38" s="154" t="s">
        <v>204</v>
      </c>
      <c r="C38" s="154" t="s">
        <v>205</v>
      </c>
      <c r="D38" s="154" t="s">
        <v>212</v>
      </c>
      <c r="E38" s="154" t="s">
        <v>210</v>
      </c>
      <c r="F38" s="154">
        <v>13</v>
      </c>
      <c r="G38" s="155">
        <v>299</v>
      </c>
      <c r="H38" s="155">
        <v>143</v>
      </c>
    </row>
    <row r="39" spans="1:8" x14ac:dyDescent="0.25">
      <c r="A39" s="153">
        <v>41299</v>
      </c>
      <c r="B39" s="154" t="s">
        <v>202</v>
      </c>
      <c r="C39" s="154" t="s">
        <v>205</v>
      </c>
      <c r="D39" s="154" t="s">
        <v>212</v>
      </c>
      <c r="E39" s="154" t="s">
        <v>229</v>
      </c>
      <c r="F39" s="154">
        <v>21</v>
      </c>
      <c r="G39" s="155">
        <v>399</v>
      </c>
      <c r="H39" s="155">
        <v>168</v>
      </c>
    </row>
    <row r="40" spans="1:8" x14ac:dyDescent="0.25">
      <c r="A40" s="153">
        <v>41284</v>
      </c>
      <c r="B40" s="154" t="s">
        <v>194</v>
      </c>
      <c r="C40" s="154" t="s">
        <v>205</v>
      </c>
      <c r="D40" s="154" t="s">
        <v>196</v>
      </c>
      <c r="E40" s="154" t="s">
        <v>203</v>
      </c>
      <c r="F40" s="154">
        <v>7</v>
      </c>
      <c r="G40" s="155">
        <v>154</v>
      </c>
      <c r="H40" s="155">
        <v>70</v>
      </c>
    </row>
    <row r="41" spans="1:8" x14ac:dyDescent="0.25">
      <c r="A41" s="153">
        <v>41286</v>
      </c>
      <c r="B41" s="154" t="s">
        <v>207</v>
      </c>
      <c r="C41" s="154" t="s">
        <v>205</v>
      </c>
      <c r="D41" s="154" t="s">
        <v>196</v>
      </c>
      <c r="E41" s="154" t="s">
        <v>227</v>
      </c>
      <c r="F41" s="154">
        <v>19</v>
      </c>
      <c r="G41" s="155">
        <v>399</v>
      </c>
      <c r="H41" s="155">
        <v>175.75</v>
      </c>
    </row>
    <row r="42" spans="1:8" x14ac:dyDescent="0.25">
      <c r="A42" s="153">
        <v>41300</v>
      </c>
      <c r="B42" s="154" t="s">
        <v>194</v>
      </c>
      <c r="C42" s="154" t="s">
        <v>205</v>
      </c>
      <c r="D42" s="154" t="s">
        <v>196</v>
      </c>
      <c r="E42" s="154" t="s">
        <v>215</v>
      </c>
      <c r="F42" s="154">
        <v>21</v>
      </c>
      <c r="G42" s="155">
        <v>462</v>
      </c>
      <c r="H42" s="155">
        <v>210</v>
      </c>
    </row>
    <row r="43" spans="1:8" x14ac:dyDescent="0.25">
      <c r="A43" s="153">
        <v>41303</v>
      </c>
      <c r="B43" s="154" t="s">
        <v>38</v>
      </c>
      <c r="C43" s="154" t="s">
        <v>205</v>
      </c>
      <c r="D43" s="154" t="s">
        <v>196</v>
      </c>
      <c r="E43" s="154" t="s">
        <v>228</v>
      </c>
      <c r="F43" s="154">
        <v>10</v>
      </c>
      <c r="G43" s="155">
        <v>270</v>
      </c>
      <c r="H43" s="155">
        <v>145</v>
      </c>
    </row>
    <row r="44" spans="1:8" x14ac:dyDescent="0.25">
      <c r="A44" s="153">
        <v>41287</v>
      </c>
      <c r="B44" s="154" t="s">
        <v>194</v>
      </c>
      <c r="C44" s="154" t="s">
        <v>205</v>
      </c>
      <c r="D44" s="154" t="s">
        <v>199</v>
      </c>
      <c r="E44" s="154" t="s">
        <v>228</v>
      </c>
      <c r="F44" s="154">
        <v>57</v>
      </c>
      <c r="G44" s="155">
        <v>1254</v>
      </c>
      <c r="H44" s="155">
        <v>570</v>
      </c>
    </row>
    <row r="45" spans="1:8" x14ac:dyDescent="0.25">
      <c r="A45" s="153">
        <v>41287</v>
      </c>
      <c r="B45" s="154" t="s">
        <v>202</v>
      </c>
      <c r="C45" s="154" t="s">
        <v>205</v>
      </c>
      <c r="D45" s="154" t="s">
        <v>199</v>
      </c>
      <c r="E45" s="154" t="s">
        <v>215</v>
      </c>
      <c r="F45" s="154">
        <v>33</v>
      </c>
      <c r="G45" s="155">
        <v>627</v>
      </c>
      <c r="H45" s="155">
        <v>264</v>
      </c>
    </row>
    <row r="46" spans="1:8" x14ac:dyDescent="0.25">
      <c r="A46" s="153">
        <v>41287</v>
      </c>
      <c r="B46" s="154" t="s">
        <v>194</v>
      </c>
      <c r="C46" s="154" t="s">
        <v>205</v>
      </c>
      <c r="D46" s="154" t="s">
        <v>199</v>
      </c>
      <c r="E46" s="154" t="s">
        <v>215</v>
      </c>
      <c r="F46" s="154">
        <v>40</v>
      </c>
      <c r="G46" s="155">
        <v>880</v>
      </c>
      <c r="H46" s="155">
        <v>400</v>
      </c>
    </row>
    <row r="47" spans="1:8" x14ac:dyDescent="0.25">
      <c r="A47" s="153">
        <v>41295</v>
      </c>
      <c r="B47" s="154" t="s">
        <v>202</v>
      </c>
      <c r="C47" s="154" t="s">
        <v>205</v>
      </c>
      <c r="D47" s="154" t="s">
        <v>199</v>
      </c>
      <c r="E47" s="154" t="s">
        <v>225</v>
      </c>
      <c r="F47" s="154">
        <v>23</v>
      </c>
      <c r="G47" s="155">
        <v>437</v>
      </c>
      <c r="H47" s="155">
        <v>184</v>
      </c>
    </row>
    <row r="48" spans="1:8" x14ac:dyDescent="0.25">
      <c r="A48" s="153">
        <v>41278</v>
      </c>
      <c r="B48" s="154" t="s">
        <v>207</v>
      </c>
      <c r="C48" s="154" t="s">
        <v>205</v>
      </c>
      <c r="D48" s="154" t="s">
        <v>136</v>
      </c>
      <c r="E48" s="154" t="s">
        <v>210</v>
      </c>
      <c r="F48" s="154">
        <v>29</v>
      </c>
      <c r="G48" s="155">
        <v>609</v>
      </c>
      <c r="H48" s="155">
        <v>268.25</v>
      </c>
    </row>
    <row r="49" spans="1:8" x14ac:dyDescent="0.25">
      <c r="A49" s="153">
        <v>41281</v>
      </c>
      <c r="B49" s="154" t="s">
        <v>207</v>
      </c>
      <c r="C49" s="154" t="s">
        <v>205</v>
      </c>
      <c r="D49" s="154" t="s">
        <v>136</v>
      </c>
      <c r="E49" s="154" t="s">
        <v>209</v>
      </c>
      <c r="F49" s="154">
        <v>22</v>
      </c>
      <c r="G49" s="155">
        <v>462</v>
      </c>
      <c r="H49" s="155">
        <v>203.5</v>
      </c>
    </row>
    <row r="50" spans="1:8" x14ac:dyDescent="0.25">
      <c r="A50" s="153">
        <v>41290</v>
      </c>
      <c r="B50" s="154" t="s">
        <v>194</v>
      </c>
      <c r="C50" s="154" t="s">
        <v>205</v>
      </c>
      <c r="D50" s="154" t="s">
        <v>136</v>
      </c>
      <c r="E50" s="154" t="s">
        <v>230</v>
      </c>
      <c r="F50" s="154">
        <v>56</v>
      </c>
      <c r="G50" s="155">
        <v>1232</v>
      </c>
      <c r="H50" s="155">
        <v>560</v>
      </c>
    </row>
    <row r="51" spans="1:8" x14ac:dyDescent="0.25">
      <c r="A51" s="153">
        <v>41284</v>
      </c>
      <c r="B51" s="154" t="s">
        <v>202</v>
      </c>
      <c r="C51" s="154" t="s">
        <v>205</v>
      </c>
      <c r="D51" s="154" t="s">
        <v>216</v>
      </c>
      <c r="E51" s="154" t="s">
        <v>211</v>
      </c>
      <c r="F51" s="154">
        <v>8</v>
      </c>
      <c r="G51" s="155">
        <v>152</v>
      </c>
      <c r="H51" s="155">
        <v>64</v>
      </c>
    </row>
    <row r="52" spans="1:8" x14ac:dyDescent="0.25">
      <c r="A52" s="153">
        <v>41291</v>
      </c>
      <c r="B52" s="154" t="s">
        <v>194</v>
      </c>
      <c r="C52" s="154" t="s">
        <v>205</v>
      </c>
      <c r="D52" s="154" t="s">
        <v>216</v>
      </c>
      <c r="E52" s="154" t="s">
        <v>209</v>
      </c>
      <c r="F52" s="154">
        <v>16</v>
      </c>
      <c r="G52" s="155">
        <v>352</v>
      </c>
      <c r="H52" s="155">
        <v>160</v>
      </c>
    </row>
    <row r="53" spans="1:8" x14ac:dyDescent="0.25">
      <c r="A53" s="153">
        <v>41292</v>
      </c>
      <c r="B53" s="154" t="s">
        <v>38</v>
      </c>
      <c r="C53" s="154" t="s">
        <v>205</v>
      </c>
      <c r="D53" s="154" t="s">
        <v>216</v>
      </c>
      <c r="E53" s="154" t="s">
        <v>228</v>
      </c>
      <c r="F53" s="154">
        <v>17</v>
      </c>
      <c r="G53" s="155">
        <v>459</v>
      </c>
      <c r="H53" s="155">
        <v>246.5</v>
      </c>
    </row>
    <row r="54" spans="1:8" x14ac:dyDescent="0.25">
      <c r="A54" s="153">
        <v>41295</v>
      </c>
      <c r="B54" s="154" t="s">
        <v>202</v>
      </c>
      <c r="C54" s="154" t="s">
        <v>205</v>
      </c>
      <c r="D54" s="154" t="s">
        <v>216</v>
      </c>
      <c r="E54" s="154" t="s">
        <v>217</v>
      </c>
      <c r="F54" s="154">
        <v>64</v>
      </c>
      <c r="G54" s="155">
        <v>1216</v>
      </c>
      <c r="H54" s="155">
        <v>512</v>
      </c>
    </row>
    <row r="55" spans="1:8" x14ac:dyDescent="0.25">
      <c r="A55" s="153">
        <v>41302</v>
      </c>
      <c r="B55" s="154" t="s">
        <v>38</v>
      </c>
      <c r="C55" s="154" t="s">
        <v>205</v>
      </c>
      <c r="D55" s="154" t="s">
        <v>216</v>
      </c>
      <c r="E55" s="154" t="s">
        <v>230</v>
      </c>
      <c r="F55" s="154">
        <v>42</v>
      </c>
      <c r="G55" s="155">
        <v>1134</v>
      </c>
      <c r="H55" s="155">
        <v>609</v>
      </c>
    </row>
    <row r="56" spans="1:8" x14ac:dyDescent="0.25">
      <c r="A56" s="153">
        <v>41283</v>
      </c>
      <c r="B56" s="154" t="s">
        <v>194</v>
      </c>
      <c r="C56" s="154" t="s">
        <v>195</v>
      </c>
      <c r="D56" s="154" t="s">
        <v>206</v>
      </c>
      <c r="E56" s="154" t="s">
        <v>208</v>
      </c>
      <c r="F56" s="154">
        <v>26</v>
      </c>
      <c r="G56" s="155">
        <v>572</v>
      </c>
      <c r="H56" s="155">
        <v>260</v>
      </c>
    </row>
    <row r="57" spans="1:8" x14ac:dyDescent="0.25">
      <c r="A57" s="153">
        <v>41284</v>
      </c>
      <c r="B57" s="154" t="s">
        <v>202</v>
      </c>
      <c r="C57" s="154" t="s">
        <v>195</v>
      </c>
      <c r="D57" s="154" t="s">
        <v>206</v>
      </c>
      <c r="E57" s="154" t="s">
        <v>224</v>
      </c>
      <c r="F57" s="154">
        <v>30</v>
      </c>
      <c r="G57" s="155">
        <v>570</v>
      </c>
      <c r="H57" s="155">
        <v>240</v>
      </c>
    </row>
    <row r="58" spans="1:8" x14ac:dyDescent="0.25">
      <c r="A58" s="153">
        <v>41286</v>
      </c>
      <c r="B58" s="154" t="s">
        <v>194</v>
      </c>
      <c r="C58" s="154" t="s">
        <v>195</v>
      </c>
      <c r="D58" s="154" t="s">
        <v>206</v>
      </c>
      <c r="E58" s="154" t="s">
        <v>221</v>
      </c>
      <c r="F58" s="154">
        <v>7</v>
      </c>
      <c r="G58" s="155">
        <v>154</v>
      </c>
      <c r="H58" s="155">
        <v>70</v>
      </c>
    </row>
    <row r="59" spans="1:8" x14ac:dyDescent="0.25">
      <c r="A59" s="153">
        <v>41297</v>
      </c>
      <c r="B59" s="154" t="s">
        <v>202</v>
      </c>
      <c r="C59" s="154" t="s">
        <v>195</v>
      </c>
      <c r="D59" s="154" t="s">
        <v>206</v>
      </c>
      <c r="E59" s="154" t="s">
        <v>220</v>
      </c>
      <c r="F59" s="154">
        <v>49</v>
      </c>
      <c r="G59" s="155">
        <v>931</v>
      </c>
      <c r="H59" s="155">
        <v>392</v>
      </c>
    </row>
    <row r="60" spans="1:8" x14ac:dyDescent="0.25">
      <c r="A60" s="153">
        <v>41296</v>
      </c>
      <c r="B60" s="154" t="s">
        <v>38</v>
      </c>
      <c r="C60" s="154" t="s">
        <v>195</v>
      </c>
      <c r="D60" s="154" t="s">
        <v>212</v>
      </c>
      <c r="E60" s="154" t="s">
        <v>203</v>
      </c>
      <c r="F60" s="154">
        <v>29</v>
      </c>
      <c r="G60" s="155">
        <v>783</v>
      </c>
      <c r="H60" s="155">
        <v>420.5</v>
      </c>
    </row>
    <row r="61" spans="1:8" x14ac:dyDescent="0.25">
      <c r="A61" s="153">
        <v>41302</v>
      </c>
      <c r="B61" s="154" t="s">
        <v>204</v>
      </c>
      <c r="C61" s="154" t="s">
        <v>195</v>
      </c>
      <c r="D61" s="154" t="s">
        <v>212</v>
      </c>
      <c r="E61" s="154" t="s">
        <v>232</v>
      </c>
      <c r="F61" s="154">
        <v>46</v>
      </c>
      <c r="G61" s="155">
        <v>1058</v>
      </c>
      <c r="H61" s="155">
        <v>506</v>
      </c>
    </row>
    <row r="62" spans="1:8" x14ac:dyDescent="0.25">
      <c r="A62" s="153">
        <v>41302</v>
      </c>
      <c r="B62" s="154" t="s">
        <v>38</v>
      </c>
      <c r="C62" s="154" t="s">
        <v>195</v>
      </c>
      <c r="D62" s="154" t="s">
        <v>212</v>
      </c>
      <c r="E62" s="154" t="s">
        <v>230</v>
      </c>
      <c r="F62" s="154">
        <v>44</v>
      </c>
      <c r="G62" s="155">
        <v>1188</v>
      </c>
      <c r="H62" s="155">
        <v>638</v>
      </c>
    </row>
    <row r="63" spans="1:8" x14ac:dyDescent="0.25">
      <c r="A63" s="153">
        <v>41276</v>
      </c>
      <c r="B63" s="154" t="s">
        <v>194</v>
      </c>
      <c r="C63" s="154" t="s">
        <v>195</v>
      </c>
      <c r="D63" s="154" t="s">
        <v>196</v>
      </c>
      <c r="E63" s="154" t="s">
        <v>197</v>
      </c>
      <c r="F63" s="154">
        <v>24</v>
      </c>
      <c r="G63" s="155">
        <v>528</v>
      </c>
      <c r="H63" s="155">
        <v>240</v>
      </c>
    </row>
    <row r="64" spans="1:8" x14ac:dyDescent="0.25">
      <c r="A64" s="153">
        <v>41302</v>
      </c>
      <c r="B64" s="154" t="s">
        <v>38</v>
      </c>
      <c r="C64" s="154" t="s">
        <v>195</v>
      </c>
      <c r="D64" s="154" t="s">
        <v>196</v>
      </c>
      <c r="E64" s="154" t="s">
        <v>197</v>
      </c>
      <c r="F64" s="154">
        <v>56</v>
      </c>
      <c r="G64" s="155">
        <v>1512</v>
      </c>
      <c r="H64" s="155">
        <v>812</v>
      </c>
    </row>
    <row r="65" spans="1:8" x14ac:dyDescent="0.25">
      <c r="A65" s="153">
        <v>41277</v>
      </c>
      <c r="B65" s="154" t="s">
        <v>207</v>
      </c>
      <c r="C65" s="154" t="s">
        <v>195</v>
      </c>
      <c r="D65" s="154" t="s">
        <v>199</v>
      </c>
      <c r="E65" s="154" t="s">
        <v>208</v>
      </c>
      <c r="F65" s="154">
        <v>23</v>
      </c>
      <c r="G65" s="155">
        <v>483</v>
      </c>
      <c r="H65" s="155">
        <v>212.75</v>
      </c>
    </row>
    <row r="66" spans="1:8" x14ac:dyDescent="0.25">
      <c r="A66" s="153">
        <v>41279</v>
      </c>
      <c r="B66" s="154" t="s">
        <v>207</v>
      </c>
      <c r="C66" s="154" t="s">
        <v>195</v>
      </c>
      <c r="D66" s="154" t="s">
        <v>199</v>
      </c>
      <c r="E66" s="154" t="s">
        <v>211</v>
      </c>
      <c r="F66" s="154">
        <v>57</v>
      </c>
      <c r="G66" s="155">
        <v>1197</v>
      </c>
      <c r="H66" s="155">
        <v>527.25</v>
      </c>
    </row>
    <row r="67" spans="1:8" x14ac:dyDescent="0.25">
      <c r="A67" s="153">
        <v>41295</v>
      </c>
      <c r="B67" s="154" t="s">
        <v>207</v>
      </c>
      <c r="C67" s="154" t="s">
        <v>195</v>
      </c>
      <c r="D67" s="154" t="s">
        <v>199</v>
      </c>
      <c r="E67" s="154" t="s">
        <v>219</v>
      </c>
      <c r="F67" s="154">
        <v>13</v>
      </c>
      <c r="G67" s="155">
        <v>273</v>
      </c>
      <c r="H67" s="155">
        <v>120.25</v>
      </c>
    </row>
    <row r="68" spans="1:8" x14ac:dyDescent="0.25">
      <c r="A68" s="153">
        <v>41277</v>
      </c>
      <c r="B68" s="154" t="s">
        <v>202</v>
      </c>
      <c r="C68" s="154" t="s">
        <v>195</v>
      </c>
      <c r="D68" s="154" t="s">
        <v>136</v>
      </c>
      <c r="E68" s="154" t="s">
        <v>209</v>
      </c>
      <c r="F68" s="154">
        <v>6</v>
      </c>
      <c r="G68" s="155">
        <v>114</v>
      </c>
      <c r="H68" s="155">
        <v>48</v>
      </c>
    </row>
    <row r="69" spans="1:8" x14ac:dyDescent="0.25">
      <c r="A69" s="153">
        <v>41283</v>
      </c>
      <c r="B69" s="154" t="s">
        <v>194</v>
      </c>
      <c r="C69" s="154" t="s">
        <v>195</v>
      </c>
      <c r="D69" s="154" t="s">
        <v>136</v>
      </c>
      <c r="E69" s="154" t="s">
        <v>217</v>
      </c>
      <c r="F69" s="154">
        <v>15</v>
      </c>
      <c r="G69" s="155">
        <v>330</v>
      </c>
      <c r="H69" s="155">
        <v>150</v>
      </c>
    </row>
    <row r="70" spans="1:8" x14ac:dyDescent="0.25">
      <c r="A70" s="153">
        <v>41284</v>
      </c>
      <c r="B70" s="154" t="s">
        <v>207</v>
      </c>
      <c r="C70" s="154" t="s">
        <v>195</v>
      </c>
      <c r="D70" s="154" t="s">
        <v>136</v>
      </c>
      <c r="E70" s="154" t="s">
        <v>226</v>
      </c>
      <c r="F70" s="154">
        <v>47</v>
      </c>
      <c r="G70" s="155">
        <v>987</v>
      </c>
      <c r="H70" s="155">
        <v>434.75</v>
      </c>
    </row>
    <row r="71" spans="1:8" x14ac:dyDescent="0.25">
      <c r="A71" s="153">
        <v>41293</v>
      </c>
      <c r="B71" s="154" t="s">
        <v>194</v>
      </c>
      <c r="C71" s="154" t="s">
        <v>195</v>
      </c>
      <c r="D71" s="154" t="s">
        <v>136</v>
      </c>
      <c r="E71" s="154" t="s">
        <v>220</v>
      </c>
      <c r="F71" s="154">
        <v>35</v>
      </c>
      <c r="G71" s="155">
        <v>770</v>
      </c>
      <c r="H71" s="155">
        <v>350</v>
      </c>
    </row>
    <row r="72" spans="1:8" x14ac:dyDescent="0.25">
      <c r="A72" s="153">
        <v>41300</v>
      </c>
      <c r="B72" s="154" t="s">
        <v>207</v>
      </c>
      <c r="C72" s="154" t="s">
        <v>195</v>
      </c>
      <c r="D72" s="154" t="s">
        <v>136</v>
      </c>
      <c r="E72" s="154" t="s">
        <v>231</v>
      </c>
      <c r="F72" s="154">
        <v>44</v>
      </c>
      <c r="G72" s="155">
        <v>924</v>
      </c>
      <c r="H72" s="155">
        <v>407</v>
      </c>
    </row>
    <row r="73" spans="1:8" x14ac:dyDescent="0.25">
      <c r="A73" s="153">
        <v>41302</v>
      </c>
      <c r="B73" s="154" t="s">
        <v>194</v>
      </c>
      <c r="C73" s="154" t="s">
        <v>195</v>
      </c>
      <c r="D73" s="154" t="s">
        <v>136</v>
      </c>
      <c r="E73" s="154" t="s">
        <v>217</v>
      </c>
      <c r="F73" s="154">
        <v>25</v>
      </c>
      <c r="G73" s="155">
        <v>550</v>
      </c>
      <c r="H73" s="155">
        <v>250</v>
      </c>
    </row>
    <row r="74" spans="1:8" x14ac:dyDescent="0.25">
      <c r="A74" s="153">
        <v>41304</v>
      </c>
      <c r="B74" s="154" t="s">
        <v>202</v>
      </c>
      <c r="C74" s="154" t="s">
        <v>195</v>
      </c>
      <c r="D74" s="154" t="s">
        <v>136</v>
      </c>
      <c r="E74" s="154" t="s">
        <v>211</v>
      </c>
      <c r="F74" s="154">
        <v>23</v>
      </c>
      <c r="G74" s="155">
        <v>437</v>
      </c>
      <c r="H74" s="155">
        <v>184</v>
      </c>
    </row>
    <row r="75" spans="1:8" x14ac:dyDescent="0.25">
      <c r="A75" s="153">
        <v>41304</v>
      </c>
      <c r="B75" s="154" t="s">
        <v>38</v>
      </c>
      <c r="C75" s="154" t="s">
        <v>195</v>
      </c>
      <c r="D75" s="154" t="s">
        <v>136</v>
      </c>
      <c r="E75" s="154" t="s">
        <v>211</v>
      </c>
      <c r="F75" s="154">
        <v>25</v>
      </c>
      <c r="G75" s="155">
        <v>675</v>
      </c>
      <c r="H75" s="155">
        <v>362.5</v>
      </c>
    </row>
    <row r="76" spans="1:8" x14ac:dyDescent="0.25">
      <c r="A76" s="153">
        <v>41280</v>
      </c>
      <c r="B76" s="154" t="s">
        <v>202</v>
      </c>
      <c r="C76" s="154" t="s">
        <v>195</v>
      </c>
      <c r="D76" s="154" t="s">
        <v>216</v>
      </c>
      <c r="E76" s="154" t="s">
        <v>217</v>
      </c>
      <c r="F76" s="154">
        <v>40</v>
      </c>
      <c r="G76" s="155">
        <v>760</v>
      </c>
      <c r="H76" s="155">
        <v>320</v>
      </c>
    </row>
    <row r="77" spans="1:8" x14ac:dyDescent="0.25">
      <c r="A77" s="153">
        <v>41287</v>
      </c>
      <c r="B77" s="154" t="s">
        <v>204</v>
      </c>
      <c r="C77" s="154" t="s">
        <v>195</v>
      </c>
      <c r="D77" s="154" t="s">
        <v>216</v>
      </c>
      <c r="E77" s="154" t="s">
        <v>203</v>
      </c>
      <c r="F77" s="154">
        <v>52</v>
      </c>
      <c r="G77" s="155">
        <v>1196</v>
      </c>
      <c r="H77" s="155">
        <v>572</v>
      </c>
    </row>
    <row r="78" spans="1:8" x14ac:dyDescent="0.25">
      <c r="A78" s="153">
        <v>41290</v>
      </c>
      <c r="B78" s="154" t="s">
        <v>204</v>
      </c>
      <c r="C78" s="154" t="s">
        <v>195</v>
      </c>
      <c r="D78" s="154" t="s">
        <v>216</v>
      </c>
      <c r="E78" s="154" t="s">
        <v>217</v>
      </c>
      <c r="F78" s="154">
        <v>31</v>
      </c>
      <c r="G78" s="155">
        <v>713</v>
      </c>
      <c r="H78" s="155">
        <v>341</v>
      </c>
    </row>
    <row r="79" spans="1:8" x14ac:dyDescent="0.25">
      <c r="A79" s="153">
        <v>41292</v>
      </c>
      <c r="B79" s="154" t="s">
        <v>204</v>
      </c>
      <c r="C79" s="154" t="s">
        <v>195</v>
      </c>
      <c r="D79" s="154" t="s">
        <v>216</v>
      </c>
      <c r="E79" s="154" t="s">
        <v>230</v>
      </c>
      <c r="F79" s="154">
        <v>53</v>
      </c>
      <c r="G79" s="155">
        <v>1219</v>
      </c>
      <c r="H79" s="155">
        <v>583</v>
      </c>
    </row>
    <row r="80" spans="1:8" x14ac:dyDescent="0.25">
      <c r="A80" s="153">
        <v>41295</v>
      </c>
      <c r="B80" s="154" t="s">
        <v>194</v>
      </c>
      <c r="C80" s="154" t="s">
        <v>195</v>
      </c>
      <c r="D80" s="154" t="s">
        <v>216</v>
      </c>
      <c r="E80" s="154" t="s">
        <v>224</v>
      </c>
      <c r="F80" s="154">
        <v>11</v>
      </c>
      <c r="G80" s="155">
        <v>242</v>
      </c>
      <c r="H80" s="155">
        <v>110</v>
      </c>
    </row>
    <row r="81" spans="1:8" x14ac:dyDescent="0.25">
      <c r="A81" s="153">
        <v>41296</v>
      </c>
      <c r="B81" s="154" t="s">
        <v>204</v>
      </c>
      <c r="C81" s="154" t="s">
        <v>195</v>
      </c>
      <c r="D81" s="154" t="s">
        <v>216</v>
      </c>
      <c r="E81" s="154" t="s">
        <v>197</v>
      </c>
      <c r="F81" s="154">
        <v>29</v>
      </c>
      <c r="G81" s="155">
        <v>667</v>
      </c>
      <c r="H81" s="155">
        <v>319</v>
      </c>
    </row>
    <row r="82" spans="1:8" x14ac:dyDescent="0.25">
      <c r="A82" s="153">
        <v>41302</v>
      </c>
      <c r="B82" s="154" t="s">
        <v>202</v>
      </c>
      <c r="C82" s="154" t="s">
        <v>195</v>
      </c>
      <c r="D82" s="154" t="s">
        <v>216</v>
      </c>
      <c r="E82" s="154" t="s">
        <v>233</v>
      </c>
      <c r="F82" s="154">
        <v>51</v>
      </c>
      <c r="G82" s="155">
        <v>969</v>
      </c>
      <c r="H82" s="155">
        <v>408</v>
      </c>
    </row>
    <row r="83" spans="1:8" x14ac:dyDescent="0.25">
      <c r="A83" s="153">
        <v>41282</v>
      </c>
      <c r="B83" s="154" t="s">
        <v>38</v>
      </c>
      <c r="C83" s="154" t="s">
        <v>198</v>
      </c>
      <c r="D83" s="154" t="s">
        <v>206</v>
      </c>
      <c r="E83" s="154" t="s">
        <v>222</v>
      </c>
      <c r="F83" s="154">
        <v>16</v>
      </c>
      <c r="G83" s="155">
        <v>432</v>
      </c>
      <c r="H83" s="155">
        <v>232</v>
      </c>
    </row>
    <row r="84" spans="1:8" x14ac:dyDescent="0.25">
      <c r="A84" s="153">
        <v>41291</v>
      </c>
      <c r="B84" s="154" t="s">
        <v>38</v>
      </c>
      <c r="C84" s="154" t="s">
        <v>198</v>
      </c>
      <c r="D84" s="154" t="s">
        <v>206</v>
      </c>
      <c r="E84" s="154" t="s">
        <v>209</v>
      </c>
      <c r="F84" s="154">
        <v>10</v>
      </c>
      <c r="G84" s="155">
        <v>270</v>
      </c>
      <c r="H84" s="155">
        <v>145</v>
      </c>
    </row>
    <row r="85" spans="1:8" x14ac:dyDescent="0.25">
      <c r="A85" s="153">
        <v>41302</v>
      </c>
      <c r="B85" s="154" t="s">
        <v>207</v>
      </c>
      <c r="C85" s="154" t="s">
        <v>198</v>
      </c>
      <c r="D85" s="154" t="s">
        <v>206</v>
      </c>
      <c r="E85" s="154" t="s">
        <v>203</v>
      </c>
      <c r="F85" s="154">
        <v>62</v>
      </c>
      <c r="G85" s="155">
        <v>1302</v>
      </c>
      <c r="H85" s="155">
        <v>573.5</v>
      </c>
    </row>
    <row r="86" spans="1:8" x14ac:dyDescent="0.25">
      <c r="A86" s="153">
        <v>41279</v>
      </c>
      <c r="B86" s="154" t="s">
        <v>202</v>
      </c>
      <c r="C86" s="154" t="s">
        <v>198</v>
      </c>
      <c r="D86" s="154" t="s">
        <v>212</v>
      </c>
      <c r="E86" s="154" t="s">
        <v>213</v>
      </c>
      <c r="F86" s="154">
        <v>12</v>
      </c>
      <c r="G86" s="155">
        <v>228</v>
      </c>
      <c r="H86" s="155">
        <v>96</v>
      </c>
    </row>
    <row r="87" spans="1:8" x14ac:dyDescent="0.25">
      <c r="A87" s="153">
        <v>41279</v>
      </c>
      <c r="B87" s="154" t="s">
        <v>204</v>
      </c>
      <c r="C87" s="154" t="s">
        <v>198</v>
      </c>
      <c r="D87" s="154" t="s">
        <v>212</v>
      </c>
      <c r="E87" s="154" t="s">
        <v>214</v>
      </c>
      <c r="F87" s="154">
        <v>60</v>
      </c>
      <c r="G87" s="155">
        <v>1380</v>
      </c>
      <c r="H87" s="155">
        <v>660</v>
      </c>
    </row>
    <row r="88" spans="1:8" x14ac:dyDescent="0.25">
      <c r="A88" s="153">
        <v>41295</v>
      </c>
      <c r="B88" s="154" t="s">
        <v>38</v>
      </c>
      <c r="C88" s="154" t="s">
        <v>198</v>
      </c>
      <c r="D88" s="154" t="s">
        <v>196</v>
      </c>
      <c r="E88" s="154" t="s">
        <v>227</v>
      </c>
      <c r="F88" s="154">
        <v>56</v>
      </c>
      <c r="G88" s="155">
        <v>1512</v>
      </c>
      <c r="H88" s="155">
        <v>812</v>
      </c>
    </row>
    <row r="89" spans="1:8" x14ac:dyDescent="0.25">
      <c r="A89" s="153">
        <v>41298</v>
      </c>
      <c r="B89" s="154" t="s">
        <v>38</v>
      </c>
      <c r="C89" s="154" t="s">
        <v>198</v>
      </c>
      <c r="D89" s="154" t="s">
        <v>196</v>
      </c>
      <c r="E89" s="154" t="s">
        <v>222</v>
      </c>
      <c r="F89" s="154">
        <v>63</v>
      </c>
      <c r="G89" s="155">
        <v>1701</v>
      </c>
      <c r="H89" s="155">
        <v>913.5</v>
      </c>
    </row>
    <row r="90" spans="1:8" x14ac:dyDescent="0.25">
      <c r="A90" s="153">
        <v>41301</v>
      </c>
      <c r="B90" s="154" t="s">
        <v>204</v>
      </c>
      <c r="C90" s="154" t="s">
        <v>198</v>
      </c>
      <c r="D90" s="154" t="s">
        <v>196</v>
      </c>
      <c r="E90" s="154" t="s">
        <v>217</v>
      </c>
      <c r="F90" s="154">
        <v>10</v>
      </c>
      <c r="G90" s="155">
        <v>230</v>
      </c>
      <c r="H90" s="155">
        <v>110</v>
      </c>
    </row>
    <row r="91" spans="1:8" x14ac:dyDescent="0.25">
      <c r="A91" s="153">
        <v>41304</v>
      </c>
      <c r="B91" s="154" t="s">
        <v>202</v>
      </c>
      <c r="C91" s="154" t="s">
        <v>198</v>
      </c>
      <c r="D91" s="154" t="s">
        <v>196</v>
      </c>
      <c r="E91" s="154" t="s">
        <v>225</v>
      </c>
      <c r="F91" s="154">
        <v>49</v>
      </c>
      <c r="G91" s="155">
        <v>931</v>
      </c>
      <c r="H91" s="155">
        <v>392</v>
      </c>
    </row>
    <row r="92" spans="1:8" x14ac:dyDescent="0.25">
      <c r="A92" s="153">
        <v>41276</v>
      </c>
      <c r="B92" s="154" t="s">
        <v>38</v>
      </c>
      <c r="C92" s="154" t="s">
        <v>198</v>
      </c>
      <c r="D92" s="154" t="s">
        <v>199</v>
      </c>
      <c r="E92" s="154" t="s">
        <v>200</v>
      </c>
      <c r="F92" s="154">
        <v>30</v>
      </c>
      <c r="G92" s="155">
        <v>810</v>
      </c>
      <c r="H92" s="155">
        <v>435</v>
      </c>
    </row>
    <row r="93" spans="1:8" x14ac:dyDescent="0.25">
      <c r="A93" s="153">
        <v>41276</v>
      </c>
      <c r="B93" s="154" t="s">
        <v>194</v>
      </c>
      <c r="C93" s="154" t="s">
        <v>198</v>
      </c>
      <c r="D93" s="154" t="s">
        <v>199</v>
      </c>
      <c r="E93" s="154" t="s">
        <v>201</v>
      </c>
      <c r="F93" s="154">
        <v>19</v>
      </c>
      <c r="G93" s="155">
        <v>418</v>
      </c>
      <c r="H93" s="155">
        <v>190</v>
      </c>
    </row>
    <row r="94" spans="1:8" x14ac:dyDescent="0.25">
      <c r="A94" s="153">
        <v>41281</v>
      </c>
      <c r="B94" s="154" t="s">
        <v>207</v>
      </c>
      <c r="C94" s="154" t="s">
        <v>198</v>
      </c>
      <c r="D94" s="154" t="s">
        <v>199</v>
      </c>
      <c r="E94" s="154" t="s">
        <v>220</v>
      </c>
      <c r="F94" s="154">
        <v>61</v>
      </c>
      <c r="G94" s="155">
        <v>1281</v>
      </c>
      <c r="H94" s="155">
        <v>564.25</v>
      </c>
    </row>
    <row r="95" spans="1:8" x14ac:dyDescent="0.25">
      <c r="A95" s="153">
        <v>41281</v>
      </c>
      <c r="B95" s="154" t="s">
        <v>207</v>
      </c>
      <c r="C95" s="154" t="s">
        <v>198</v>
      </c>
      <c r="D95" s="154" t="s">
        <v>199</v>
      </c>
      <c r="E95" s="154" t="s">
        <v>221</v>
      </c>
      <c r="F95" s="154">
        <v>53</v>
      </c>
      <c r="G95" s="155">
        <v>1113</v>
      </c>
      <c r="H95" s="155">
        <v>490.25</v>
      </c>
    </row>
    <row r="96" spans="1:8" x14ac:dyDescent="0.25">
      <c r="A96" s="153">
        <v>41296</v>
      </c>
      <c r="B96" s="154" t="s">
        <v>194</v>
      </c>
      <c r="C96" s="154" t="s">
        <v>198</v>
      </c>
      <c r="D96" s="154" t="s">
        <v>199</v>
      </c>
      <c r="E96" s="154" t="s">
        <v>200</v>
      </c>
      <c r="F96" s="154">
        <v>53</v>
      </c>
      <c r="G96" s="155">
        <v>1166</v>
      </c>
      <c r="H96" s="155">
        <v>530</v>
      </c>
    </row>
    <row r="97" spans="1:8" x14ac:dyDescent="0.25">
      <c r="A97" s="153">
        <v>41300</v>
      </c>
      <c r="B97" s="154" t="s">
        <v>194</v>
      </c>
      <c r="C97" s="154" t="s">
        <v>198</v>
      </c>
      <c r="D97" s="154" t="s">
        <v>199</v>
      </c>
      <c r="E97" s="154" t="s">
        <v>233</v>
      </c>
      <c r="F97" s="154">
        <v>61</v>
      </c>
      <c r="G97" s="155">
        <v>5000</v>
      </c>
      <c r="H97" s="155">
        <v>610</v>
      </c>
    </row>
    <row r="98" spans="1:8" x14ac:dyDescent="0.25">
      <c r="A98" s="153">
        <v>41280</v>
      </c>
      <c r="B98" s="154" t="s">
        <v>204</v>
      </c>
      <c r="C98" s="154" t="s">
        <v>198</v>
      </c>
      <c r="D98" s="154" t="s">
        <v>136</v>
      </c>
      <c r="E98" s="154" t="s">
        <v>218</v>
      </c>
      <c r="F98" s="154">
        <v>18</v>
      </c>
      <c r="G98" s="155">
        <v>414</v>
      </c>
      <c r="H98" s="155">
        <v>198</v>
      </c>
    </row>
    <row r="99" spans="1:8" x14ac:dyDescent="0.25">
      <c r="A99" s="153">
        <v>41280</v>
      </c>
      <c r="B99" s="154" t="s">
        <v>38</v>
      </c>
      <c r="C99" s="154" t="s">
        <v>198</v>
      </c>
      <c r="D99" s="154" t="s">
        <v>136</v>
      </c>
      <c r="E99" s="154" t="s">
        <v>209</v>
      </c>
      <c r="F99" s="154">
        <v>64</v>
      </c>
      <c r="G99" s="155">
        <v>1728</v>
      </c>
      <c r="H99" s="155">
        <v>928</v>
      </c>
    </row>
    <row r="100" spans="1:8" x14ac:dyDescent="0.25">
      <c r="A100" s="153">
        <v>41292</v>
      </c>
      <c r="B100" s="154" t="s">
        <v>202</v>
      </c>
      <c r="C100" s="154" t="s">
        <v>198</v>
      </c>
      <c r="D100" s="154" t="s">
        <v>136</v>
      </c>
      <c r="E100" s="154" t="s">
        <v>200</v>
      </c>
      <c r="F100" s="154">
        <v>8</v>
      </c>
      <c r="G100" s="155">
        <v>152</v>
      </c>
      <c r="H100" s="155">
        <v>64</v>
      </c>
    </row>
    <row r="101" spans="1:8" x14ac:dyDescent="0.25">
      <c r="A101" s="153">
        <v>41294</v>
      </c>
      <c r="B101" s="154" t="s">
        <v>202</v>
      </c>
      <c r="C101" s="154" t="s">
        <v>198</v>
      </c>
      <c r="D101" s="154" t="s">
        <v>136</v>
      </c>
      <c r="E101" s="154" t="s">
        <v>230</v>
      </c>
      <c r="F101" s="154">
        <v>58</v>
      </c>
      <c r="G101" s="155">
        <v>1102</v>
      </c>
      <c r="H101" s="155">
        <v>464</v>
      </c>
    </row>
    <row r="102" spans="1:8" x14ac:dyDescent="0.25">
      <c r="A102" s="153">
        <v>41296</v>
      </c>
      <c r="B102" s="154" t="s">
        <v>194</v>
      </c>
      <c r="C102" s="154" t="s">
        <v>198</v>
      </c>
      <c r="D102" s="154" t="s">
        <v>136</v>
      </c>
      <c r="E102" s="154" t="s">
        <v>230</v>
      </c>
      <c r="F102" s="154">
        <v>35</v>
      </c>
      <c r="G102" s="155">
        <v>770</v>
      </c>
      <c r="H102" s="155">
        <v>350</v>
      </c>
    </row>
    <row r="103" spans="1:8" x14ac:dyDescent="0.25">
      <c r="A103" s="153">
        <v>41281</v>
      </c>
      <c r="B103" s="154" t="s">
        <v>194</v>
      </c>
      <c r="C103" s="154" t="s">
        <v>198</v>
      </c>
      <c r="D103" s="154" t="s">
        <v>216</v>
      </c>
      <c r="E103" s="154" t="s">
        <v>220</v>
      </c>
      <c r="F103" s="154">
        <v>27</v>
      </c>
      <c r="G103" s="155">
        <v>594</v>
      </c>
      <c r="H103" s="155">
        <v>270</v>
      </c>
    </row>
    <row r="104" spans="1:8" x14ac:dyDescent="0.25">
      <c r="A104" s="153">
        <v>41284</v>
      </c>
      <c r="B104" s="154" t="s">
        <v>38</v>
      </c>
      <c r="C104" s="154" t="s">
        <v>198</v>
      </c>
      <c r="D104" s="154" t="s">
        <v>216</v>
      </c>
      <c r="E104" s="154" t="s">
        <v>197</v>
      </c>
      <c r="F104" s="154">
        <v>65</v>
      </c>
      <c r="G104" s="155">
        <v>1755</v>
      </c>
      <c r="H104" s="155">
        <v>942.5</v>
      </c>
    </row>
    <row r="105" spans="1:8" x14ac:dyDescent="0.25">
      <c r="A105" s="153">
        <v>41296</v>
      </c>
      <c r="B105" s="154" t="s">
        <v>194</v>
      </c>
      <c r="C105" s="154" t="s">
        <v>198</v>
      </c>
      <c r="D105" s="154" t="s">
        <v>216</v>
      </c>
      <c r="E105" s="154" t="s">
        <v>221</v>
      </c>
      <c r="F105" s="154">
        <v>6</v>
      </c>
      <c r="G105" s="155">
        <v>132</v>
      </c>
      <c r="H105" s="155">
        <v>60</v>
      </c>
    </row>
    <row r="106" spans="1:8" x14ac:dyDescent="0.25">
      <c r="A106" s="153">
        <v>41302</v>
      </c>
      <c r="B106" s="154" t="s">
        <v>204</v>
      </c>
      <c r="C106" s="154" t="s">
        <v>198</v>
      </c>
      <c r="D106" s="154" t="s">
        <v>216</v>
      </c>
      <c r="E106" s="154" t="s">
        <v>235</v>
      </c>
      <c r="F106" s="154">
        <v>15</v>
      </c>
      <c r="G106" s="155">
        <v>345</v>
      </c>
      <c r="H106" s="155">
        <v>165</v>
      </c>
    </row>
  </sheetData>
  <autoFilter ref="A1:H106" xr:uid="{C2A958F3-DC10-4478-97F5-29D0999E6569}"/>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7DB1D-40F3-436F-8BFF-F108F8511C15}">
  <sheetPr>
    <tabColor rgb="FF0000FF"/>
  </sheetPr>
  <dimension ref="A1:L106"/>
  <sheetViews>
    <sheetView workbookViewId="0">
      <selection activeCell="E11" sqref="E11"/>
    </sheetView>
  </sheetViews>
  <sheetFormatPr defaultColWidth="8.81640625" defaultRowHeight="12.5" x14ac:dyDescent="0.25"/>
  <cols>
    <col min="1" max="6" width="8.81640625" style="151"/>
    <col min="7" max="7" width="9.7265625" style="151" bestFit="1" customWidth="1"/>
    <col min="8" max="8" width="8.81640625" style="151"/>
    <col min="9" max="9" width="3.26953125" style="151" customWidth="1"/>
    <col min="10" max="11" width="8.81640625" style="151"/>
    <col min="12" max="12" width="28.1796875" style="151" customWidth="1"/>
    <col min="13" max="16384" width="8.81640625" style="151"/>
  </cols>
  <sheetData>
    <row r="1" spans="1:12" ht="14.5" x14ac:dyDescent="0.35">
      <c r="A1" s="150" t="s">
        <v>36</v>
      </c>
      <c r="B1" s="150" t="s">
        <v>37</v>
      </c>
      <c r="C1" s="150" t="s">
        <v>187</v>
      </c>
      <c r="D1" s="150" t="s">
        <v>138</v>
      </c>
      <c r="E1" s="150" t="s">
        <v>188</v>
      </c>
      <c r="F1" s="150" t="s">
        <v>189</v>
      </c>
      <c r="G1" s="150" t="s">
        <v>41</v>
      </c>
      <c r="H1" s="150" t="s">
        <v>190</v>
      </c>
      <c r="J1" s="152" t="s">
        <v>236</v>
      </c>
      <c r="K1" s="152"/>
      <c r="L1" s="152"/>
    </row>
    <row r="2" spans="1:12" x14ac:dyDescent="0.25">
      <c r="A2" s="153">
        <v>41275</v>
      </c>
      <c r="B2" s="154" t="s">
        <v>38</v>
      </c>
      <c r="C2" s="154" t="s">
        <v>192</v>
      </c>
      <c r="D2" s="154" t="s">
        <v>136</v>
      </c>
      <c r="E2" s="154" t="s">
        <v>193</v>
      </c>
      <c r="F2" s="154">
        <v>16</v>
      </c>
      <c r="G2" s="155">
        <v>432</v>
      </c>
      <c r="H2" s="155">
        <v>232</v>
      </c>
    </row>
    <row r="3" spans="1:12" x14ac:dyDescent="0.25">
      <c r="A3" s="153">
        <v>41276</v>
      </c>
      <c r="B3" s="154" t="s">
        <v>194</v>
      </c>
      <c r="C3" s="154" t="s">
        <v>195</v>
      </c>
      <c r="D3" s="154" t="s">
        <v>196</v>
      </c>
      <c r="E3" s="154" t="s">
        <v>197</v>
      </c>
      <c r="F3" s="154">
        <v>24</v>
      </c>
      <c r="G3" s="155">
        <v>528</v>
      </c>
      <c r="H3" s="155">
        <v>240</v>
      </c>
    </row>
    <row r="4" spans="1:12" x14ac:dyDescent="0.25">
      <c r="A4" s="153">
        <v>41276</v>
      </c>
      <c r="B4" s="154" t="s">
        <v>38</v>
      </c>
      <c r="C4" s="154" t="s">
        <v>198</v>
      </c>
      <c r="D4" s="154" t="s">
        <v>199</v>
      </c>
      <c r="E4" s="154" t="s">
        <v>200</v>
      </c>
      <c r="F4" s="154">
        <v>30</v>
      </c>
      <c r="G4" s="155">
        <v>810</v>
      </c>
      <c r="H4" s="155">
        <v>435</v>
      </c>
    </row>
    <row r="5" spans="1:12" x14ac:dyDescent="0.25">
      <c r="A5" s="153">
        <v>41276</v>
      </c>
      <c r="B5" s="154" t="s">
        <v>194</v>
      </c>
      <c r="C5" s="154" t="s">
        <v>198</v>
      </c>
      <c r="D5" s="154" t="s">
        <v>199</v>
      </c>
      <c r="E5" s="154" t="s">
        <v>201</v>
      </c>
      <c r="F5" s="154">
        <v>19</v>
      </c>
      <c r="G5" s="155">
        <v>418</v>
      </c>
      <c r="H5" s="155">
        <v>190</v>
      </c>
    </row>
    <row r="6" spans="1:12" x14ac:dyDescent="0.25">
      <c r="A6" s="153">
        <v>41277</v>
      </c>
      <c r="B6" s="154" t="s">
        <v>202</v>
      </c>
      <c r="C6" s="154" t="s">
        <v>192</v>
      </c>
      <c r="D6" s="154" t="s">
        <v>199</v>
      </c>
      <c r="E6" s="154" t="s">
        <v>203</v>
      </c>
      <c r="F6" s="154">
        <v>38</v>
      </c>
      <c r="G6" s="155">
        <v>722</v>
      </c>
      <c r="H6" s="155">
        <v>304</v>
      </c>
    </row>
    <row r="7" spans="1:12" x14ac:dyDescent="0.25">
      <c r="A7" s="153">
        <v>41277</v>
      </c>
      <c r="B7" s="154" t="s">
        <v>204</v>
      </c>
      <c r="C7" s="154" t="s">
        <v>205</v>
      </c>
      <c r="D7" s="154" t="s">
        <v>206</v>
      </c>
      <c r="E7" s="154" t="s">
        <v>203</v>
      </c>
      <c r="F7" s="154">
        <v>20</v>
      </c>
      <c r="G7" s="155">
        <v>460</v>
      </c>
      <c r="H7" s="155">
        <v>220</v>
      </c>
    </row>
    <row r="8" spans="1:12" x14ac:dyDescent="0.25">
      <c r="A8" s="153">
        <v>41277</v>
      </c>
      <c r="B8" s="154" t="s">
        <v>207</v>
      </c>
      <c r="C8" s="154" t="s">
        <v>195</v>
      </c>
      <c r="D8" s="154" t="s">
        <v>199</v>
      </c>
      <c r="E8" s="154" t="s">
        <v>208</v>
      </c>
      <c r="F8" s="154">
        <v>23</v>
      </c>
      <c r="G8" s="155">
        <v>483</v>
      </c>
      <c r="H8" s="155">
        <v>212.75</v>
      </c>
    </row>
    <row r="9" spans="1:12" x14ac:dyDescent="0.25">
      <c r="A9" s="153">
        <v>41277</v>
      </c>
      <c r="B9" s="154" t="s">
        <v>202</v>
      </c>
      <c r="C9" s="154" t="s">
        <v>195</v>
      </c>
      <c r="D9" s="154" t="s">
        <v>136</v>
      </c>
      <c r="E9" s="154" t="s">
        <v>209</v>
      </c>
      <c r="F9" s="154">
        <v>6</v>
      </c>
      <c r="G9" s="155">
        <v>114</v>
      </c>
      <c r="H9" s="155">
        <v>48</v>
      </c>
    </row>
    <row r="10" spans="1:12" x14ac:dyDescent="0.25">
      <c r="A10" s="153">
        <v>41278</v>
      </c>
      <c r="B10" s="154" t="s">
        <v>207</v>
      </c>
      <c r="C10" s="154" t="s">
        <v>205</v>
      </c>
      <c r="D10" s="154" t="s">
        <v>136</v>
      </c>
      <c r="E10" s="154" t="s">
        <v>210</v>
      </c>
      <c r="F10" s="154">
        <v>29</v>
      </c>
      <c r="G10" s="155">
        <v>609</v>
      </c>
      <c r="H10" s="155">
        <v>268.25</v>
      </c>
    </row>
    <row r="11" spans="1:12" x14ac:dyDescent="0.25">
      <c r="A11" s="153">
        <v>41279</v>
      </c>
      <c r="B11" s="154" t="s">
        <v>207</v>
      </c>
      <c r="C11" s="154" t="s">
        <v>195</v>
      </c>
      <c r="D11" s="154" t="s">
        <v>199</v>
      </c>
      <c r="E11" s="154" t="s">
        <v>211</v>
      </c>
      <c r="F11" s="154">
        <v>57</v>
      </c>
      <c r="G11" s="155">
        <v>1197</v>
      </c>
      <c r="H11" s="155">
        <v>527.25</v>
      </c>
    </row>
    <row r="12" spans="1:12" x14ac:dyDescent="0.25">
      <c r="A12" s="153">
        <v>41279</v>
      </c>
      <c r="B12" s="154" t="s">
        <v>202</v>
      </c>
      <c r="C12" s="154" t="s">
        <v>198</v>
      </c>
      <c r="D12" s="154" t="s">
        <v>212</v>
      </c>
      <c r="E12" s="154" t="s">
        <v>213</v>
      </c>
      <c r="F12" s="154">
        <v>12</v>
      </c>
      <c r="G12" s="155">
        <v>228</v>
      </c>
      <c r="H12" s="155">
        <v>96</v>
      </c>
    </row>
    <row r="13" spans="1:12" x14ac:dyDescent="0.25">
      <c r="A13" s="153">
        <v>41279</v>
      </c>
      <c r="B13" s="154" t="s">
        <v>204</v>
      </c>
      <c r="C13" s="154" t="s">
        <v>198</v>
      </c>
      <c r="D13" s="154" t="s">
        <v>212</v>
      </c>
      <c r="E13" s="154" t="s">
        <v>214</v>
      </c>
      <c r="F13" s="154">
        <v>60</v>
      </c>
      <c r="G13" s="155">
        <v>1380</v>
      </c>
      <c r="H13" s="155">
        <v>660</v>
      </c>
    </row>
    <row r="14" spans="1:12" x14ac:dyDescent="0.25">
      <c r="A14" s="153">
        <v>41280</v>
      </c>
      <c r="B14" s="154" t="s">
        <v>202</v>
      </c>
      <c r="C14" s="154" t="s">
        <v>192</v>
      </c>
      <c r="D14" s="154" t="s">
        <v>212</v>
      </c>
      <c r="E14" s="154" t="s">
        <v>215</v>
      </c>
      <c r="F14" s="154">
        <v>54</v>
      </c>
      <c r="G14" s="155">
        <v>1026</v>
      </c>
      <c r="H14" s="155">
        <v>432</v>
      </c>
    </row>
    <row r="15" spans="1:12" x14ac:dyDescent="0.25">
      <c r="A15" s="153">
        <v>41280</v>
      </c>
      <c r="B15" s="154" t="s">
        <v>202</v>
      </c>
      <c r="C15" s="154" t="s">
        <v>195</v>
      </c>
      <c r="D15" s="154" t="s">
        <v>216</v>
      </c>
      <c r="E15" s="154" t="s">
        <v>217</v>
      </c>
      <c r="F15" s="154">
        <v>40</v>
      </c>
      <c r="G15" s="155">
        <v>760</v>
      </c>
      <c r="H15" s="155">
        <v>320</v>
      </c>
    </row>
    <row r="16" spans="1:12" x14ac:dyDescent="0.25">
      <c r="A16" s="153">
        <v>41280</v>
      </c>
      <c r="B16" s="154" t="s">
        <v>204</v>
      </c>
      <c r="C16" s="154" t="s">
        <v>198</v>
      </c>
      <c r="D16" s="154" t="s">
        <v>136</v>
      </c>
      <c r="E16" s="154" t="s">
        <v>218</v>
      </c>
      <c r="F16" s="154">
        <v>18</v>
      </c>
      <c r="G16" s="155">
        <v>414</v>
      </c>
      <c r="H16" s="155">
        <v>198</v>
      </c>
    </row>
    <row r="17" spans="1:8" x14ac:dyDescent="0.25">
      <c r="A17" s="153">
        <v>41280</v>
      </c>
      <c r="B17" s="154" t="s">
        <v>38</v>
      </c>
      <c r="C17" s="154" t="s">
        <v>198</v>
      </c>
      <c r="D17" s="154" t="s">
        <v>136</v>
      </c>
      <c r="E17" s="154" t="s">
        <v>209</v>
      </c>
      <c r="F17" s="154">
        <v>64</v>
      </c>
      <c r="G17" s="155">
        <v>1728</v>
      </c>
      <c r="H17" s="155">
        <v>928</v>
      </c>
    </row>
    <row r="18" spans="1:8" x14ac:dyDescent="0.25">
      <c r="A18" s="153">
        <v>41281</v>
      </c>
      <c r="B18" s="154" t="s">
        <v>204</v>
      </c>
      <c r="C18" s="154" t="s">
        <v>205</v>
      </c>
      <c r="D18" s="154" t="s">
        <v>212</v>
      </c>
      <c r="E18" s="154" t="s">
        <v>219</v>
      </c>
      <c r="F18" s="154">
        <v>12</v>
      </c>
      <c r="G18" s="155">
        <v>276</v>
      </c>
      <c r="H18" s="155">
        <v>132</v>
      </c>
    </row>
    <row r="19" spans="1:8" x14ac:dyDescent="0.25">
      <c r="A19" s="153">
        <v>41281</v>
      </c>
      <c r="B19" s="154" t="s">
        <v>207</v>
      </c>
      <c r="C19" s="154" t="s">
        <v>205</v>
      </c>
      <c r="D19" s="154" t="s">
        <v>136</v>
      </c>
      <c r="E19" s="154" t="s">
        <v>209</v>
      </c>
      <c r="F19" s="154">
        <v>22</v>
      </c>
      <c r="G19" s="155">
        <v>462</v>
      </c>
      <c r="H19" s="155">
        <v>203.5</v>
      </c>
    </row>
    <row r="20" spans="1:8" x14ac:dyDescent="0.25">
      <c r="A20" s="153">
        <v>41281</v>
      </c>
      <c r="B20" s="154" t="s">
        <v>207</v>
      </c>
      <c r="C20" s="154" t="s">
        <v>198</v>
      </c>
      <c r="D20" s="154" t="s">
        <v>199</v>
      </c>
      <c r="E20" s="154" t="s">
        <v>220</v>
      </c>
      <c r="F20" s="154">
        <v>61</v>
      </c>
      <c r="G20" s="155">
        <v>1281</v>
      </c>
      <c r="H20" s="155">
        <v>564.25</v>
      </c>
    </row>
    <row r="21" spans="1:8" x14ac:dyDescent="0.25">
      <c r="A21" s="153">
        <v>41281</v>
      </c>
      <c r="B21" s="154" t="s">
        <v>207</v>
      </c>
      <c r="C21" s="154" t="s">
        <v>198</v>
      </c>
      <c r="D21" s="154" t="s">
        <v>199</v>
      </c>
      <c r="E21" s="154" t="s">
        <v>221</v>
      </c>
      <c r="F21" s="154">
        <v>53</v>
      </c>
      <c r="G21" s="155">
        <v>1113</v>
      </c>
      <c r="H21" s="155">
        <v>490.25</v>
      </c>
    </row>
    <row r="22" spans="1:8" x14ac:dyDescent="0.25">
      <c r="A22" s="153">
        <v>41281</v>
      </c>
      <c r="B22" s="154" t="s">
        <v>194</v>
      </c>
      <c r="C22" s="154" t="s">
        <v>198</v>
      </c>
      <c r="D22" s="154" t="s">
        <v>216</v>
      </c>
      <c r="E22" s="154" t="s">
        <v>220</v>
      </c>
      <c r="F22" s="154">
        <v>27</v>
      </c>
      <c r="G22" s="155">
        <v>594</v>
      </c>
      <c r="H22" s="155">
        <v>270</v>
      </c>
    </row>
    <row r="23" spans="1:8" x14ac:dyDescent="0.25">
      <c r="A23" s="153">
        <v>41282</v>
      </c>
      <c r="B23" s="154" t="s">
        <v>38</v>
      </c>
      <c r="C23" s="154" t="s">
        <v>198</v>
      </c>
      <c r="D23" s="154" t="s">
        <v>206</v>
      </c>
      <c r="E23" s="154" t="s">
        <v>222</v>
      </c>
      <c r="F23" s="154">
        <v>16</v>
      </c>
      <c r="G23" s="155">
        <v>432</v>
      </c>
      <c r="H23" s="155">
        <v>232</v>
      </c>
    </row>
    <row r="24" spans="1:8" x14ac:dyDescent="0.25">
      <c r="A24" s="153">
        <v>41283</v>
      </c>
      <c r="B24" s="154" t="s">
        <v>204</v>
      </c>
      <c r="C24" s="154" t="s">
        <v>192</v>
      </c>
      <c r="D24" s="154" t="s">
        <v>212</v>
      </c>
      <c r="E24" s="154" t="s">
        <v>208</v>
      </c>
      <c r="F24" s="154">
        <v>38</v>
      </c>
      <c r="G24" s="155">
        <v>874</v>
      </c>
      <c r="H24" s="155">
        <v>418</v>
      </c>
    </row>
    <row r="25" spans="1:8" x14ac:dyDescent="0.25">
      <c r="A25" s="153">
        <v>41283</v>
      </c>
      <c r="B25" s="154" t="s">
        <v>194</v>
      </c>
      <c r="C25" s="154" t="s">
        <v>192</v>
      </c>
      <c r="D25" s="154" t="s">
        <v>199</v>
      </c>
      <c r="E25" s="154" t="s">
        <v>223</v>
      </c>
      <c r="F25" s="154">
        <v>40</v>
      </c>
      <c r="G25" s="155">
        <v>880</v>
      </c>
      <c r="H25" s="155">
        <v>400</v>
      </c>
    </row>
    <row r="26" spans="1:8" x14ac:dyDescent="0.25">
      <c r="A26" s="153">
        <v>41283</v>
      </c>
      <c r="B26" s="154" t="s">
        <v>202</v>
      </c>
      <c r="C26" s="154" t="s">
        <v>192</v>
      </c>
      <c r="D26" s="154" t="s">
        <v>216</v>
      </c>
      <c r="E26" s="154" t="s">
        <v>209</v>
      </c>
      <c r="F26" s="154">
        <v>42</v>
      </c>
      <c r="G26" s="155">
        <v>798</v>
      </c>
      <c r="H26" s="155">
        <v>336</v>
      </c>
    </row>
    <row r="27" spans="1:8" x14ac:dyDescent="0.25">
      <c r="A27" s="153">
        <v>41283</v>
      </c>
      <c r="B27" s="154" t="s">
        <v>194</v>
      </c>
      <c r="C27" s="154" t="s">
        <v>195</v>
      </c>
      <c r="D27" s="154" t="s">
        <v>206</v>
      </c>
      <c r="E27" s="154" t="s">
        <v>208</v>
      </c>
      <c r="F27" s="154">
        <v>26</v>
      </c>
      <c r="G27" s="155">
        <v>572</v>
      </c>
      <c r="H27" s="155">
        <v>260</v>
      </c>
    </row>
    <row r="28" spans="1:8" x14ac:dyDescent="0.25">
      <c r="A28" s="153">
        <v>41283</v>
      </c>
      <c r="B28" s="154" t="s">
        <v>194</v>
      </c>
      <c r="C28" s="154" t="s">
        <v>195</v>
      </c>
      <c r="D28" s="154" t="s">
        <v>136</v>
      </c>
      <c r="E28" s="154" t="s">
        <v>217</v>
      </c>
      <c r="F28" s="154">
        <v>15</v>
      </c>
      <c r="G28" s="155">
        <v>330</v>
      </c>
      <c r="H28" s="155">
        <v>150</v>
      </c>
    </row>
    <row r="29" spans="1:8" x14ac:dyDescent="0.25">
      <c r="A29" s="153">
        <v>41284</v>
      </c>
      <c r="B29" s="154" t="s">
        <v>207</v>
      </c>
      <c r="C29" s="154" t="s">
        <v>192</v>
      </c>
      <c r="D29" s="154" t="s">
        <v>196</v>
      </c>
      <c r="E29" s="154" t="s">
        <v>224</v>
      </c>
      <c r="F29" s="154">
        <v>27</v>
      </c>
      <c r="G29" s="155">
        <v>567</v>
      </c>
      <c r="H29" s="155">
        <v>249.75</v>
      </c>
    </row>
    <row r="30" spans="1:8" x14ac:dyDescent="0.25">
      <c r="A30" s="153">
        <v>41284</v>
      </c>
      <c r="B30" s="154" t="s">
        <v>204</v>
      </c>
      <c r="C30" s="154" t="s">
        <v>192</v>
      </c>
      <c r="D30" s="154" t="s">
        <v>199</v>
      </c>
      <c r="E30" s="154" t="s">
        <v>193</v>
      </c>
      <c r="F30" s="154">
        <v>63</v>
      </c>
      <c r="G30" s="155">
        <v>1449</v>
      </c>
      <c r="H30" s="155">
        <v>693</v>
      </c>
    </row>
    <row r="31" spans="1:8" x14ac:dyDescent="0.25">
      <c r="A31" s="153">
        <v>41284</v>
      </c>
      <c r="B31" s="154" t="s">
        <v>38</v>
      </c>
      <c r="C31" s="154" t="s">
        <v>192</v>
      </c>
      <c r="D31" s="154" t="s">
        <v>216</v>
      </c>
      <c r="E31" s="154" t="s">
        <v>225</v>
      </c>
      <c r="F31" s="154">
        <v>17</v>
      </c>
      <c r="G31" s="155">
        <v>459</v>
      </c>
      <c r="H31" s="155">
        <v>246.5</v>
      </c>
    </row>
    <row r="32" spans="1:8" x14ac:dyDescent="0.25">
      <c r="A32" s="153">
        <v>41284</v>
      </c>
      <c r="B32" s="154" t="s">
        <v>207</v>
      </c>
      <c r="C32" s="154" t="s">
        <v>192</v>
      </c>
      <c r="D32" s="154" t="s">
        <v>216</v>
      </c>
      <c r="E32" s="154" t="s">
        <v>226</v>
      </c>
      <c r="F32" s="154">
        <v>17</v>
      </c>
      <c r="G32" s="155">
        <v>357</v>
      </c>
      <c r="H32" s="155">
        <v>157.25</v>
      </c>
    </row>
    <row r="33" spans="1:8" x14ac:dyDescent="0.25">
      <c r="A33" s="153">
        <v>41284</v>
      </c>
      <c r="B33" s="154" t="s">
        <v>194</v>
      </c>
      <c r="C33" s="154" t="s">
        <v>205</v>
      </c>
      <c r="D33" s="154" t="s">
        <v>196</v>
      </c>
      <c r="E33" s="154" t="s">
        <v>203</v>
      </c>
      <c r="F33" s="154">
        <v>7</v>
      </c>
      <c r="G33" s="155">
        <v>154</v>
      </c>
      <c r="H33" s="155">
        <v>70</v>
      </c>
    </row>
    <row r="34" spans="1:8" x14ac:dyDescent="0.25">
      <c r="A34" s="153">
        <v>41284</v>
      </c>
      <c r="B34" s="154" t="s">
        <v>202</v>
      </c>
      <c r="C34" s="154" t="s">
        <v>205</v>
      </c>
      <c r="D34" s="154" t="s">
        <v>216</v>
      </c>
      <c r="E34" s="154" t="s">
        <v>211</v>
      </c>
      <c r="F34" s="154">
        <v>8</v>
      </c>
      <c r="G34" s="155">
        <v>152</v>
      </c>
      <c r="H34" s="155">
        <v>64</v>
      </c>
    </row>
    <row r="35" spans="1:8" x14ac:dyDescent="0.25">
      <c r="A35" s="153">
        <v>41284</v>
      </c>
      <c r="B35" s="154" t="s">
        <v>202</v>
      </c>
      <c r="C35" s="154" t="s">
        <v>195</v>
      </c>
      <c r="D35" s="154" t="s">
        <v>206</v>
      </c>
      <c r="E35" s="154" t="s">
        <v>224</v>
      </c>
      <c r="F35" s="154">
        <v>30</v>
      </c>
      <c r="G35" s="155">
        <v>570</v>
      </c>
      <c r="H35" s="155">
        <v>240</v>
      </c>
    </row>
    <row r="36" spans="1:8" x14ac:dyDescent="0.25">
      <c r="A36" s="153">
        <v>41284</v>
      </c>
      <c r="B36" s="154" t="s">
        <v>207</v>
      </c>
      <c r="C36" s="154" t="s">
        <v>195</v>
      </c>
      <c r="D36" s="154" t="s">
        <v>136</v>
      </c>
      <c r="E36" s="154" t="s">
        <v>226</v>
      </c>
      <c r="F36" s="154">
        <v>47</v>
      </c>
      <c r="G36" s="155">
        <v>987</v>
      </c>
      <c r="H36" s="155">
        <v>434.75</v>
      </c>
    </row>
    <row r="37" spans="1:8" x14ac:dyDescent="0.25">
      <c r="A37" s="153">
        <v>41284</v>
      </c>
      <c r="B37" s="154" t="s">
        <v>38</v>
      </c>
      <c r="C37" s="154" t="s">
        <v>198</v>
      </c>
      <c r="D37" s="154" t="s">
        <v>216</v>
      </c>
      <c r="E37" s="154" t="s">
        <v>197</v>
      </c>
      <c r="F37" s="154">
        <v>65</v>
      </c>
      <c r="G37" s="155">
        <v>1755</v>
      </c>
      <c r="H37" s="155">
        <v>942.5</v>
      </c>
    </row>
    <row r="38" spans="1:8" x14ac:dyDescent="0.25">
      <c r="A38" s="153">
        <v>41285</v>
      </c>
      <c r="B38" s="154" t="s">
        <v>38</v>
      </c>
      <c r="C38" s="154" t="s">
        <v>192</v>
      </c>
      <c r="D38" s="154" t="s">
        <v>212</v>
      </c>
      <c r="E38" s="154" t="s">
        <v>227</v>
      </c>
      <c r="F38" s="154">
        <v>14</v>
      </c>
      <c r="G38" s="155">
        <v>378</v>
      </c>
      <c r="H38" s="155">
        <v>203</v>
      </c>
    </row>
    <row r="39" spans="1:8" x14ac:dyDescent="0.25">
      <c r="A39" s="153">
        <v>41285</v>
      </c>
      <c r="B39" s="154" t="s">
        <v>38</v>
      </c>
      <c r="C39" s="154" t="s">
        <v>192</v>
      </c>
      <c r="D39" s="154" t="s">
        <v>216</v>
      </c>
      <c r="E39" s="154" t="s">
        <v>210</v>
      </c>
      <c r="F39" s="154">
        <v>49</v>
      </c>
      <c r="G39" s="155">
        <v>1323</v>
      </c>
      <c r="H39" s="155">
        <v>710.5</v>
      </c>
    </row>
    <row r="40" spans="1:8" x14ac:dyDescent="0.25">
      <c r="A40" s="153">
        <v>41286</v>
      </c>
      <c r="B40" s="154" t="s">
        <v>207</v>
      </c>
      <c r="C40" s="154" t="s">
        <v>205</v>
      </c>
      <c r="D40" s="154" t="s">
        <v>196</v>
      </c>
      <c r="E40" s="154" t="s">
        <v>227</v>
      </c>
      <c r="F40" s="154">
        <v>19</v>
      </c>
      <c r="G40" s="155">
        <v>399</v>
      </c>
      <c r="H40" s="155">
        <v>175.75</v>
      </c>
    </row>
    <row r="41" spans="1:8" x14ac:dyDescent="0.25">
      <c r="A41" s="153">
        <v>41286</v>
      </c>
      <c r="B41" s="154" t="s">
        <v>194</v>
      </c>
      <c r="C41" s="154" t="s">
        <v>195</v>
      </c>
      <c r="D41" s="154" t="s">
        <v>206</v>
      </c>
      <c r="E41" s="154" t="s">
        <v>221</v>
      </c>
      <c r="F41" s="154">
        <v>7</v>
      </c>
      <c r="G41" s="155">
        <v>154</v>
      </c>
      <c r="H41" s="155">
        <v>70</v>
      </c>
    </row>
    <row r="42" spans="1:8" x14ac:dyDescent="0.25">
      <c r="A42" s="153">
        <v>41287</v>
      </c>
      <c r="B42" s="154" t="s">
        <v>194</v>
      </c>
      <c r="C42" s="154" t="s">
        <v>205</v>
      </c>
      <c r="D42" s="154" t="s">
        <v>199</v>
      </c>
      <c r="E42" s="154" t="s">
        <v>228</v>
      </c>
      <c r="F42" s="154">
        <v>57</v>
      </c>
      <c r="G42" s="155">
        <v>1254</v>
      </c>
      <c r="H42" s="155">
        <v>570</v>
      </c>
    </row>
    <row r="43" spans="1:8" x14ac:dyDescent="0.25">
      <c r="A43" s="153">
        <v>41287</v>
      </c>
      <c r="B43" s="154" t="s">
        <v>202</v>
      </c>
      <c r="C43" s="154" t="s">
        <v>205</v>
      </c>
      <c r="D43" s="154" t="s">
        <v>199</v>
      </c>
      <c r="E43" s="154" t="s">
        <v>215</v>
      </c>
      <c r="F43" s="154">
        <v>33</v>
      </c>
      <c r="G43" s="155">
        <v>627</v>
      </c>
      <c r="H43" s="155">
        <v>264</v>
      </c>
    </row>
    <row r="44" spans="1:8" x14ac:dyDescent="0.25">
      <c r="A44" s="153">
        <v>41287</v>
      </c>
      <c r="B44" s="154" t="s">
        <v>194</v>
      </c>
      <c r="C44" s="154" t="s">
        <v>205</v>
      </c>
      <c r="D44" s="154" t="s">
        <v>199</v>
      </c>
      <c r="E44" s="154" t="s">
        <v>215</v>
      </c>
      <c r="F44" s="154">
        <v>40</v>
      </c>
      <c r="G44" s="155">
        <v>880</v>
      </c>
      <c r="H44" s="155">
        <v>400</v>
      </c>
    </row>
    <row r="45" spans="1:8" x14ac:dyDescent="0.25">
      <c r="A45" s="153">
        <v>41287</v>
      </c>
      <c r="B45" s="154" t="s">
        <v>204</v>
      </c>
      <c r="C45" s="154" t="s">
        <v>195</v>
      </c>
      <c r="D45" s="154" t="s">
        <v>216</v>
      </c>
      <c r="E45" s="154" t="s">
        <v>203</v>
      </c>
      <c r="F45" s="154">
        <v>52</v>
      </c>
      <c r="G45" s="155">
        <v>1196</v>
      </c>
      <c r="H45" s="155">
        <v>572</v>
      </c>
    </row>
    <row r="46" spans="1:8" x14ac:dyDescent="0.25">
      <c r="A46" s="153">
        <v>41288</v>
      </c>
      <c r="B46" s="154" t="s">
        <v>204</v>
      </c>
      <c r="C46" s="154" t="s">
        <v>192</v>
      </c>
      <c r="D46" s="154" t="s">
        <v>212</v>
      </c>
      <c r="E46" s="154" t="s">
        <v>229</v>
      </c>
      <c r="F46" s="154">
        <v>34</v>
      </c>
      <c r="G46" s="155">
        <v>782</v>
      </c>
      <c r="H46" s="155">
        <v>374</v>
      </c>
    </row>
    <row r="47" spans="1:8" x14ac:dyDescent="0.25">
      <c r="A47" s="153">
        <v>41289</v>
      </c>
      <c r="B47" s="154" t="s">
        <v>207</v>
      </c>
      <c r="C47" s="154" t="s">
        <v>192</v>
      </c>
      <c r="D47" s="154" t="s">
        <v>196</v>
      </c>
      <c r="E47" s="154" t="s">
        <v>200</v>
      </c>
      <c r="F47" s="154">
        <v>63</v>
      </c>
      <c r="G47" s="155">
        <v>1323</v>
      </c>
      <c r="H47" s="155">
        <v>582.75</v>
      </c>
    </row>
    <row r="48" spans="1:8" x14ac:dyDescent="0.25">
      <c r="A48" s="153">
        <v>41289</v>
      </c>
      <c r="B48" s="154" t="s">
        <v>202</v>
      </c>
      <c r="C48" s="154" t="s">
        <v>205</v>
      </c>
      <c r="D48" s="154" t="s">
        <v>206</v>
      </c>
      <c r="E48" s="154" t="s">
        <v>230</v>
      </c>
      <c r="F48" s="154">
        <v>11</v>
      </c>
      <c r="G48" s="155">
        <v>209</v>
      </c>
      <c r="H48" s="155">
        <v>88</v>
      </c>
    </row>
    <row r="49" spans="1:8" x14ac:dyDescent="0.25">
      <c r="A49" s="153">
        <v>41290</v>
      </c>
      <c r="B49" s="154" t="s">
        <v>194</v>
      </c>
      <c r="C49" s="154" t="s">
        <v>205</v>
      </c>
      <c r="D49" s="154" t="s">
        <v>136</v>
      </c>
      <c r="E49" s="154" t="s">
        <v>230</v>
      </c>
      <c r="F49" s="154">
        <v>56</v>
      </c>
      <c r="G49" s="155">
        <v>1232</v>
      </c>
      <c r="H49" s="155">
        <v>560</v>
      </c>
    </row>
    <row r="50" spans="1:8" x14ac:dyDescent="0.25">
      <c r="A50" s="153">
        <v>41290</v>
      </c>
      <c r="B50" s="154" t="s">
        <v>204</v>
      </c>
      <c r="C50" s="154" t="s">
        <v>195</v>
      </c>
      <c r="D50" s="154" t="s">
        <v>216</v>
      </c>
      <c r="E50" s="154" t="s">
        <v>217</v>
      </c>
      <c r="F50" s="154">
        <v>31</v>
      </c>
      <c r="G50" s="155">
        <v>713</v>
      </c>
      <c r="H50" s="155">
        <v>341</v>
      </c>
    </row>
    <row r="51" spans="1:8" x14ac:dyDescent="0.25">
      <c r="A51" s="153">
        <v>41291</v>
      </c>
      <c r="B51" s="154" t="s">
        <v>38</v>
      </c>
      <c r="C51" s="154" t="s">
        <v>192</v>
      </c>
      <c r="D51" s="154" t="s">
        <v>212</v>
      </c>
      <c r="E51" s="154" t="s">
        <v>222</v>
      </c>
      <c r="F51" s="154">
        <v>62</v>
      </c>
      <c r="G51" s="155">
        <v>1674</v>
      </c>
      <c r="H51" s="155">
        <v>899</v>
      </c>
    </row>
    <row r="52" spans="1:8" x14ac:dyDescent="0.25">
      <c r="A52" s="153">
        <v>41291</v>
      </c>
      <c r="B52" s="154" t="s">
        <v>38</v>
      </c>
      <c r="C52" s="154" t="s">
        <v>192</v>
      </c>
      <c r="D52" s="154" t="s">
        <v>196</v>
      </c>
      <c r="E52" s="154" t="s">
        <v>201</v>
      </c>
      <c r="F52" s="154">
        <v>43</v>
      </c>
      <c r="G52" s="155">
        <v>1161</v>
      </c>
      <c r="H52" s="155">
        <v>623.5</v>
      </c>
    </row>
    <row r="53" spans="1:8" x14ac:dyDescent="0.25">
      <c r="A53" s="153">
        <v>41291</v>
      </c>
      <c r="B53" s="154" t="s">
        <v>204</v>
      </c>
      <c r="C53" s="154" t="s">
        <v>192</v>
      </c>
      <c r="D53" s="154" t="s">
        <v>136</v>
      </c>
      <c r="E53" s="154" t="s">
        <v>209</v>
      </c>
      <c r="F53" s="154">
        <v>39</v>
      </c>
      <c r="G53" s="155">
        <v>897</v>
      </c>
      <c r="H53" s="155">
        <v>429</v>
      </c>
    </row>
    <row r="54" spans="1:8" x14ac:dyDescent="0.25">
      <c r="A54" s="153">
        <v>41291</v>
      </c>
      <c r="B54" s="154" t="s">
        <v>38</v>
      </c>
      <c r="C54" s="154" t="s">
        <v>205</v>
      </c>
      <c r="D54" s="154" t="s">
        <v>206</v>
      </c>
      <c r="E54" s="154" t="s">
        <v>223</v>
      </c>
      <c r="F54" s="154">
        <v>61</v>
      </c>
      <c r="G54" s="155">
        <v>1647</v>
      </c>
      <c r="H54" s="155">
        <v>884.5</v>
      </c>
    </row>
    <row r="55" spans="1:8" x14ac:dyDescent="0.25">
      <c r="A55" s="153">
        <v>41291</v>
      </c>
      <c r="B55" s="154" t="s">
        <v>202</v>
      </c>
      <c r="C55" s="154" t="s">
        <v>205</v>
      </c>
      <c r="D55" s="154" t="s">
        <v>212</v>
      </c>
      <c r="E55" s="154" t="s">
        <v>219</v>
      </c>
      <c r="F55" s="154">
        <v>59</v>
      </c>
      <c r="G55" s="155">
        <v>1121</v>
      </c>
      <c r="H55" s="155">
        <v>472</v>
      </c>
    </row>
    <row r="56" spans="1:8" x14ac:dyDescent="0.25">
      <c r="A56" s="153">
        <v>41291</v>
      </c>
      <c r="B56" s="154" t="s">
        <v>194</v>
      </c>
      <c r="C56" s="154" t="s">
        <v>205</v>
      </c>
      <c r="D56" s="154" t="s">
        <v>216</v>
      </c>
      <c r="E56" s="154" t="s">
        <v>209</v>
      </c>
      <c r="F56" s="154">
        <v>16</v>
      </c>
      <c r="G56" s="155">
        <v>352</v>
      </c>
      <c r="H56" s="155">
        <v>160</v>
      </c>
    </row>
    <row r="57" spans="1:8" x14ac:dyDescent="0.25">
      <c r="A57" s="153">
        <v>41291</v>
      </c>
      <c r="B57" s="154" t="s">
        <v>38</v>
      </c>
      <c r="C57" s="154" t="s">
        <v>198</v>
      </c>
      <c r="D57" s="154" t="s">
        <v>206</v>
      </c>
      <c r="E57" s="154" t="s">
        <v>209</v>
      </c>
      <c r="F57" s="154">
        <v>10</v>
      </c>
      <c r="G57" s="155">
        <v>270</v>
      </c>
      <c r="H57" s="155">
        <v>145</v>
      </c>
    </row>
    <row r="58" spans="1:8" x14ac:dyDescent="0.25">
      <c r="A58" s="153">
        <v>41292</v>
      </c>
      <c r="B58" s="154" t="s">
        <v>202</v>
      </c>
      <c r="C58" s="154" t="s">
        <v>192</v>
      </c>
      <c r="D58" s="154" t="s">
        <v>212</v>
      </c>
      <c r="E58" s="154" t="s">
        <v>193</v>
      </c>
      <c r="F58" s="154">
        <v>24</v>
      </c>
      <c r="G58" s="155">
        <v>456</v>
      </c>
      <c r="H58" s="155">
        <v>192</v>
      </c>
    </row>
    <row r="59" spans="1:8" x14ac:dyDescent="0.25">
      <c r="A59" s="153">
        <v>41292</v>
      </c>
      <c r="B59" s="154" t="s">
        <v>194</v>
      </c>
      <c r="C59" s="154" t="s">
        <v>192</v>
      </c>
      <c r="D59" s="154" t="s">
        <v>212</v>
      </c>
      <c r="E59" s="154" t="s">
        <v>231</v>
      </c>
      <c r="F59" s="154">
        <v>20</v>
      </c>
      <c r="G59" s="155">
        <v>440</v>
      </c>
      <c r="H59" s="155">
        <v>200</v>
      </c>
    </row>
    <row r="60" spans="1:8" x14ac:dyDescent="0.25">
      <c r="A60" s="153">
        <v>41292</v>
      </c>
      <c r="B60" s="154" t="s">
        <v>207</v>
      </c>
      <c r="C60" s="154" t="s">
        <v>192</v>
      </c>
      <c r="D60" s="154" t="s">
        <v>196</v>
      </c>
      <c r="E60" s="154" t="s">
        <v>232</v>
      </c>
      <c r="F60" s="154">
        <v>12</v>
      </c>
      <c r="G60" s="155">
        <v>252</v>
      </c>
      <c r="H60" s="155">
        <v>111</v>
      </c>
    </row>
    <row r="61" spans="1:8" x14ac:dyDescent="0.25">
      <c r="A61" s="153">
        <v>41292</v>
      </c>
      <c r="B61" s="154" t="s">
        <v>194</v>
      </c>
      <c r="C61" s="154" t="s">
        <v>192</v>
      </c>
      <c r="D61" s="154" t="s">
        <v>199</v>
      </c>
      <c r="E61" s="154" t="s">
        <v>225</v>
      </c>
      <c r="F61" s="154">
        <v>59</v>
      </c>
      <c r="G61" s="155">
        <v>1298</v>
      </c>
      <c r="H61" s="155">
        <v>590</v>
      </c>
    </row>
    <row r="62" spans="1:8" x14ac:dyDescent="0.25">
      <c r="A62" s="153">
        <v>41292</v>
      </c>
      <c r="B62" s="154" t="s">
        <v>202</v>
      </c>
      <c r="C62" s="154" t="s">
        <v>205</v>
      </c>
      <c r="D62" s="154" t="s">
        <v>206</v>
      </c>
      <c r="E62" s="154" t="s">
        <v>209</v>
      </c>
      <c r="F62" s="154">
        <v>62</v>
      </c>
      <c r="G62" s="155">
        <v>1178</v>
      </c>
      <c r="H62" s="155">
        <v>496</v>
      </c>
    </row>
    <row r="63" spans="1:8" x14ac:dyDescent="0.25">
      <c r="A63" s="153">
        <v>41292</v>
      </c>
      <c r="B63" s="154" t="s">
        <v>38</v>
      </c>
      <c r="C63" s="154" t="s">
        <v>205</v>
      </c>
      <c r="D63" s="154" t="s">
        <v>216</v>
      </c>
      <c r="E63" s="154" t="s">
        <v>228</v>
      </c>
      <c r="F63" s="154">
        <v>17</v>
      </c>
      <c r="G63" s="155">
        <v>459</v>
      </c>
      <c r="H63" s="155">
        <v>246.5</v>
      </c>
    </row>
    <row r="64" spans="1:8" x14ac:dyDescent="0.25">
      <c r="A64" s="153">
        <v>41292</v>
      </c>
      <c r="B64" s="154" t="s">
        <v>204</v>
      </c>
      <c r="C64" s="154" t="s">
        <v>195</v>
      </c>
      <c r="D64" s="154" t="s">
        <v>216</v>
      </c>
      <c r="E64" s="154" t="s">
        <v>230</v>
      </c>
      <c r="F64" s="154">
        <v>53</v>
      </c>
      <c r="G64" s="155">
        <v>1219</v>
      </c>
      <c r="H64" s="155">
        <v>583</v>
      </c>
    </row>
    <row r="65" spans="1:8" x14ac:dyDescent="0.25">
      <c r="A65" s="153">
        <v>41292</v>
      </c>
      <c r="B65" s="154" t="s">
        <v>202</v>
      </c>
      <c r="C65" s="154" t="s">
        <v>198</v>
      </c>
      <c r="D65" s="154" t="s">
        <v>136</v>
      </c>
      <c r="E65" s="154" t="s">
        <v>200</v>
      </c>
      <c r="F65" s="154">
        <v>8</v>
      </c>
      <c r="G65" s="155">
        <v>152</v>
      </c>
      <c r="H65" s="155">
        <v>64</v>
      </c>
    </row>
    <row r="66" spans="1:8" x14ac:dyDescent="0.25">
      <c r="A66" s="153">
        <v>41293</v>
      </c>
      <c r="B66" s="154" t="s">
        <v>194</v>
      </c>
      <c r="C66" s="154" t="s">
        <v>195</v>
      </c>
      <c r="D66" s="154" t="s">
        <v>136</v>
      </c>
      <c r="E66" s="154" t="s">
        <v>220</v>
      </c>
      <c r="F66" s="154">
        <v>35</v>
      </c>
      <c r="G66" s="155">
        <v>770</v>
      </c>
      <c r="H66" s="155">
        <v>350</v>
      </c>
    </row>
    <row r="67" spans="1:8" x14ac:dyDescent="0.25">
      <c r="A67" s="153">
        <v>41294</v>
      </c>
      <c r="B67" s="154" t="s">
        <v>204</v>
      </c>
      <c r="C67" s="154" t="s">
        <v>192</v>
      </c>
      <c r="D67" s="154" t="s">
        <v>206</v>
      </c>
      <c r="E67" s="154" t="s">
        <v>213</v>
      </c>
      <c r="F67" s="154">
        <v>59</v>
      </c>
      <c r="G67" s="155">
        <v>1357</v>
      </c>
      <c r="H67" s="155">
        <v>649</v>
      </c>
    </row>
    <row r="68" spans="1:8" x14ac:dyDescent="0.25">
      <c r="A68" s="153">
        <v>41294</v>
      </c>
      <c r="B68" s="154" t="s">
        <v>194</v>
      </c>
      <c r="C68" s="154" t="s">
        <v>192</v>
      </c>
      <c r="D68" s="154" t="s">
        <v>196</v>
      </c>
      <c r="E68" s="154" t="s">
        <v>215</v>
      </c>
      <c r="F68" s="154">
        <v>10</v>
      </c>
      <c r="G68" s="155">
        <v>220</v>
      </c>
      <c r="H68" s="155">
        <v>100</v>
      </c>
    </row>
    <row r="69" spans="1:8" x14ac:dyDescent="0.25">
      <c r="A69" s="153">
        <v>41294</v>
      </c>
      <c r="B69" s="154" t="s">
        <v>202</v>
      </c>
      <c r="C69" s="154" t="s">
        <v>198</v>
      </c>
      <c r="D69" s="154" t="s">
        <v>136</v>
      </c>
      <c r="E69" s="154" t="s">
        <v>230</v>
      </c>
      <c r="F69" s="154">
        <v>58</v>
      </c>
      <c r="G69" s="155">
        <v>1102</v>
      </c>
      <c r="H69" s="155">
        <v>464</v>
      </c>
    </row>
    <row r="70" spans="1:8" x14ac:dyDescent="0.25">
      <c r="A70" s="153">
        <v>41295</v>
      </c>
      <c r="B70" s="154" t="s">
        <v>38</v>
      </c>
      <c r="C70" s="154" t="s">
        <v>192</v>
      </c>
      <c r="D70" s="154" t="s">
        <v>206</v>
      </c>
      <c r="E70" s="154" t="s">
        <v>203</v>
      </c>
      <c r="F70" s="154">
        <v>58</v>
      </c>
      <c r="G70" s="155">
        <v>1566</v>
      </c>
      <c r="H70" s="155">
        <v>841</v>
      </c>
    </row>
    <row r="71" spans="1:8" x14ac:dyDescent="0.25">
      <c r="A71" s="153">
        <v>41295</v>
      </c>
      <c r="B71" s="154" t="s">
        <v>202</v>
      </c>
      <c r="C71" s="154" t="s">
        <v>205</v>
      </c>
      <c r="D71" s="154" t="s">
        <v>199</v>
      </c>
      <c r="E71" s="154" t="s">
        <v>225</v>
      </c>
      <c r="F71" s="154">
        <v>23</v>
      </c>
      <c r="G71" s="155">
        <v>437</v>
      </c>
      <c r="H71" s="155">
        <v>184</v>
      </c>
    </row>
    <row r="72" spans="1:8" x14ac:dyDescent="0.25">
      <c r="A72" s="153">
        <v>41295</v>
      </c>
      <c r="B72" s="154" t="s">
        <v>202</v>
      </c>
      <c r="C72" s="154" t="s">
        <v>205</v>
      </c>
      <c r="D72" s="154" t="s">
        <v>216</v>
      </c>
      <c r="E72" s="154" t="s">
        <v>217</v>
      </c>
      <c r="F72" s="154">
        <v>64</v>
      </c>
      <c r="G72" s="155">
        <v>1216</v>
      </c>
      <c r="H72" s="155">
        <v>512</v>
      </c>
    </row>
    <row r="73" spans="1:8" x14ac:dyDescent="0.25">
      <c r="A73" s="153">
        <v>41295</v>
      </c>
      <c r="B73" s="154" t="s">
        <v>207</v>
      </c>
      <c r="C73" s="154" t="s">
        <v>195</v>
      </c>
      <c r="D73" s="154" t="s">
        <v>199</v>
      </c>
      <c r="E73" s="154" t="s">
        <v>219</v>
      </c>
      <c r="F73" s="154">
        <v>13</v>
      </c>
      <c r="G73" s="155">
        <v>273</v>
      </c>
      <c r="H73" s="155">
        <v>120.25</v>
      </c>
    </row>
    <row r="74" spans="1:8" x14ac:dyDescent="0.25">
      <c r="A74" s="153">
        <v>41295</v>
      </c>
      <c r="B74" s="154" t="s">
        <v>194</v>
      </c>
      <c r="C74" s="154" t="s">
        <v>195</v>
      </c>
      <c r="D74" s="154" t="s">
        <v>216</v>
      </c>
      <c r="E74" s="154" t="s">
        <v>224</v>
      </c>
      <c r="F74" s="154">
        <v>11</v>
      </c>
      <c r="G74" s="155">
        <v>242</v>
      </c>
      <c r="H74" s="155">
        <v>110</v>
      </c>
    </row>
    <row r="75" spans="1:8" x14ac:dyDescent="0.25">
      <c r="A75" s="153">
        <v>41295</v>
      </c>
      <c r="B75" s="154" t="s">
        <v>38</v>
      </c>
      <c r="C75" s="154" t="s">
        <v>198</v>
      </c>
      <c r="D75" s="154" t="s">
        <v>196</v>
      </c>
      <c r="E75" s="154" t="s">
        <v>227</v>
      </c>
      <c r="F75" s="154">
        <v>56</v>
      </c>
      <c r="G75" s="155">
        <v>1512</v>
      </c>
      <c r="H75" s="155">
        <v>812</v>
      </c>
    </row>
    <row r="76" spans="1:8" x14ac:dyDescent="0.25">
      <c r="A76" s="153">
        <v>41296</v>
      </c>
      <c r="B76" s="154" t="s">
        <v>38</v>
      </c>
      <c r="C76" s="154" t="s">
        <v>195</v>
      </c>
      <c r="D76" s="154" t="s">
        <v>212</v>
      </c>
      <c r="E76" s="154" t="s">
        <v>203</v>
      </c>
      <c r="F76" s="154">
        <v>29</v>
      </c>
      <c r="G76" s="155">
        <v>783</v>
      </c>
      <c r="H76" s="155">
        <v>420.5</v>
      </c>
    </row>
    <row r="77" spans="1:8" x14ac:dyDescent="0.25">
      <c r="A77" s="153">
        <v>41296</v>
      </c>
      <c r="B77" s="154" t="s">
        <v>204</v>
      </c>
      <c r="C77" s="154" t="s">
        <v>195</v>
      </c>
      <c r="D77" s="154" t="s">
        <v>216</v>
      </c>
      <c r="E77" s="154" t="s">
        <v>197</v>
      </c>
      <c r="F77" s="154">
        <v>29</v>
      </c>
      <c r="G77" s="155">
        <v>667</v>
      </c>
      <c r="H77" s="155">
        <v>319</v>
      </c>
    </row>
    <row r="78" spans="1:8" x14ac:dyDescent="0.25">
      <c r="A78" s="153">
        <v>41296</v>
      </c>
      <c r="B78" s="154" t="s">
        <v>194</v>
      </c>
      <c r="C78" s="154" t="s">
        <v>198</v>
      </c>
      <c r="D78" s="154" t="s">
        <v>199</v>
      </c>
      <c r="E78" s="154" t="s">
        <v>200</v>
      </c>
      <c r="F78" s="154">
        <v>53</v>
      </c>
      <c r="G78" s="155">
        <v>1166</v>
      </c>
      <c r="H78" s="155">
        <v>530</v>
      </c>
    </row>
    <row r="79" spans="1:8" x14ac:dyDescent="0.25">
      <c r="A79" s="153">
        <v>41296</v>
      </c>
      <c r="B79" s="154" t="s">
        <v>194</v>
      </c>
      <c r="C79" s="154" t="s">
        <v>198</v>
      </c>
      <c r="D79" s="154" t="s">
        <v>136</v>
      </c>
      <c r="E79" s="154" t="s">
        <v>230</v>
      </c>
      <c r="F79" s="154">
        <v>35</v>
      </c>
      <c r="G79" s="155">
        <v>770</v>
      </c>
      <c r="H79" s="155">
        <v>350</v>
      </c>
    </row>
    <row r="80" spans="1:8" x14ac:dyDescent="0.25">
      <c r="A80" s="153">
        <v>41296</v>
      </c>
      <c r="B80" s="154" t="s">
        <v>194</v>
      </c>
      <c r="C80" s="154" t="s">
        <v>198</v>
      </c>
      <c r="D80" s="154" t="s">
        <v>216</v>
      </c>
      <c r="E80" s="154" t="s">
        <v>221</v>
      </c>
      <c r="F80" s="154">
        <v>6</v>
      </c>
      <c r="G80" s="155">
        <v>132</v>
      </c>
      <c r="H80" s="155">
        <v>60</v>
      </c>
    </row>
    <row r="81" spans="1:8" x14ac:dyDescent="0.25">
      <c r="A81" s="153">
        <v>41297</v>
      </c>
      <c r="B81" s="154" t="s">
        <v>38</v>
      </c>
      <c r="C81" s="154" t="s">
        <v>192</v>
      </c>
      <c r="D81" s="154" t="s">
        <v>212</v>
      </c>
      <c r="E81" s="154" t="s">
        <v>209</v>
      </c>
      <c r="F81" s="154">
        <v>44</v>
      </c>
      <c r="G81" s="155">
        <v>1188</v>
      </c>
      <c r="H81" s="155">
        <v>638</v>
      </c>
    </row>
    <row r="82" spans="1:8" x14ac:dyDescent="0.25">
      <c r="A82" s="153">
        <v>41297</v>
      </c>
      <c r="B82" s="154" t="s">
        <v>194</v>
      </c>
      <c r="C82" s="154" t="s">
        <v>192</v>
      </c>
      <c r="D82" s="154" t="s">
        <v>196</v>
      </c>
      <c r="E82" s="154" t="s">
        <v>231</v>
      </c>
      <c r="F82" s="154">
        <v>9</v>
      </c>
      <c r="G82" s="155">
        <v>198</v>
      </c>
      <c r="H82" s="155">
        <v>90</v>
      </c>
    </row>
    <row r="83" spans="1:8" x14ac:dyDescent="0.25">
      <c r="A83" s="153">
        <v>41297</v>
      </c>
      <c r="B83" s="154" t="s">
        <v>38</v>
      </c>
      <c r="C83" s="154" t="s">
        <v>192</v>
      </c>
      <c r="D83" s="154" t="s">
        <v>199</v>
      </c>
      <c r="E83" s="154" t="s">
        <v>221</v>
      </c>
      <c r="F83" s="154">
        <v>22</v>
      </c>
      <c r="G83" s="155">
        <v>594</v>
      </c>
      <c r="H83" s="155">
        <v>319</v>
      </c>
    </row>
    <row r="84" spans="1:8" x14ac:dyDescent="0.25">
      <c r="A84" s="153">
        <v>41297</v>
      </c>
      <c r="B84" s="154" t="s">
        <v>202</v>
      </c>
      <c r="C84" s="154" t="s">
        <v>195</v>
      </c>
      <c r="D84" s="154" t="s">
        <v>206</v>
      </c>
      <c r="E84" s="154" t="s">
        <v>220</v>
      </c>
      <c r="F84" s="154">
        <v>49</v>
      </c>
      <c r="G84" s="155">
        <v>931</v>
      </c>
      <c r="H84" s="155">
        <v>392</v>
      </c>
    </row>
    <row r="85" spans="1:8" x14ac:dyDescent="0.25">
      <c r="A85" s="153">
        <v>41298</v>
      </c>
      <c r="B85" s="154" t="s">
        <v>204</v>
      </c>
      <c r="C85" s="154" t="s">
        <v>205</v>
      </c>
      <c r="D85" s="154" t="s">
        <v>212</v>
      </c>
      <c r="E85" s="154" t="s">
        <v>210</v>
      </c>
      <c r="F85" s="154">
        <v>13</v>
      </c>
      <c r="G85" s="155">
        <v>299</v>
      </c>
      <c r="H85" s="155">
        <v>143</v>
      </c>
    </row>
    <row r="86" spans="1:8" x14ac:dyDescent="0.25">
      <c r="A86" s="153">
        <v>41298</v>
      </c>
      <c r="B86" s="154" t="s">
        <v>38</v>
      </c>
      <c r="C86" s="154" t="s">
        <v>198</v>
      </c>
      <c r="D86" s="154" t="s">
        <v>196</v>
      </c>
      <c r="E86" s="154" t="s">
        <v>222</v>
      </c>
      <c r="F86" s="154">
        <v>63</v>
      </c>
      <c r="G86" s="155">
        <v>1701</v>
      </c>
      <c r="H86" s="155">
        <v>913.5</v>
      </c>
    </row>
    <row r="87" spans="1:8" x14ac:dyDescent="0.25">
      <c r="A87" s="153">
        <v>41299</v>
      </c>
      <c r="B87" s="154" t="s">
        <v>202</v>
      </c>
      <c r="C87" s="154" t="s">
        <v>205</v>
      </c>
      <c r="D87" s="154" t="s">
        <v>212</v>
      </c>
      <c r="E87" s="154" t="s">
        <v>229</v>
      </c>
      <c r="F87" s="154">
        <v>21</v>
      </c>
      <c r="G87" s="155">
        <v>399</v>
      </c>
      <c r="H87" s="155">
        <v>168</v>
      </c>
    </row>
    <row r="88" spans="1:8" x14ac:dyDescent="0.25">
      <c r="A88" s="153">
        <v>41300</v>
      </c>
      <c r="B88" s="154" t="s">
        <v>194</v>
      </c>
      <c r="C88" s="154" t="s">
        <v>192</v>
      </c>
      <c r="D88" s="154" t="s">
        <v>206</v>
      </c>
      <c r="E88" s="154" t="s">
        <v>218</v>
      </c>
      <c r="F88" s="154">
        <v>17</v>
      </c>
      <c r="G88" s="155">
        <v>374</v>
      </c>
      <c r="H88" s="155">
        <v>170</v>
      </c>
    </row>
    <row r="89" spans="1:8" x14ac:dyDescent="0.25">
      <c r="A89" s="153">
        <v>41300</v>
      </c>
      <c r="B89" s="154" t="s">
        <v>194</v>
      </c>
      <c r="C89" s="154" t="s">
        <v>205</v>
      </c>
      <c r="D89" s="154" t="s">
        <v>196</v>
      </c>
      <c r="E89" s="154" t="s">
        <v>215</v>
      </c>
      <c r="F89" s="154">
        <v>21</v>
      </c>
      <c r="G89" s="155">
        <v>462</v>
      </c>
      <c r="H89" s="155">
        <v>210</v>
      </c>
    </row>
    <row r="90" spans="1:8" x14ac:dyDescent="0.25">
      <c r="A90" s="153">
        <v>41300</v>
      </c>
      <c r="B90" s="154" t="s">
        <v>207</v>
      </c>
      <c r="C90" s="154" t="s">
        <v>195</v>
      </c>
      <c r="D90" s="154" t="s">
        <v>136</v>
      </c>
      <c r="E90" s="154" t="s">
        <v>231</v>
      </c>
      <c r="F90" s="154">
        <v>44</v>
      </c>
      <c r="G90" s="155">
        <v>924</v>
      </c>
      <c r="H90" s="155">
        <v>407</v>
      </c>
    </row>
    <row r="91" spans="1:8" x14ac:dyDescent="0.25">
      <c r="A91" s="153">
        <v>41300</v>
      </c>
      <c r="B91" s="154" t="s">
        <v>194</v>
      </c>
      <c r="C91" s="154" t="s">
        <v>198</v>
      </c>
      <c r="D91" s="154" t="s">
        <v>199</v>
      </c>
      <c r="E91" s="154" t="s">
        <v>233</v>
      </c>
      <c r="F91" s="154">
        <v>61</v>
      </c>
      <c r="G91" s="155">
        <v>5000</v>
      </c>
      <c r="H91" s="155">
        <v>610</v>
      </c>
    </row>
    <row r="92" spans="1:8" x14ac:dyDescent="0.25">
      <c r="A92" s="153">
        <v>41301</v>
      </c>
      <c r="B92" s="154" t="s">
        <v>204</v>
      </c>
      <c r="C92" s="154" t="s">
        <v>198</v>
      </c>
      <c r="D92" s="154" t="s">
        <v>196</v>
      </c>
      <c r="E92" s="154" t="s">
        <v>217</v>
      </c>
      <c r="F92" s="154">
        <v>10</v>
      </c>
      <c r="G92" s="155">
        <v>230</v>
      </c>
      <c r="H92" s="155">
        <v>110</v>
      </c>
    </row>
    <row r="93" spans="1:8" x14ac:dyDescent="0.25">
      <c r="A93" s="153">
        <v>41302</v>
      </c>
      <c r="B93" s="154" t="s">
        <v>207</v>
      </c>
      <c r="C93" s="154" t="s">
        <v>192</v>
      </c>
      <c r="D93" s="154" t="s">
        <v>216</v>
      </c>
      <c r="E93" s="154" t="s">
        <v>234</v>
      </c>
      <c r="F93" s="154">
        <v>36</v>
      </c>
      <c r="G93" s="155">
        <v>756</v>
      </c>
      <c r="H93" s="155">
        <v>333</v>
      </c>
    </row>
    <row r="94" spans="1:8" x14ac:dyDescent="0.25">
      <c r="A94" s="153">
        <v>41302</v>
      </c>
      <c r="B94" s="154" t="s">
        <v>38</v>
      </c>
      <c r="C94" s="154" t="s">
        <v>205</v>
      </c>
      <c r="D94" s="154" t="s">
        <v>216</v>
      </c>
      <c r="E94" s="154" t="s">
        <v>230</v>
      </c>
      <c r="F94" s="154">
        <v>42</v>
      </c>
      <c r="G94" s="155">
        <v>1134</v>
      </c>
      <c r="H94" s="155">
        <v>609</v>
      </c>
    </row>
    <row r="95" spans="1:8" x14ac:dyDescent="0.25">
      <c r="A95" s="153">
        <v>41302</v>
      </c>
      <c r="B95" s="154" t="s">
        <v>204</v>
      </c>
      <c r="C95" s="154" t="s">
        <v>195</v>
      </c>
      <c r="D95" s="154" t="s">
        <v>212</v>
      </c>
      <c r="E95" s="154" t="s">
        <v>232</v>
      </c>
      <c r="F95" s="154">
        <v>46</v>
      </c>
      <c r="G95" s="155">
        <v>1058</v>
      </c>
      <c r="H95" s="155">
        <v>506</v>
      </c>
    </row>
    <row r="96" spans="1:8" x14ac:dyDescent="0.25">
      <c r="A96" s="153">
        <v>41302</v>
      </c>
      <c r="B96" s="154" t="s">
        <v>38</v>
      </c>
      <c r="C96" s="154" t="s">
        <v>195</v>
      </c>
      <c r="D96" s="154" t="s">
        <v>212</v>
      </c>
      <c r="E96" s="154" t="s">
        <v>230</v>
      </c>
      <c r="F96" s="154">
        <v>44</v>
      </c>
      <c r="G96" s="155">
        <v>1188</v>
      </c>
      <c r="H96" s="155">
        <v>638</v>
      </c>
    </row>
    <row r="97" spans="1:8" x14ac:dyDescent="0.25">
      <c r="A97" s="153">
        <v>41302</v>
      </c>
      <c r="B97" s="154" t="s">
        <v>38</v>
      </c>
      <c r="C97" s="154" t="s">
        <v>195</v>
      </c>
      <c r="D97" s="154" t="s">
        <v>196</v>
      </c>
      <c r="E97" s="154" t="s">
        <v>197</v>
      </c>
      <c r="F97" s="154">
        <v>56</v>
      </c>
      <c r="G97" s="155">
        <v>1512</v>
      </c>
      <c r="H97" s="155">
        <v>812</v>
      </c>
    </row>
    <row r="98" spans="1:8" x14ac:dyDescent="0.25">
      <c r="A98" s="153">
        <v>41302</v>
      </c>
      <c r="B98" s="154" t="s">
        <v>194</v>
      </c>
      <c r="C98" s="154" t="s">
        <v>195</v>
      </c>
      <c r="D98" s="154" t="s">
        <v>136</v>
      </c>
      <c r="E98" s="154" t="s">
        <v>217</v>
      </c>
      <c r="F98" s="154">
        <v>25</v>
      </c>
      <c r="G98" s="155">
        <v>550</v>
      </c>
      <c r="H98" s="155">
        <v>250</v>
      </c>
    </row>
    <row r="99" spans="1:8" x14ac:dyDescent="0.25">
      <c r="A99" s="153">
        <v>41302</v>
      </c>
      <c r="B99" s="154" t="s">
        <v>202</v>
      </c>
      <c r="C99" s="154" t="s">
        <v>195</v>
      </c>
      <c r="D99" s="154" t="s">
        <v>216</v>
      </c>
      <c r="E99" s="154" t="s">
        <v>233</v>
      </c>
      <c r="F99" s="154">
        <v>51</v>
      </c>
      <c r="G99" s="155">
        <v>969</v>
      </c>
      <c r="H99" s="155">
        <v>408</v>
      </c>
    </row>
    <row r="100" spans="1:8" x14ac:dyDescent="0.25">
      <c r="A100" s="153">
        <v>41302</v>
      </c>
      <c r="B100" s="154" t="s">
        <v>207</v>
      </c>
      <c r="C100" s="154" t="s">
        <v>198</v>
      </c>
      <c r="D100" s="154" t="s">
        <v>206</v>
      </c>
      <c r="E100" s="154" t="s">
        <v>203</v>
      </c>
      <c r="F100" s="154">
        <v>62</v>
      </c>
      <c r="G100" s="155">
        <v>1302</v>
      </c>
      <c r="H100" s="155">
        <v>573.5</v>
      </c>
    </row>
    <row r="101" spans="1:8" x14ac:dyDescent="0.25">
      <c r="A101" s="153">
        <v>41302</v>
      </c>
      <c r="B101" s="154" t="s">
        <v>204</v>
      </c>
      <c r="C101" s="154" t="s">
        <v>198</v>
      </c>
      <c r="D101" s="154" t="s">
        <v>216</v>
      </c>
      <c r="E101" s="154" t="s">
        <v>235</v>
      </c>
      <c r="F101" s="154">
        <v>15</v>
      </c>
      <c r="G101" s="155">
        <v>345</v>
      </c>
      <c r="H101" s="155">
        <v>165</v>
      </c>
    </row>
    <row r="102" spans="1:8" x14ac:dyDescent="0.25">
      <c r="A102" s="153">
        <v>41303</v>
      </c>
      <c r="B102" s="154" t="s">
        <v>194</v>
      </c>
      <c r="C102" s="154" t="s">
        <v>192</v>
      </c>
      <c r="D102" s="154" t="s">
        <v>206</v>
      </c>
      <c r="E102" s="154" t="s">
        <v>200</v>
      </c>
      <c r="F102" s="154">
        <v>50</v>
      </c>
      <c r="G102" s="155">
        <v>1100</v>
      </c>
      <c r="H102" s="155">
        <v>500</v>
      </c>
    </row>
    <row r="103" spans="1:8" x14ac:dyDescent="0.25">
      <c r="A103" s="153">
        <v>41303</v>
      </c>
      <c r="B103" s="154" t="s">
        <v>38</v>
      </c>
      <c r="C103" s="154" t="s">
        <v>205</v>
      </c>
      <c r="D103" s="154" t="s">
        <v>196</v>
      </c>
      <c r="E103" s="154" t="s">
        <v>228</v>
      </c>
      <c r="F103" s="154">
        <v>10</v>
      </c>
      <c r="G103" s="155">
        <v>270</v>
      </c>
      <c r="H103" s="155">
        <v>145</v>
      </c>
    </row>
    <row r="104" spans="1:8" x14ac:dyDescent="0.25">
      <c r="A104" s="153">
        <v>41304</v>
      </c>
      <c r="B104" s="154" t="s">
        <v>202</v>
      </c>
      <c r="C104" s="154" t="s">
        <v>195</v>
      </c>
      <c r="D104" s="154" t="s">
        <v>136</v>
      </c>
      <c r="E104" s="154" t="s">
        <v>211</v>
      </c>
      <c r="F104" s="154">
        <v>23</v>
      </c>
      <c r="G104" s="155">
        <v>437</v>
      </c>
      <c r="H104" s="155">
        <v>184</v>
      </c>
    </row>
    <row r="105" spans="1:8" x14ac:dyDescent="0.25">
      <c r="A105" s="153">
        <v>41304</v>
      </c>
      <c r="B105" s="154" t="s">
        <v>38</v>
      </c>
      <c r="C105" s="154" t="s">
        <v>195</v>
      </c>
      <c r="D105" s="154" t="s">
        <v>136</v>
      </c>
      <c r="E105" s="154" t="s">
        <v>211</v>
      </c>
      <c r="F105" s="154">
        <v>25</v>
      </c>
      <c r="G105" s="155">
        <v>675</v>
      </c>
      <c r="H105" s="155">
        <v>362.5</v>
      </c>
    </row>
    <row r="106" spans="1:8" x14ac:dyDescent="0.25">
      <c r="A106" s="153">
        <v>41304</v>
      </c>
      <c r="B106" s="154" t="s">
        <v>202</v>
      </c>
      <c r="C106" s="154" t="s">
        <v>198</v>
      </c>
      <c r="D106" s="154" t="s">
        <v>196</v>
      </c>
      <c r="E106" s="154" t="s">
        <v>225</v>
      </c>
      <c r="F106" s="154">
        <v>49</v>
      </c>
      <c r="G106" s="155">
        <v>931</v>
      </c>
      <c r="H106" s="155">
        <v>392</v>
      </c>
    </row>
  </sheetData>
  <autoFilter ref="A1:H106" xr:uid="{E75A9F3C-4F22-4D39-A0A1-8FE5F92A2EC9}"/>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B85BB-1C21-46C7-8101-28F8D15D9615}">
  <sheetPr>
    <tabColor rgb="FFFF0000"/>
  </sheetPr>
  <dimension ref="A1:L106"/>
  <sheetViews>
    <sheetView workbookViewId="0">
      <selection activeCell="F9" sqref="F9"/>
    </sheetView>
  </sheetViews>
  <sheetFormatPr defaultColWidth="8.81640625" defaultRowHeight="12.5" x14ac:dyDescent="0.25"/>
  <cols>
    <col min="1" max="6" width="8.81640625" style="151"/>
    <col min="7" max="7" width="9.7265625" style="151" bestFit="1" customWidth="1"/>
    <col min="8" max="8" width="8.81640625" style="151"/>
    <col min="9" max="9" width="3.26953125" style="151" customWidth="1"/>
    <col min="10" max="11" width="8.81640625" style="151"/>
    <col min="12" max="12" width="28.1796875" style="151" customWidth="1"/>
    <col min="13" max="16384" width="8.81640625" style="151"/>
  </cols>
  <sheetData>
    <row r="1" spans="1:12" ht="14.5" x14ac:dyDescent="0.35">
      <c r="A1" s="150" t="s">
        <v>36</v>
      </c>
      <c r="B1" s="150" t="s">
        <v>37</v>
      </c>
      <c r="C1" s="150" t="s">
        <v>187</v>
      </c>
      <c r="D1" s="150" t="s">
        <v>138</v>
      </c>
      <c r="E1" s="150" t="s">
        <v>188</v>
      </c>
      <c r="F1" s="150" t="s">
        <v>189</v>
      </c>
      <c r="G1" s="150" t="s">
        <v>41</v>
      </c>
      <c r="H1" s="150" t="s">
        <v>190</v>
      </c>
      <c r="J1" s="152" t="s">
        <v>236</v>
      </c>
      <c r="K1" s="152"/>
      <c r="L1" s="152"/>
    </row>
    <row r="2" spans="1:12" x14ac:dyDescent="0.25">
      <c r="A2" s="153">
        <v>41291</v>
      </c>
      <c r="B2" s="154" t="s">
        <v>38</v>
      </c>
      <c r="C2" s="154" t="s">
        <v>205</v>
      </c>
      <c r="D2" s="154" t="s">
        <v>206</v>
      </c>
      <c r="E2" s="154" t="s">
        <v>223</v>
      </c>
      <c r="F2" s="154">
        <v>61</v>
      </c>
      <c r="G2" s="155">
        <v>1647</v>
      </c>
      <c r="H2" s="155">
        <v>884.5</v>
      </c>
    </row>
    <row r="3" spans="1:12" x14ac:dyDescent="0.25">
      <c r="A3" s="153">
        <v>41295</v>
      </c>
      <c r="B3" s="154" t="s">
        <v>38</v>
      </c>
      <c r="C3" s="154" t="s">
        <v>192</v>
      </c>
      <c r="D3" s="154" t="s">
        <v>206</v>
      </c>
      <c r="E3" s="154" t="s">
        <v>203</v>
      </c>
      <c r="F3" s="154">
        <v>58</v>
      </c>
      <c r="G3" s="155">
        <v>1566</v>
      </c>
      <c r="H3" s="155">
        <v>841</v>
      </c>
    </row>
    <row r="4" spans="1:12" x14ac:dyDescent="0.25">
      <c r="A4" s="153">
        <v>41294</v>
      </c>
      <c r="B4" s="154" t="s">
        <v>204</v>
      </c>
      <c r="C4" s="154" t="s">
        <v>192</v>
      </c>
      <c r="D4" s="154" t="s">
        <v>206</v>
      </c>
      <c r="E4" s="154" t="s">
        <v>213</v>
      </c>
      <c r="F4" s="154">
        <v>59</v>
      </c>
      <c r="G4" s="155">
        <v>1357</v>
      </c>
      <c r="H4" s="155">
        <v>649</v>
      </c>
    </row>
    <row r="5" spans="1:12" x14ac:dyDescent="0.25">
      <c r="A5" s="153">
        <v>41302</v>
      </c>
      <c r="B5" s="154" t="s">
        <v>207</v>
      </c>
      <c r="C5" s="154" t="s">
        <v>198</v>
      </c>
      <c r="D5" s="154" t="s">
        <v>206</v>
      </c>
      <c r="E5" s="154" t="s">
        <v>203</v>
      </c>
      <c r="F5" s="154">
        <v>62</v>
      </c>
      <c r="G5" s="155">
        <v>1302</v>
      </c>
      <c r="H5" s="155">
        <v>573.5</v>
      </c>
    </row>
    <row r="6" spans="1:12" x14ac:dyDescent="0.25">
      <c r="A6" s="153">
        <v>41292</v>
      </c>
      <c r="B6" s="154" t="s">
        <v>202</v>
      </c>
      <c r="C6" s="154" t="s">
        <v>205</v>
      </c>
      <c r="D6" s="154" t="s">
        <v>206</v>
      </c>
      <c r="E6" s="154" t="s">
        <v>209</v>
      </c>
      <c r="F6" s="154">
        <v>62</v>
      </c>
      <c r="G6" s="155">
        <v>1178</v>
      </c>
      <c r="H6" s="155">
        <v>496</v>
      </c>
    </row>
    <row r="7" spans="1:12" x14ac:dyDescent="0.25">
      <c r="A7" s="153">
        <v>41303</v>
      </c>
      <c r="B7" s="154" t="s">
        <v>194</v>
      </c>
      <c r="C7" s="154" t="s">
        <v>192</v>
      </c>
      <c r="D7" s="154" t="s">
        <v>206</v>
      </c>
      <c r="E7" s="154" t="s">
        <v>200</v>
      </c>
      <c r="F7" s="154">
        <v>50</v>
      </c>
      <c r="G7" s="155">
        <v>1100</v>
      </c>
      <c r="H7" s="155">
        <v>500</v>
      </c>
    </row>
    <row r="8" spans="1:12" x14ac:dyDescent="0.25">
      <c r="A8" s="153">
        <v>41297</v>
      </c>
      <c r="B8" s="154" t="s">
        <v>202</v>
      </c>
      <c r="C8" s="154" t="s">
        <v>195</v>
      </c>
      <c r="D8" s="154" t="s">
        <v>206</v>
      </c>
      <c r="E8" s="154" t="s">
        <v>220</v>
      </c>
      <c r="F8" s="154">
        <v>49</v>
      </c>
      <c r="G8" s="155">
        <v>931</v>
      </c>
      <c r="H8" s="155">
        <v>392</v>
      </c>
    </row>
    <row r="9" spans="1:12" x14ac:dyDescent="0.25">
      <c r="A9" s="153">
        <v>41283</v>
      </c>
      <c r="B9" s="154" t="s">
        <v>194</v>
      </c>
      <c r="C9" s="154" t="s">
        <v>195</v>
      </c>
      <c r="D9" s="154" t="s">
        <v>206</v>
      </c>
      <c r="E9" s="154" t="s">
        <v>208</v>
      </c>
      <c r="F9" s="154">
        <v>26</v>
      </c>
      <c r="G9" s="155">
        <v>572</v>
      </c>
      <c r="H9" s="155">
        <v>260</v>
      </c>
    </row>
    <row r="10" spans="1:12" x14ac:dyDescent="0.25">
      <c r="A10" s="153">
        <v>41284</v>
      </c>
      <c r="B10" s="154" t="s">
        <v>202</v>
      </c>
      <c r="C10" s="154" t="s">
        <v>195</v>
      </c>
      <c r="D10" s="154" t="s">
        <v>206</v>
      </c>
      <c r="E10" s="154" t="s">
        <v>224</v>
      </c>
      <c r="F10" s="154">
        <v>30</v>
      </c>
      <c r="G10" s="155">
        <v>570</v>
      </c>
      <c r="H10" s="155">
        <v>240</v>
      </c>
    </row>
    <row r="11" spans="1:12" x14ac:dyDescent="0.25">
      <c r="A11" s="153">
        <v>41277</v>
      </c>
      <c r="B11" s="154" t="s">
        <v>204</v>
      </c>
      <c r="C11" s="154" t="s">
        <v>205</v>
      </c>
      <c r="D11" s="154" t="s">
        <v>206</v>
      </c>
      <c r="E11" s="154" t="s">
        <v>203</v>
      </c>
      <c r="F11" s="154">
        <v>20</v>
      </c>
      <c r="G11" s="155">
        <v>460</v>
      </c>
      <c r="H11" s="155">
        <v>220</v>
      </c>
    </row>
    <row r="12" spans="1:12" x14ac:dyDescent="0.25">
      <c r="A12" s="153">
        <v>41282</v>
      </c>
      <c r="B12" s="154" t="s">
        <v>38</v>
      </c>
      <c r="C12" s="154" t="s">
        <v>198</v>
      </c>
      <c r="D12" s="154" t="s">
        <v>206</v>
      </c>
      <c r="E12" s="154" t="s">
        <v>222</v>
      </c>
      <c r="F12" s="154">
        <v>16</v>
      </c>
      <c r="G12" s="155">
        <v>432</v>
      </c>
      <c r="H12" s="155">
        <v>232</v>
      </c>
    </row>
    <row r="13" spans="1:12" x14ac:dyDescent="0.25">
      <c r="A13" s="153">
        <v>41300</v>
      </c>
      <c r="B13" s="154" t="s">
        <v>194</v>
      </c>
      <c r="C13" s="154" t="s">
        <v>192</v>
      </c>
      <c r="D13" s="154" t="s">
        <v>206</v>
      </c>
      <c r="E13" s="154" t="s">
        <v>218</v>
      </c>
      <c r="F13" s="154">
        <v>17</v>
      </c>
      <c r="G13" s="155">
        <v>374</v>
      </c>
      <c r="H13" s="155">
        <v>170</v>
      </c>
    </row>
    <row r="14" spans="1:12" x14ac:dyDescent="0.25">
      <c r="A14" s="153">
        <v>41291</v>
      </c>
      <c r="B14" s="154" t="s">
        <v>38</v>
      </c>
      <c r="C14" s="154" t="s">
        <v>198</v>
      </c>
      <c r="D14" s="154" t="s">
        <v>206</v>
      </c>
      <c r="E14" s="154" t="s">
        <v>209</v>
      </c>
      <c r="F14" s="154">
        <v>10</v>
      </c>
      <c r="G14" s="155">
        <v>270</v>
      </c>
      <c r="H14" s="155">
        <v>145</v>
      </c>
    </row>
    <row r="15" spans="1:12" x14ac:dyDescent="0.25">
      <c r="A15" s="153">
        <v>41289</v>
      </c>
      <c r="B15" s="154" t="s">
        <v>202</v>
      </c>
      <c r="C15" s="154" t="s">
        <v>205</v>
      </c>
      <c r="D15" s="154" t="s">
        <v>206</v>
      </c>
      <c r="E15" s="154" t="s">
        <v>230</v>
      </c>
      <c r="F15" s="154">
        <v>11</v>
      </c>
      <c r="G15" s="155">
        <v>209</v>
      </c>
      <c r="H15" s="155">
        <v>88</v>
      </c>
    </row>
    <row r="16" spans="1:12" x14ac:dyDescent="0.25">
      <c r="A16" s="153">
        <v>41286</v>
      </c>
      <c r="B16" s="154" t="s">
        <v>194</v>
      </c>
      <c r="C16" s="154" t="s">
        <v>195</v>
      </c>
      <c r="D16" s="154" t="s">
        <v>206</v>
      </c>
      <c r="E16" s="154" t="s">
        <v>221</v>
      </c>
      <c r="F16" s="154">
        <v>7</v>
      </c>
      <c r="G16" s="155">
        <v>154</v>
      </c>
      <c r="H16" s="155">
        <v>70</v>
      </c>
    </row>
    <row r="17" spans="1:8" x14ac:dyDescent="0.25">
      <c r="A17" s="153">
        <v>41291</v>
      </c>
      <c r="B17" s="154" t="s">
        <v>38</v>
      </c>
      <c r="C17" s="154" t="s">
        <v>192</v>
      </c>
      <c r="D17" s="154" t="s">
        <v>212</v>
      </c>
      <c r="E17" s="154" t="s">
        <v>222</v>
      </c>
      <c r="F17" s="154">
        <v>62</v>
      </c>
      <c r="G17" s="155">
        <v>1674</v>
      </c>
      <c r="H17" s="155">
        <v>899</v>
      </c>
    </row>
    <row r="18" spans="1:8" x14ac:dyDescent="0.25">
      <c r="A18" s="153">
        <v>41279</v>
      </c>
      <c r="B18" s="154" t="s">
        <v>204</v>
      </c>
      <c r="C18" s="154" t="s">
        <v>198</v>
      </c>
      <c r="D18" s="154" t="s">
        <v>212</v>
      </c>
      <c r="E18" s="154" t="s">
        <v>214</v>
      </c>
      <c r="F18" s="154">
        <v>60</v>
      </c>
      <c r="G18" s="155">
        <v>1380</v>
      </c>
      <c r="H18" s="155">
        <v>660</v>
      </c>
    </row>
    <row r="19" spans="1:8" x14ac:dyDescent="0.25">
      <c r="A19" s="153">
        <v>41297</v>
      </c>
      <c r="B19" s="154" t="s">
        <v>38</v>
      </c>
      <c r="C19" s="154" t="s">
        <v>192</v>
      </c>
      <c r="D19" s="154" t="s">
        <v>212</v>
      </c>
      <c r="E19" s="154" t="s">
        <v>209</v>
      </c>
      <c r="F19" s="154">
        <v>44</v>
      </c>
      <c r="G19" s="155">
        <v>1188</v>
      </c>
      <c r="H19" s="155">
        <v>638</v>
      </c>
    </row>
    <row r="20" spans="1:8" x14ac:dyDescent="0.25">
      <c r="A20" s="153">
        <v>41302</v>
      </c>
      <c r="B20" s="154" t="s">
        <v>38</v>
      </c>
      <c r="C20" s="154" t="s">
        <v>195</v>
      </c>
      <c r="D20" s="154" t="s">
        <v>212</v>
      </c>
      <c r="E20" s="154" t="s">
        <v>230</v>
      </c>
      <c r="F20" s="154">
        <v>44</v>
      </c>
      <c r="G20" s="155">
        <v>1188</v>
      </c>
      <c r="H20" s="155">
        <v>638</v>
      </c>
    </row>
    <row r="21" spans="1:8" x14ac:dyDescent="0.25">
      <c r="A21" s="153">
        <v>41291</v>
      </c>
      <c r="B21" s="154" t="s">
        <v>202</v>
      </c>
      <c r="C21" s="154" t="s">
        <v>205</v>
      </c>
      <c r="D21" s="154" t="s">
        <v>212</v>
      </c>
      <c r="E21" s="154" t="s">
        <v>219</v>
      </c>
      <c r="F21" s="154">
        <v>59</v>
      </c>
      <c r="G21" s="155">
        <v>1121</v>
      </c>
      <c r="H21" s="155">
        <v>472</v>
      </c>
    </row>
    <row r="22" spans="1:8" x14ac:dyDescent="0.25">
      <c r="A22" s="153">
        <v>41302</v>
      </c>
      <c r="B22" s="154" t="s">
        <v>204</v>
      </c>
      <c r="C22" s="154" t="s">
        <v>195</v>
      </c>
      <c r="D22" s="154" t="s">
        <v>212</v>
      </c>
      <c r="E22" s="154" t="s">
        <v>232</v>
      </c>
      <c r="F22" s="154">
        <v>46</v>
      </c>
      <c r="G22" s="155">
        <v>1058</v>
      </c>
      <c r="H22" s="155">
        <v>506</v>
      </c>
    </row>
    <row r="23" spans="1:8" x14ac:dyDescent="0.25">
      <c r="A23" s="153">
        <v>41280</v>
      </c>
      <c r="B23" s="154" t="s">
        <v>202</v>
      </c>
      <c r="C23" s="154" t="s">
        <v>192</v>
      </c>
      <c r="D23" s="154" t="s">
        <v>212</v>
      </c>
      <c r="E23" s="154" t="s">
        <v>215</v>
      </c>
      <c r="F23" s="154">
        <v>54</v>
      </c>
      <c r="G23" s="155">
        <v>1026</v>
      </c>
      <c r="H23" s="155">
        <v>432</v>
      </c>
    </row>
    <row r="24" spans="1:8" x14ac:dyDescent="0.25">
      <c r="A24" s="153">
        <v>41283</v>
      </c>
      <c r="B24" s="154" t="s">
        <v>204</v>
      </c>
      <c r="C24" s="154" t="s">
        <v>192</v>
      </c>
      <c r="D24" s="154" t="s">
        <v>212</v>
      </c>
      <c r="E24" s="154" t="s">
        <v>208</v>
      </c>
      <c r="F24" s="154">
        <v>38</v>
      </c>
      <c r="G24" s="155">
        <v>874</v>
      </c>
      <c r="H24" s="155">
        <v>418</v>
      </c>
    </row>
    <row r="25" spans="1:8" x14ac:dyDescent="0.25">
      <c r="A25" s="153">
        <v>41296</v>
      </c>
      <c r="B25" s="154" t="s">
        <v>38</v>
      </c>
      <c r="C25" s="154" t="s">
        <v>195</v>
      </c>
      <c r="D25" s="154" t="s">
        <v>212</v>
      </c>
      <c r="E25" s="154" t="s">
        <v>203</v>
      </c>
      <c r="F25" s="154">
        <v>29</v>
      </c>
      <c r="G25" s="155">
        <v>783</v>
      </c>
      <c r="H25" s="155">
        <v>420.5</v>
      </c>
    </row>
    <row r="26" spans="1:8" x14ac:dyDescent="0.25">
      <c r="A26" s="153">
        <v>41288</v>
      </c>
      <c r="B26" s="154" t="s">
        <v>204</v>
      </c>
      <c r="C26" s="154" t="s">
        <v>192</v>
      </c>
      <c r="D26" s="154" t="s">
        <v>212</v>
      </c>
      <c r="E26" s="154" t="s">
        <v>229</v>
      </c>
      <c r="F26" s="154">
        <v>34</v>
      </c>
      <c r="G26" s="155">
        <v>782</v>
      </c>
      <c r="H26" s="155">
        <v>374</v>
      </c>
    </row>
    <row r="27" spans="1:8" x14ac:dyDescent="0.25">
      <c r="A27" s="153">
        <v>41292</v>
      </c>
      <c r="B27" s="154" t="s">
        <v>202</v>
      </c>
      <c r="C27" s="154" t="s">
        <v>192</v>
      </c>
      <c r="D27" s="154" t="s">
        <v>212</v>
      </c>
      <c r="E27" s="154" t="s">
        <v>193</v>
      </c>
      <c r="F27" s="154">
        <v>24</v>
      </c>
      <c r="G27" s="155">
        <v>456</v>
      </c>
      <c r="H27" s="155">
        <v>192</v>
      </c>
    </row>
    <row r="28" spans="1:8" x14ac:dyDescent="0.25">
      <c r="A28" s="153">
        <v>41292</v>
      </c>
      <c r="B28" s="154" t="s">
        <v>194</v>
      </c>
      <c r="C28" s="154" t="s">
        <v>192</v>
      </c>
      <c r="D28" s="154" t="s">
        <v>212</v>
      </c>
      <c r="E28" s="154" t="s">
        <v>231</v>
      </c>
      <c r="F28" s="154">
        <v>20</v>
      </c>
      <c r="G28" s="155">
        <v>440</v>
      </c>
      <c r="H28" s="155">
        <v>200</v>
      </c>
    </row>
    <row r="29" spans="1:8" x14ac:dyDescent="0.25">
      <c r="A29" s="153">
        <v>41299</v>
      </c>
      <c r="B29" s="154" t="s">
        <v>202</v>
      </c>
      <c r="C29" s="154" t="s">
        <v>205</v>
      </c>
      <c r="D29" s="154" t="s">
        <v>212</v>
      </c>
      <c r="E29" s="154" t="s">
        <v>229</v>
      </c>
      <c r="F29" s="154">
        <v>21</v>
      </c>
      <c r="G29" s="155">
        <v>399</v>
      </c>
      <c r="H29" s="155">
        <v>168</v>
      </c>
    </row>
    <row r="30" spans="1:8" x14ac:dyDescent="0.25">
      <c r="A30" s="153">
        <v>41285</v>
      </c>
      <c r="B30" s="154" t="s">
        <v>38</v>
      </c>
      <c r="C30" s="154" t="s">
        <v>192</v>
      </c>
      <c r="D30" s="154" t="s">
        <v>212</v>
      </c>
      <c r="E30" s="154" t="s">
        <v>227</v>
      </c>
      <c r="F30" s="154">
        <v>14</v>
      </c>
      <c r="G30" s="155">
        <v>378</v>
      </c>
      <c r="H30" s="155">
        <v>203</v>
      </c>
    </row>
    <row r="31" spans="1:8" x14ac:dyDescent="0.25">
      <c r="A31" s="153">
        <v>41298</v>
      </c>
      <c r="B31" s="154" t="s">
        <v>204</v>
      </c>
      <c r="C31" s="154" t="s">
        <v>205</v>
      </c>
      <c r="D31" s="154" t="s">
        <v>212</v>
      </c>
      <c r="E31" s="154" t="s">
        <v>210</v>
      </c>
      <c r="F31" s="154">
        <v>13</v>
      </c>
      <c r="G31" s="155">
        <v>299</v>
      </c>
      <c r="H31" s="155">
        <v>143</v>
      </c>
    </row>
    <row r="32" spans="1:8" x14ac:dyDescent="0.25">
      <c r="A32" s="153">
        <v>41281</v>
      </c>
      <c r="B32" s="154" t="s">
        <v>204</v>
      </c>
      <c r="C32" s="154" t="s">
        <v>205</v>
      </c>
      <c r="D32" s="154" t="s">
        <v>212</v>
      </c>
      <c r="E32" s="154" t="s">
        <v>219</v>
      </c>
      <c r="F32" s="154">
        <v>12</v>
      </c>
      <c r="G32" s="155">
        <v>276</v>
      </c>
      <c r="H32" s="155">
        <v>132</v>
      </c>
    </row>
    <row r="33" spans="1:8" x14ac:dyDescent="0.25">
      <c r="A33" s="153">
        <v>41279</v>
      </c>
      <c r="B33" s="154" t="s">
        <v>202</v>
      </c>
      <c r="C33" s="154" t="s">
        <v>198</v>
      </c>
      <c r="D33" s="154" t="s">
        <v>212</v>
      </c>
      <c r="E33" s="154" t="s">
        <v>213</v>
      </c>
      <c r="F33" s="154">
        <v>12</v>
      </c>
      <c r="G33" s="155">
        <v>228</v>
      </c>
      <c r="H33" s="155">
        <v>96</v>
      </c>
    </row>
    <row r="34" spans="1:8" x14ac:dyDescent="0.25">
      <c r="A34" s="153">
        <v>41298</v>
      </c>
      <c r="B34" s="154" t="s">
        <v>38</v>
      </c>
      <c r="C34" s="154" t="s">
        <v>198</v>
      </c>
      <c r="D34" s="154" t="s">
        <v>196</v>
      </c>
      <c r="E34" s="154" t="s">
        <v>222</v>
      </c>
      <c r="F34" s="154">
        <v>63</v>
      </c>
      <c r="G34" s="155">
        <v>1701</v>
      </c>
      <c r="H34" s="155">
        <v>913.5</v>
      </c>
    </row>
    <row r="35" spans="1:8" x14ac:dyDescent="0.25">
      <c r="A35" s="153">
        <v>41295</v>
      </c>
      <c r="B35" s="154" t="s">
        <v>38</v>
      </c>
      <c r="C35" s="154" t="s">
        <v>198</v>
      </c>
      <c r="D35" s="154" t="s">
        <v>196</v>
      </c>
      <c r="E35" s="154" t="s">
        <v>227</v>
      </c>
      <c r="F35" s="154">
        <v>56</v>
      </c>
      <c r="G35" s="155">
        <v>1512</v>
      </c>
      <c r="H35" s="155">
        <v>812</v>
      </c>
    </row>
    <row r="36" spans="1:8" x14ac:dyDescent="0.25">
      <c r="A36" s="153">
        <v>41302</v>
      </c>
      <c r="B36" s="154" t="s">
        <v>38</v>
      </c>
      <c r="C36" s="154" t="s">
        <v>195</v>
      </c>
      <c r="D36" s="154" t="s">
        <v>196</v>
      </c>
      <c r="E36" s="154" t="s">
        <v>197</v>
      </c>
      <c r="F36" s="154">
        <v>56</v>
      </c>
      <c r="G36" s="155">
        <v>1512</v>
      </c>
      <c r="H36" s="155">
        <v>812</v>
      </c>
    </row>
    <row r="37" spans="1:8" x14ac:dyDescent="0.25">
      <c r="A37" s="153">
        <v>41289</v>
      </c>
      <c r="B37" s="154" t="s">
        <v>207</v>
      </c>
      <c r="C37" s="154" t="s">
        <v>192</v>
      </c>
      <c r="D37" s="154" t="s">
        <v>196</v>
      </c>
      <c r="E37" s="154" t="s">
        <v>200</v>
      </c>
      <c r="F37" s="154">
        <v>63</v>
      </c>
      <c r="G37" s="155">
        <v>1323</v>
      </c>
      <c r="H37" s="155">
        <v>582.75</v>
      </c>
    </row>
    <row r="38" spans="1:8" x14ac:dyDescent="0.25">
      <c r="A38" s="153">
        <v>41291</v>
      </c>
      <c r="B38" s="154" t="s">
        <v>38</v>
      </c>
      <c r="C38" s="154" t="s">
        <v>192</v>
      </c>
      <c r="D38" s="154" t="s">
        <v>196</v>
      </c>
      <c r="E38" s="154" t="s">
        <v>201</v>
      </c>
      <c r="F38" s="154">
        <v>43</v>
      </c>
      <c r="G38" s="155">
        <v>1161</v>
      </c>
      <c r="H38" s="155">
        <v>623.5</v>
      </c>
    </row>
    <row r="39" spans="1:8" x14ac:dyDescent="0.25">
      <c r="A39" s="153">
        <v>41304</v>
      </c>
      <c r="B39" s="154" t="s">
        <v>202</v>
      </c>
      <c r="C39" s="154" t="s">
        <v>198</v>
      </c>
      <c r="D39" s="154" t="s">
        <v>196</v>
      </c>
      <c r="E39" s="154" t="s">
        <v>225</v>
      </c>
      <c r="F39" s="154">
        <v>49</v>
      </c>
      <c r="G39" s="155">
        <v>931</v>
      </c>
      <c r="H39" s="155">
        <v>392</v>
      </c>
    </row>
    <row r="40" spans="1:8" x14ac:dyDescent="0.25">
      <c r="A40" s="153">
        <v>41284</v>
      </c>
      <c r="B40" s="154" t="s">
        <v>207</v>
      </c>
      <c r="C40" s="154" t="s">
        <v>192</v>
      </c>
      <c r="D40" s="154" t="s">
        <v>196</v>
      </c>
      <c r="E40" s="154" t="s">
        <v>224</v>
      </c>
      <c r="F40" s="154">
        <v>27</v>
      </c>
      <c r="G40" s="155">
        <v>567</v>
      </c>
      <c r="H40" s="155">
        <v>249.75</v>
      </c>
    </row>
    <row r="41" spans="1:8" x14ac:dyDescent="0.25">
      <c r="A41" s="153">
        <v>41276</v>
      </c>
      <c r="B41" s="154" t="s">
        <v>194</v>
      </c>
      <c r="C41" s="154" t="s">
        <v>195</v>
      </c>
      <c r="D41" s="154" t="s">
        <v>196</v>
      </c>
      <c r="E41" s="154" t="s">
        <v>197</v>
      </c>
      <c r="F41" s="154">
        <v>24</v>
      </c>
      <c r="G41" s="155">
        <v>528</v>
      </c>
      <c r="H41" s="155">
        <v>240</v>
      </c>
    </row>
    <row r="42" spans="1:8" x14ac:dyDescent="0.25">
      <c r="A42" s="153">
        <v>41300</v>
      </c>
      <c r="B42" s="154" t="s">
        <v>194</v>
      </c>
      <c r="C42" s="154" t="s">
        <v>205</v>
      </c>
      <c r="D42" s="154" t="s">
        <v>196</v>
      </c>
      <c r="E42" s="154" t="s">
        <v>215</v>
      </c>
      <c r="F42" s="154">
        <v>21</v>
      </c>
      <c r="G42" s="155">
        <v>462</v>
      </c>
      <c r="H42" s="155">
        <v>210</v>
      </c>
    </row>
    <row r="43" spans="1:8" x14ac:dyDescent="0.25">
      <c r="A43" s="153">
        <v>41286</v>
      </c>
      <c r="B43" s="154" t="s">
        <v>207</v>
      </c>
      <c r="C43" s="154" t="s">
        <v>205</v>
      </c>
      <c r="D43" s="154" t="s">
        <v>196</v>
      </c>
      <c r="E43" s="154" t="s">
        <v>227</v>
      </c>
      <c r="F43" s="154">
        <v>19</v>
      </c>
      <c r="G43" s="155">
        <v>399</v>
      </c>
      <c r="H43" s="155">
        <v>175.75</v>
      </c>
    </row>
    <row r="44" spans="1:8" x14ac:dyDescent="0.25">
      <c r="A44" s="153">
        <v>41303</v>
      </c>
      <c r="B44" s="154" t="s">
        <v>38</v>
      </c>
      <c r="C44" s="154" t="s">
        <v>205</v>
      </c>
      <c r="D44" s="154" t="s">
        <v>196</v>
      </c>
      <c r="E44" s="154" t="s">
        <v>228</v>
      </c>
      <c r="F44" s="154">
        <v>10</v>
      </c>
      <c r="G44" s="155">
        <v>270</v>
      </c>
      <c r="H44" s="155">
        <v>145</v>
      </c>
    </row>
    <row r="45" spans="1:8" x14ac:dyDescent="0.25">
      <c r="A45" s="153">
        <v>41292</v>
      </c>
      <c r="B45" s="154" t="s">
        <v>207</v>
      </c>
      <c r="C45" s="154" t="s">
        <v>192</v>
      </c>
      <c r="D45" s="154" t="s">
        <v>196</v>
      </c>
      <c r="E45" s="154" t="s">
        <v>232</v>
      </c>
      <c r="F45" s="154">
        <v>12</v>
      </c>
      <c r="G45" s="155">
        <v>252</v>
      </c>
      <c r="H45" s="155">
        <v>111</v>
      </c>
    </row>
    <row r="46" spans="1:8" x14ac:dyDescent="0.25">
      <c r="A46" s="153">
        <v>41301</v>
      </c>
      <c r="B46" s="154" t="s">
        <v>204</v>
      </c>
      <c r="C46" s="154" t="s">
        <v>198</v>
      </c>
      <c r="D46" s="154" t="s">
        <v>196</v>
      </c>
      <c r="E46" s="154" t="s">
        <v>217</v>
      </c>
      <c r="F46" s="154">
        <v>10</v>
      </c>
      <c r="G46" s="155">
        <v>230</v>
      </c>
      <c r="H46" s="155">
        <v>110</v>
      </c>
    </row>
    <row r="47" spans="1:8" x14ac:dyDescent="0.25">
      <c r="A47" s="153">
        <v>41294</v>
      </c>
      <c r="B47" s="154" t="s">
        <v>194</v>
      </c>
      <c r="C47" s="154" t="s">
        <v>192</v>
      </c>
      <c r="D47" s="154" t="s">
        <v>196</v>
      </c>
      <c r="E47" s="154" t="s">
        <v>215</v>
      </c>
      <c r="F47" s="154">
        <v>10</v>
      </c>
      <c r="G47" s="155">
        <v>220</v>
      </c>
      <c r="H47" s="155">
        <v>100</v>
      </c>
    </row>
    <row r="48" spans="1:8" x14ac:dyDescent="0.25">
      <c r="A48" s="153">
        <v>41297</v>
      </c>
      <c r="B48" s="154" t="s">
        <v>194</v>
      </c>
      <c r="C48" s="154" t="s">
        <v>192</v>
      </c>
      <c r="D48" s="154" t="s">
        <v>196</v>
      </c>
      <c r="E48" s="154" t="s">
        <v>231</v>
      </c>
      <c r="F48" s="154">
        <v>9</v>
      </c>
      <c r="G48" s="155">
        <v>198</v>
      </c>
      <c r="H48" s="155">
        <v>90</v>
      </c>
    </row>
    <row r="49" spans="1:8" x14ac:dyDescent="0.25">
      <c r="A49" s="153">
        <v>41284</v>
      </c>
      <c r="B49" s="154" t="s">
        <v>194</v>
      </c>
      <c r="C49" s="154" t="s">
        <v>205</v>
      </c>
      <c r="D49" s="154" t="s">
        <v>196</v>
      </c>
      <c r="E49" s="154" t="s">
        <v>203</v>
      </c>
      <c r="F49" s="154">
        <v>7</v>
      </c>
      <c r="G49" s="155">
        <v>154</v>
      </c>
      <c r="H49" s="155">
        <v>70</v>
      </c>
    </row>
    <row r="50" spans="1:8" x14ac:dyDescent="0.25">
      <c r="A50" s="153">
        <v>41300</v>
      </c>
      <c r="B50" s="154" t="s">
        <v>194</v>
      </c>
      <c r="C50" s="154" t="s">
        <v>198</v>
      </c>
      <c r="D50" s="154" t="s">
        <v>199</v>
      </c>
      <c r="E50" s="154" t="s">
        <v>233</v>
      </c>
      <c r="F50" s="154">
        <v>61</v>
      </c>
      <c r="G50" s="155">
        <v>5000</v>
      </c>
      <c r="H50" s="155">
        <v>610</v>
      </c>
    </row>
    <row r="51" spans="1:8" x14ac:dyDescent="0.25">
      <c r="A51" s="153">
        <v>41284</v>
      </c>
      <c r="B51" s="154" t="s">
        <v>204</v>
      </c>
      <c r="C51" s="154" t="s">
        <v>192</v>
      </c>
      <c r="D51" s="154" t="s">
        <v>199</v>
      </c>
      <c r="E51" s="154" t="s">
        <v>193</v>
      </c>
      <c r="F51" s="154">
        <v>63</v>
      </c>
      <c r="G51" s="155">
        <v>1449</v>
      </c>
      <c r="H51" s="155">
        <v>693</v>
      </c>
    </row>
    <row r="52" spans="1:8" x14ac:dyDescent="0.25">
      <c r="A52" s="153">
        <v>41292</v>
      </c>
      <c r="B52" s="154" t="s">
        <v>194</v>
      </c>
      <c r="C52" s="154" t="s">
        <v>192</v>
      </c>
      <c r="D52" s="154" t="s">
        <v>199</v>
      </c>
      <c r="E52" s="154" t="s">
        <v>225</v>
      </c>
      <c r="F52" s="154">
        <v>59</v>
      </c>
      <c r="G52" s="155">
        <v>1298</v>
      </c>
      <c r="H52" s="155">
        <v>590</v>
      </c>
    </row>
    <row r="53" spans="1:8" x14ac:dyDescent="0.25">
      <c r="A53" s="153">
        <v>41281</v>
      </c>
      <c r="B53" s="154" t="s">
        <v>207</v>
      </c>
      <c r="C53" s="154" t="s">
        <v>198</v>
      </c>
      <c r="D53" s="154" t="s">
        <v>199</v>
      </c>
      <c r="E53" s="154" t="s">
        <v>220</v>
      </c>
      <c r="F53" s="154">
        <v>61</v>
      </c>
      <c r="G53" s="155">
        <v>1281</v>
      </c>
      <c r="H53" s="155">
        <v>564.25</v>
      </c>
    </row>
    <row r="54" spans="1:8" x14ac:dyDescent="0.25">
      <c r="A54" s="153">
        <v>41287</v>
      </c>
      <c r="B54" s="154" t="s">
        <v>194</v>
      </c>
      <c r="C54" s="154" t="s">
        <v>205</v>
      </c>
      <c r="D54" s="154" t="s">
        <v>199</v>
      </c>
      <c r="E54" s="154" t="s">
        <v>228</v>
      </c>
      <c r="F54" s="154">
        <v>57</v>
      </c>
      <c r="G54" s="155">
        <v>1254</v>
      </c>
      <c r="H54" s="155">
        <v>570</v>
      </c>
    </row>
    <row r="55" spans="1:8" x14ac:dyDescent="0.25">
      <c r="A55" s="153">
        <v>41279</v>
      </c>
      <c r="B55" s="154" t="s">
        <v>207</v>
      </c>
      <c r="C55" s="154" t="s">
        <v>195</v>
      </c>
      <c r="D55" s="154" t="s">
        <v>199</v>
      </c>
      <c r="E55" s="154" t="s">
        <v>211</v>
      </c>
      <c r="F55" s="154">
        <v>57</v>
      </c>
      <c r="G55" s="155">
        <v>1197</v>
      </c>
      <c r="H55" s="155">
        <v>527.25</v>
      </c>
    </row>
    <row r="56" spans="1:8" x14ac:dyDescent="0.25">
      <c r="A56" s="153">
        <v>41296</v>
      </c>
      <c r="B56" s="154" t="s">
        <v>194</v>
      </c>
      <c r="C56" s="154" t="s">
        <v>198</v>
      </c>
      <c r="D56" s="154" t="s">
        <v>199</v>
      </c>
      <c r="E56" s="154" t="s">
        <v>200</v>
      </c>
      <c r="F56" s="154">
        <v>53</v>
      </c>
      <c r="G56" s="155">
        <v>1166</v>
      </c>
      <c r="H56" s="155">
        <v>530</v>
      </c>
    </row>
    <row r="57" spans="1:8" x14ac:dyDescent="0.25">
      <c r="A57" s="153">
        <v>41281</v>
      </c>
      <c r="B57" s="154" t="s">
        <v>207</v>
      </c>
      <c r="C57" s="154" t="s">
        <v>198</v>
      </c>
      <c r="D57" s="154" t="s">
        <v>199</v>
      </c>
      <c r="E57" s="154" t="s">
        <v>221</v>
      </c>
      <c r="F57" s="154">
        <v>53</v>
      </c>
      <c r="G57" s="155">
        <v>1113</v>
      </c>
      <c r="H57" s="155">
        <v>490.25</v>
      </c>
    </row>
    <row r="58" spans="1:8" x14ac:dyDescent="0.25">
      <c r="A58" s="153">
        <v>41283</v>
      </c>
      <c r="B58" s="154" t="s">
        <v>194</v>
      </c>
      <c r="C58" s="154" t="s">
        <v>192</v>
      </c>
      <c r="D58" s="154" t="s">
        <v>199</v>
      </c>
      <c r="E58" s="154" t="s">
        <v>223</v>
      </c>
      <c r="F58" s="154">
        <v>40</v>
      </c>
      <c r="G58" s="155">
        <v>880</v>
      </c>
      <c r="H58" s="155">
        <v>400</v>
      </c>
    </row>
    <row r="59" spans="1:8" x14ac:dyDescent="0.25">
      <c r="A59" s="153">
        <v>41287</v>
      </c>
      <c r="B59" s="154" t="s">
        <v>194</v>
      </c>
      <c r="C59" s="154" t="s">
        <v>205</v>
      </c>
      <c r="D59" s="154" t="s">
        <v>199</v>
      </c>
      <c r="E59" s="154" t="s">
        <v>215</v>
      </c>
      <c r="F59" s="154">
        <v>40</v>
      </c>
      <c r="G59" s="155">
        <v>880</v>
      </c>
      <c r="H59" s="155">
        <v>400</v>
      </c>
    </row>
    <row r="60" spans="1:8" x14ac:dyDescent="0.25">
      <c r="A60" s="153">
        <v>41276</v>
      </c>
      <c r="B60" s="154" t="s">
        <v>38</v>
      </c>
      <c r="C60" s="154" t="s">
        <v>198</v>
      </c>
      <c r="D60" s="154" t="s">
        <v>199</v>
      </c>
      <c r="E60" s="154" t="s">
        <v>200</v>
      </c>
      <c r="F60" s="154">
        <v>30</v>
      </c>
      <c r="G60" s="155">
        <v>810</v>
      </c>
      <c r="H60" s="155">
        <v>435</v>
      </c>
    </row>
    <row r="61" spans="1:8" x14ac:dyDescent="0.25">
      <c r="A61" s="153">
        <v>41277</v>
      </c>
      <c r="B61" s="154" t="s">
        <v>202</v>
      </c>
      <c r="C61" s="154" t="s">
        <v>192</v>
      </c>
      <c r="D61" s="154" t="s">
        <v>199</v>
      </c>
      <c r="E61" s="154" t="s">
        <v>203</v>
      </c>
      <c r="F61" s="154">
        <v>38</v>
      </c>
      <c r="G61" s="155">
        <v>722</v>
      </c>
      <c r="H61" s="155">
        <v>304</v>
      </c>
    </row>
    <row r="62" spans="1:8" x14ac:dyDescent="0.25">
      <c r="A62" s="153">
        <v>41287</v>
      </c>
      <c r="B62" s="154" t="s">
        <v>202</v>
      </c>
      <c r="C62" s="154" t="s">
        <v>205</v>
      </c>
      <c r="D62" s="154" t="s">
        <v>199</v>
      </c>
      <c r="E62" s="154" t="s">
        <v>215</v>
      </c>
      <c r="F62" s="154">
        <v>33</v>
      </c>
      <c r="G62" s="155">
        <v>627</v>
      </c>
      <c r="H62" s="155">
        <v>264</v>
      </c>
    </row>
    <row r="63" spans="1:8" x14ac:dyDescent="0.25">
      <c r="A63" s="153">
        <v>41297</v>
      </c>
      <c r="B63" s="154" t="s">
        <v>38</v>
      </c>
      <c r="C63" s="154" t="s">
        <v>192</v>
      </c>
      <c r="D63" s="154" t="s">
        <v>199</v>
      </c>
      <c r="E63" s="154" t="s">
        <v>221</v>
      </c>
      <c r="F63" s="154">
        <v>22</v>
      </c>
      <c r="G63" s="155">
        <v>594</v>
      </c>
      <c r="H63" s="155">
        <v>319</v>
      </c>
    </row>
    <row r="64" spans="1:8" x14ac:dyDescent="0.25">
      <c r="A64" s="153">
        <v>41277</v>
      </c>
      <c r="B64" s="154" t="s">
        <v>207</v>
      </c>
      <c r="C64" s="154" t="s">
        <v>195</v>
      </c>
      <c r="D64" s="154" t="s">
        <v>199</v>
      </c>
      <c r="E64" s="154" t="s">
        <v>208</v>
      </c>
      <c r="F64" s="154">
        <v>23</v>
      </c>
      <c r="G64" s="155">
        <v>483</v>
      </c>
      <c r="H64" s="155">
        <v>212.75</v>
      </c>
    </row>
    <row r="65" spans="1:8" x14ac:dyDescent="0.25">
      <c r="A65" s="153">
        <v>41295</v>
      </c>
      <c r="B65" s="154" t="s">
        <v>202</v>
      </c>
      <c r="C65" s="154" t="s">
        <v>205</v>
      </c>
      <c r="D65" s="154" t="s">
        <v>199</v>
      </c>
      <c r="E65" s="154" t="s">
        <v>225</v>
      </c>
      <c r="F65" s="154">
        <v>23</v>
      </c>
      <c r="G65" s="155">
        <v>437</v>
      </c>
      <c r="H65" s="155">
        <v>184</v>
      </c>
    </row>
    <row r="66" spans="1:8" x14ac:dyDescent="0.25">
      <c r="A66" s="153">
        <v>41276</v>
      </c>
      <c r="B66" s="154" t="s">
        <v>194</v>
      </c>
      <c r="C66" s="154" t="s">
        <v>198</v>
      </c>
      <c r="D66" s="154" t="s">
        <v>199</v>
      </c>
      <c r="E66" s="154" t="s">
        <v>201</v>
      </c>
      <c r="F66" s="154">
        <v>19</v>
      </c>
      <c r="G66" s="155">
        <v>418</v>
      </c>
      <c r="H66" s="155">
        <v>190</v>
      </c>
    </row>
    <row r="67" spans="1:8" x14ac:dyDescent="0.25">
      <c r="A67" s="153">
        <v>41295</v>
      </c>
      <c r="B67" s="154" t="s">
        <v>207</v>
      </c>
      <c r="C67" s="154" t="s">
        <v>195</v>
      </c>
      <c r="D67" s="154" t="s">
        <v>199</v>
      </c>
      <c r="E67" s="154" t="s">
        <v>219</v>
      </c>
      <c r="F67" s="154">
        <v>13</v>
      </c>
      <c r="G67" s="155">
        <v>273</v>
      </c>
      <c r="H67" s="155">
        <v>120.25</v>
      </c>
    </row>
    <row r="68" spans="1:8" x14ac:dyDescent="0.25">
      <c r="A68" s="153">
        <v>41280</v>
      </c>
      <c r="B68" s="154" t="s">
        <v>38</v>
      </c>
      <c r="C68" s="154" t="s">
        <v>198</v>
      </c>
      <c r="D68" s="154" t="s">
        <v>136</v>
      </c>
      <c r="E68" s="154" t="s">
        <v>209</v>
      </c>
      <c r="F68" s="154">
        <v>64</v>
      </c>
      <c r="G68" s="155">
        <v>1728</v>
      </c>
      <c r="H68" s="155">
        <v>928</v>
      </c>
    </row>
    <row r="69" spans="1:8" x14ac:dyDescent="0.25">
      <c r="A69" s="153">
        <v>41290</v>
      </c>
      <c r="B69" s="154" t="s">
        <v>194</v>
      </c>
      <c r="C69" s="154" t="s">
        <v>205</v>
      </c>
      <c r="D69" s="154" t="s">
        <v>136</v>
      </c>
      <c r="E69" s="154" t="s">
        <v>230</v>
      </c>
      <c r="F69" s="154">
        <v>56</v>
      </c>
      <c r="G69" s="155">
        <v>1232</v>
      </c>
      <c r="H69" s="155">
        <v>560</v>
      </c>
    </row>
    <row r="70" spans="1:8" x14ac:dyDescent="0.25">
      <c r="A70" s="153">
        <v>41294</v>
      </c>
      <c r="B70" s="154" t="s">
        <v>202</v>
      </c>
      <c r="C70" s="154" t="s">
        <v>198</v>
      </c>
      <c r="D70" s="154" t="s">
        <v>136</v>
      </c>
      <c r="E70" s="154" t="s">
        <v>230</v>
      </c>
      <c r="F70" s="154">
        <v>58</v>
      </c>
      <c r="G70" s="155">
        <v>1102</v>
      </c>
      <c r="H70" s="155">
        <v>464</v>
      </c>
    </row>
    <row r="71" spans="1:8" x14ac:dyDescent="0.25">
      <c r="A71" s="153">
        <v>41284</v>
      </c>
      <c r="B71" s="154" t="s">
        <v>207</v>
      </c>
      <c r="C71" s="154" t="s">
        <v>195</v>
      </c>
      <c r="D71" s="154" t="s">
        <v>136</v>
      </c>
      <c r="E71" s="154" t="s">
        <v>226</v>
      </c>
      <c r="F71" s="154">
        <v>47</v>
      </c>
      <c r="G71" s="155">
        <v>987</v>
      </c>
      <c r="H71" s="155">
        <v>434.75</v>
      </c>
    </row>
    <row r="72" spans="1:8" x14ac:dyDescent="0.25">
      <c r="A72" s="153">
        <v>41300</v>
      </c>
      <c r="B72" s="154" t="s">
        <v>207</v>
      </c>
      <c r="C72" s="154" t="s">
        <v>195</v>
      </c>
      <c r="D72" s="154" t="s">
        <v>136</v>
      </c>
      <c r="E72" s="154" t="s">
        <v>231</v>
      </c>
      <c r="F72" s="154">
        <v>44</v>
      </c>
      <c r="G72" s="155">
        <v>924</v>
      </c>
      <c r="H72" s="155">
        <v>407</v>
      </c>
    </row>
    <row r="73" spans="1:8" x14ac:dyDescent="0.25">
      <c r="A73" s="153">
        <v>41291</v>
      </c>
      <c r="B73" s="154" t="s">
        <v>204</v>
      </c>
      <c r="C73" s="154" t="s">
        <v>192</v>
      </c>
      <c r="D73" s="154" t="s">
        <v>136</v>
      </c>
      <c r="E73" s="154" t="s">
        <v>209</v>
      </c>
      <c r="F73" s="154">
        <v>39</v>
      </c>
      <c r="G73" s="155">
        <v>897</v>
      </c>
      <c r="H73" s="155">
        <v>429</v>
      </c>
    </row>
    <row r="74" spans="1:8" x14ac:dyDescent="0.25">
      <c r="A74" s="153">
        <v>41293</v>
      </c>
      <c r="B74" s="154" t="s">
        <v>194</v>
      </c>
      <c r="C74" s="154" t="s">
        <v>195</v>
      </c>
      <c r="D74" s="154" t="s">
        <v>136</v>
      </c>
      <c r="E74" s="154" t="s">
        <v>220</v>
      </c>
      <c r="F74" s="154">
        <v>35</v>
      </c>
      <c r="G74" s="155">
        <v>770</v>
      </c>
      <c r="H74" s="155">
        <v>350</v>
      </c>
    </row>
    <row r="75" spans="1:8" x14ac:dyDescent="0.25">
      <c r="A75" s="153">
        <v>41296</v>
      </c>
      <c r="B75" s="154" t="s">
        <v>194</v>
      </c>
      <c r="C75" s="154" t="s">
        <v>198</v>
      </c>
      <c r="D75" s="154" t="s">
        <v>136</v>
      </c>
      <c r="E75" s="154" t="s">
        <v>230</v>
      </c>
      <c r="F75" s="154">
        <v>35</v>
      </c>
      <c r="G75" s="155">
        <v>770</v>
      </c>
      <c r="H75" s="155">
        <v>350</v>
      </c>
    </row>
    <row r="76" spans="1:8" x14ac:dyDescent="0.25">
      <c r="A76" s="153">
        <v>41304</v>
      </c>
      <c r="B76" s="154" t="s">
        <v>38</v>
      </c>
      <c r="C76" s="154" t="s">
        <v>195</v>
      </c>
      <c r="D76" s="154" t="s">
        <v>136</v>
      </c>
      <c r="E76" s="154" t="s">
        <v>211</v>
      </c>
      <c r="F76" s="154">
        <v>25</v>
      </c>
      <c r="G76" s="155">
        <v>675</v>
      </c>
      <c r="H76" s="155">
        <v>362.5</v>
      </c>
    </row>
    <row r="77" spans="1:8" x14ac:dyDescent="0.25">
      <c r="A77" s="153">
        <v>41278</v>
      </c>
      <c r="B77" s="154" t="s">
        <v>207</v>
      </c>
      <c r="C77" s="154" t="s">
        <v>205</v>
      </c>
      <c r="D77" s="154" t="s">
        <v>136</v>
      </c>
      <c r="E77" s="154" t="s">
        <v>210</v>
      </c>
      <c r="F77" s="154">
        <v>29</v>
      </c>
      <c r="G77" s="155">
        <v>609</v>
      </c>
      <c r="H77" s="155">
        <v>268.25</v>
      </c>
    </row>
    <row r="78" spans="1:8" x14ac:dyDescent="0.25">
      <c r="A78" s="153">
        <v>41302</v>
      </c>
      <c r="B78" s="154" t="s">
        <v>194</v>
      </c>
      <c r="C78" s="154" t="s">
        <v>195</v>
      </c>
      <c r="D78" s="154" t="s">
        <v>136</v>
      </c>
      <c r="E78" s="154" t="s">
        <v>217</v>
      </c>
      <c r="F78" s="154">
        <v>25</v>
      </c>
      <c r="G78" s="155">
        <v>550</v>
      </c>
      <c r="H78" s="155">
        <v>250</v>
      </c>
    </row>
    <row r="79" spans="1:8" x14ac:dyDescent="0.25">
      <c r="A79" s="153">
        <v>41281</v>
      </c>
      <c r="B79" s="154" t="s">
        <v>207</v>
      </c>
      <c r="C79" s="154" t="s">
        <v>205</v>
      </c>
      <c r="D79" s="154" t="s">
        <v>136</v>
      </c>
      <c r="E79" s="154" t="s">
        <v>209</v>
      </c>
      <c r="F79" s="154">
        <v>22</v>
      </c>
      <c r="G79" s="155">
        <v>462</v>
      </c>
      <c r="H79" s="155">
        <v>203.5</v>
      </c>
    </row>
    <row r="80" spans="1:8" x14ac:dyDescent="0.25">
      <c r="A80" s="153">
        <v>41304</v>
      </c>
      <c r="B80" s="154" t="s">
        <v>202</v>
      </c>
      <c r="C80" s="154" t="s">
        <v>195</v>
      </c>
      <c r="D80" s="154" t="s">
        <v>136</v>
      </c>
      <c r="E80" s="154" t="s">
        <v>211</v>
      </c>
      <c r="F80" s="154">
        <v>23</v>
      </c>
      <c r="G80" s="155">
        <v>437</v>
      </c>
      <c r="H80" s="155">
        <v>184</v>
      </c>
    </row>
    <row r="81" spans="1:8" x14ac:dyDescent="0.25">
      <c r="A81" s="153">
        <v>41275</v>
      </c>
      <c r="B81" s="154" t="s">
        <v>38</v>
      </c>
      <c r="C81" s="154" t="s">
        <v>192</v>
      </c>
      <c r="D81" s="154" t="s">
        <v>136</v>
      </c>
      <c r="E81" s="154" t="s">
        <v>193</v>
      </c>
      <c r="F81" s="154">
        <v>16</v>
      </c>
      <c r="G81" s="155">
        <v>432</v>
      </c>
      <c r="H81" s="155">
        <v>232</v>
      </c>
    </row>
    <row r="82" spans="1:8" x14ac:dyDescent="0.25">
      <c r="A82" s="153">
        <v>41280</v>
      </c>
      <c r="B82" s="154" t="s">
        <v>204</v>
      </c>
      <c r="C82" s="154" t="s">
        <v>198</v>
      </c>
      <c r="D82" s="154" t="s">
        <v>136</v>
      </c>
      <c r="E82" s="154" t="s">
        <v>218</v>
      </c>
      <c r="F82" s="154">
        <v>18</v>
      </c>
      <c r="G82" s="155">
        <v>414</v>
      </c>
      <c r="H82" s="155">
        <v>198</v>
      </c>
    </row>
    <row r="83" spans="1:8" x14ac:dyDescent="0.25">
      <c r="A83" s="153">
        <v>41283</v>
      </c>
      <c r="B83" s="154" t="s">
        <v>194</v>
      </c>
      <c r="C83" s="154" t="s">
        <v>195</v>
      </c>
      <c r="D83" s="154" t="s">
        <v>136</v>
      </c>
      <c r="E83" s="154" t="s">
        <v>217</v>
      </c>
      <c r="F83" s="154">
        <v>15</v>
      </c>
      <c r="G83" s="155">
        <v>330</v>
      </c>
      <c r="H83" s="155">
        <v>150</v>
      </c>
    </row>
    <row r="84" spans="1:8" x14ac:dyDescent="0.25">
      <c r="A84" s="153">
        <v>41292</v>
      </c>
      <c r="B84" s="154" t="s">
        <v>202</v>
      </c>
      <c r="C84" s="154" t="s">
        <v>198</v>
      </c>
      <c r="D84" s="154" t="s">
        <v>136</v>
      </c>
      <c r="E84" s="154" t="s">
        <v>200</v>
      </c>
      <c r="F84" s="154">
        <v>8</v>
      </c>
      <c r="G84" s="155">
        <v>152</v>
      </c>
      <c r="H84" s="155">
        <v>64</v>
      </c>
    </row>
    <row r="85" spans="1:8" x14ac:dyDescent="0.25">
      <c r="A85" s="153">
        <v>41277</v>
      </c>
      <c r="B85" s="154" t="s">
        <v>202</v>
      </c>
      <c r="C85" s="154" t="s">
        <v>195</v>
      </c>
      <c r="D85" s="154" t="s">
        <v>136</v>
      </c>
      <c r="E85" s="154" t="s">
        <v>209</v>
      </c>
      <c r="F85" s="154">
        <v>6</v>
      </c>
      <c r="G85" s="155">
        <v>114</v>
      </c>
      <c r="H85" s="155">
        <v>48</v>
      </c>
    </row>
    <row r="86" spans="1:8" x14ac:dyDescent="0.25">
      <c r="A86" s="153">
        <v>41284</v>
      </c>
      <c r="B86" s="154" t="s">
        <v>38</v>
      </c>
      <c r="C86" s="154" t="s">
        <v>198</v>
      </c>
      <c r="D86" s="154" t="s">
        <v>216</v>
      </c>
      <c r="E86" s="154" t="s">
        <v>197</v>
      </c>
      <c r="F86" s="154">
        <v>65</v>
      </c>
      <c r="G86" s="155">
        <v>1755</v>
      </c>
      <c r="H86" s="155">
        <v>942.5</v>
      </c>
    </row>
    <row r="87" spans="1:8" x14ac:dyDescent="0.25">
      <c r="A87" s="153">
        <v>41285</v>
      </c>
      <c r="B87" s="154" t="s">
        <v>38</v>
      </c>
      <c r="C87" s="154" t="s">
        <v>192</v>
      </c>
      <c r="D87" s="154" t="s">
        <v>216</v>
      </c>
      <c r="E87" s="154" t="s">
        <v>210</v>
      </c>
      <c r="F87" s="154">
        <v>49</v>
      </c>
      <c r="G87" s="155">
        <v>1323</v>
      </c>
      <c r="H87" s="155">
        <v>710.5</v>
      </c>
    </row>
    <row r="88" spans="1:8" x14ac:dyDescent="0.25">
      <c r="A88" s="153">
        <v>41292</v>
      </c>
      <c r="B88" s="154" t="s">
        <v>204</v>
      </c>
      <c r="C88" s="154" t="s">
        <v>195</v>
      </c>
      <c r="D88" s="154" t="s">
        <v>216</v>
      </c>
      <c r="E88" s="154" t="s">
        <v>230</v>
      </c>
      <c r="F88" s="154">
        <v>53</v>
      </c>
      <c r="G88" s="155">
        <v>1219</v>
      </c>
      <c r="H88" s="155">
        <v>583</v>
      </c>
    </row>
    <row r="89" spans="1:8" x14ac:dyDescent="0.25">
      <c r="A89" s="153">
        <v>41295</v>
      </c>
      <c r="B89" s="154" t="s">
        <v>202</v>
      </c>
      <c r="C89" s="154" t="s">
        <v>205</v>
      </c>
      <c r="D89" s="154" t="s">
        <v>216</v>
      </c>
      <c r="E89" s="154" t="s">
        <v>217</v>
      </c>
      <c r="F89" s="154">
        <v>64</v>
      </c>
      <c r="G89" s="155">
        <v>1216</v>
      </c>
      <c r="H89" s="155">
        <v>512</v>
      </c>
    </row>
    <row r="90" spans="1:8" x14ac:dyDescent="0.25">
      <c r="A90" s="153">
        <v>41287</v>
      </c>
      <c r="B90" s="154" t="s">
        <v>204</v>
      </c>
      <c r="C90" s="154" t="s">
        <v>195</v>
      </c>
      <c r="D90" s="154" t="s">
        <v>216</v>
      </c>
      <c r="E90" s="154" t="s">
        <v>203</v>
      </c>
      <c r="F90" s="154">
        <v>52</v>
      </c>
      <c r="G90" s="155">
        <v>1196</v>
      </c>
      <c r="H90" s="155">
        <v>572</v>
      </c>
    </row>
    <row r="91" spans="1:8" x14ac:dyDescent="0.25">
      <c r="A91" s="153">
        <v>41302</v>
      </c>
      <c r="B91" s="154" t="s">
        <v>38</v>
      </c>
      <c r="C91" s="154" t="s">
        <v>205</v>
      </c>
      <c r="D91" s="154" t="s">
        <v>216</v>
      </c>
      <c r="E91" s="154" t="s">
        <v>230</v>
      </c>
      <c r="F91" s="154">
        <v>42</v>
      </c>
      <c r="G91" s="155">
        <v>1134</v>
      </c>
      <c r="H91" s="155">
        <v>609</v>
      </c>
    </row>
    <row r="92" spans="1:8" x14ac:dyDescent="0.25">
      <c r="A92" s="153">
        <v>41302</v>
      </c>
      <c r="B92" s="154" t="s">
        <v>202</v>
      </c>
      <c r="C92" s="154" t="s">
        <v>195</v>
      </c>
      <c r="D92" s="154" t="s">
        <v>216</v>
      </c>
      <c r="E92" s="154" t="s">
        <v>233</v>
      </c>
      <c r="F92" s="154">
        <v>51</v>
      </c>
      <c r="G92" s="155">
        <v>969</v>
      </c>
      <c r="H92" s="155">
        <v>408</v>
      </c>
    </row>
    <row r="93" spans="1:8" x14ac:dyDescent="0.25">
      <c r="A93" s="153">
        <v>41283</v>
      </c>
      <c r="B93" s="154" t="s">
        <v>202</v>
      </c>
      <c r="C93" s="154" t="s">
        <v>192</v>
      </c>
      <c r="D93" s="154" t="s">
        <v>216</v>
      </c>
      <c r="E93" s="154" t="s">
        <v>209</v>
      </c>
      <c r="F93" s="154">
        <v>42</v>
      </c>
      <c r="G93" s="155">
        <v>798</v>
      </c>
      <c r="H93" s="155">
        <v>336</v>
      </c>
    </row>
    <row r="94" spans="1:8" x14ac:dyDescent="0.25">
      <c r="A94" s="153">
        <v>41280</v>
      </c>
      <c r="B94" s="154" t="s">
        <v>202</v>
      </c>
      <c r="C94" s="154" t="s">
        <v>195</v>
      </c>
      <c r="D94" s="154" t="s">
        <v>216</v>
      </c>
      <c r="E94" s="154" t="s">
        <v>217</v>
      </c>
      <c r="F94" s="154">
        <v>40</v>
      </c>
      <c r="G94" s="155">
        <v>760</v>
      </c>
      <c r="H94" s="155">
        <v>320</v>
      </c>
    </row>
    <row r="95" spans="1:8" x14ac:dyDescent="0.25">
      <c r="A95" s="153">
        <v>41302</v>
      </c>
      <c r="B95" s="154" t="s">
        <v>207</v>
      </c>
      <c r="C95" s="154" t="s">
        <v>192</v>
      </c>
      <c r="D95" s="154" t="s">
        <v>216</v>
      </c>
      <c r="E95" s="154" t="s">
        <v>234</v>
      </c>
      <c r="F95" s="154">
        <v>36</v>
      </c>
      <c r="G95" s="155">
        <v>756</v>
      </c>
      <c r="H95" s="155">
        <v>333</v>
      </c>
    </row>
    <row r="96" spans="1:8" x14ac:dyDescent="0.25">
      <c r="A96" s="153">
        <v>41290</v>
      </c>
      <c r="B96" s="154" t="s">
        <v>204</v>
      </c>
      <c r="C96" s="154" t="s">
        <v>195</v>
      </c>
      <c r="D96" s="154" t="s">
        <v>216</v>
      </c>
      <c r="E96" s="154" t="s">
        <v>217</v>
      </c>
      <c r="F96" s="154">
        <v>31</v>
      </c>
      <c r="G96" s="155">
        <v>713</v>
      </c>
      <c r="H96" s="155">
        <v>341</v>
      </c>
    </row>
    <row r="97" spans="1:8" x14ac:dyDescent="0.25">
      <c r="A97" s="153">
        <v>41296</v>
      </c>
      <c r="B97" s="154" t="s">
        <v>204</v>
      </c>
      <c r="C97" s="154" t="s">
        <v>195</v>
      </c>
      <c r="D97" s="154" t="s">
        <v>216</v>
      </c>
      <c r="E97" s="154" t="s">
        <v>197</v>
      </c>
      <c r="F97" s="154">
        <v>29</v>
      </c>
      <c r="G97" s="155">
        <v>667</v>
      </c>
      <c r="H97" s="155">
        <v>319</v>
      </c>
    </row>
    <row r="98" spans="1:8" x14ac:dyDescent="0.25">
      <c r="A98" s="153">
        <v>41281</v>
      </c>
      <c r="B98" s="154" t="s">
        <v>194</v>
      </c>
      <c r="C98" s="154" t="s">
        <v>198</v>
      </c>
      <c r="D98" s="154" t="s">
        <v>216</v>
      </c>
      <c r="E98" s="154" t="s">
        <v>220</v>
      </c>
      <c r="F98" s="154">
        <v>27</v>
      </c>
      <c r="G98" s="155">
        <v>594</v>
      </c>
      <c r="H98" s="155">
        <v>270</v>
      </c>
    </row>
    <row r="99" spans="1:8" x14ac:dyDescent="0.25">
      <c r="A99" s="153">
        <v>41284</v>
      </c>
      <c r="B99" s="154" t="s">
        <v>38</v>
      </c>
      <c r="C99" s="154" t="s">
        <v>192</v>
      </c>
      <c r="D99" s="154" t="s">
        <v>216</v>
      </c>
      <c r="E99" s="154" t="s">
        <v>225</v>
      </c>
      <c r="F99" s="154">
        <v>17</v>
      </c>
      <c r="G99" s="155">
        <v>459</v>
      </c>
      <c r="H99" s="155">
        <v>246.5</v>
      </c>
    </row>
    <row r="100" spans="1:8" x14ac:dyDescent="0.25">
      <c r="A100" s="153">
        <v>41292</v>
      </c>
      <c r="B100" s="154" t="s">
        <v>38</v>
      </c>
      <c r="C100" s="154" t="s">
        <v>205</v>
      </c>
      <c r="D100" s="154" t="s">
        <v>216</v>
      </c>
      <c r="E100" s="154" t="s">
        <v>228</v>
      </c>
      <c r="F100" s="154">
        <v>17</v>
      </c>
      <c r="G100" s="155">
        <v>459</v>
      </c>
      <c r="H100" s="155">
        <v>246.5</v>
      </c>
    </row>
    <row r="101" spans="1:8" x14ac:dyDescent="0.25">
      <c r="A101" s="153">
        <v>41284</v>
      </c>
      <c r="B101" s="154" t="s">
        <v>207</v>
      </c>
      <c r="C101" s="154" t="s">
        <v>192</v>
      </c>
      <c r="D101" s="154" t="s">
        <v>216</v>
      </c>
      <c r="E101" s="154" t="s">
        <v>226</v>
      </c>
      <c r="F101" s="154">
        <v>17</v>
      </c>
      <c r="G101" s="155">
        <v>357</v>
      </c>
      <c r="H101" s="155">
        <v>157.25</v>
      </c>
    </row>
    <row r="102" spans="1:8" x14ac:dyDescent="0.25">
      <c r="A102" s="153">
        <v>41291</v>
      </c>
      <c r="B102" s="154" t="s">
        <v>194</v>
      </c>
      <c r="C102" s="154" t="s">
        <v>205</v>
      </c>
      <c r="D102" s="154" t="s">
        <v>216</v>
      </c>
      <c r="E102" s="154" t="s">
        <v>209</v>
      </c>
      <c r="F102" s="154">
        <v>16</v>
      </c>
      <c r="G102" s="155">
        <v>352</v>
      </c>
      <c r="H102" s="155">
        <v>160</v>
      </c>
    </row>
    <row r="103" spans="1:8" x14ac:dyDescent="0.25">
      <c r="A103" s="153">
        <v>41302</v>
      </c>
      <c r="B103" s="154" t="s">
        <v>204</v>
      </c>
      <c r="C103" s="154" t="s">
        <v>198</v>
      </c>
      <c r="D103" s="154" t="s">
        <v>216</v>
      </c>
      <c r="E103" s="154" t="s">
        <v>235</v>
      </c>
      <c r="F103" s="154">
        <v>15</v>
      </c>
      <c r="G103" s="155">
        <v>345</v>
      </c>
      <c r="H103" s="155">
        <v>165</v>
      </c>
    </row>
    <row r="104" spans="1:8" x14ac:dyDescent="0.25">
      <c r="A104" s="153">
        <v>41295</v>
      </c>
      <c r="B104" s="154" t="s">
        <v>194</v>
      </c>
      <c r="C104" s="154" t="s">
        <v>195</v>
      </c>
      <c r="D104" s="154" t="s">
        <v>216</v>
      </c>
      <c r="E104" s="154" t="s">
        <v>224</v>
      </c>
      <c r="F104" s="154">
        <v>11</v>
      </c>
      <c r="G104" s="155">
        <v>242</v>
      </c>
      <c r="H104" s="155">
        <v>110</v>
      </c>
    </row>
    <row r="105" spans="1:8" x14ac:dyDescent="0.25">
      <c r="A105" s="153">
        <v>41284</v>
      </c>
      <c r="B105" s="154" t="s">
        <v>202</v>
      </c>
      <c r="C105" s="154" t="s">
        <v>205</v>
      </c>
      <c r="D105" s="154" t="s">
        <v>216</v>
      </c>
      <c r="E105" s="154" t="s">
        <v>211</v>
      </c>
      <c r="F105" s="154">
        <v>8</v>
      </c>
      <c r="G105" s="155">
        <v>152</v>
      </c>
      <c r="H105" s="155">
        <v>64</v>
      </c>
    </row>
    <row r="106" spans="1:8" x14ac:dyDescent="0.25">
      <c r="A106" s="153">
        <v>41296</v>
      </c>
      <c r="B106" s="154" t="s">
        <v>194</v>
      </c>
      <c r="C106" s="154" t="s">
        <v>198</v>
      </c>
      <c r="D106" s="154" t="s">
        <v>216</v>
      </c>
      <c r="E106" s="154" t="s">
        <v>221</v>
      </c>
      <c r="F106" s="154">
        <v>6</v>
      </c>
      <c r="G106" s="155">
        <v>132</v>
      </c>
      <c r="H106" s="155">
        <v>60</v>
      </c>
    </row>
  </sheetData>
  <autoFilter ref="A1:H106" xr:uid="{F2909092-0A59-49DD-B397-362939E891F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10E81-05D1-41D2-A679-8C07C091ED82}">
  <sheetPr>
    <tabColor rgb="FF0000FF"/>
  </sheetPr>
  <dimension ref="A1:N106"/>
  <sheetViews>
    <sheetView workbookViewId="0">
      <selection activeCell="F11" sqref="F11"/>
    </sheetView>
  </sheetViews>
  <sheetFormatPr defaultColWidth="8.81640625" defaultRowHeight="12.5" x14ac:dyDescent="0.25"/>
  <cols>
    <col min="1" max="6" width="8.81640625" style="151"/>
    <col min="7" max="7" width="9.7265625" style="151" bestFit="1" customWidth="1"/>
    <col min="8" max="8" width="8.81640625" style="151"/>
    <col min="9" max="9" width="2.7265625" style="151" customWidth="1"/>
    <col min="10" max="16384" width="8.81640625" style="151"/>
  </cols>
  <sheetData>
    <row r="1" spans="1:14" ht="38.5" x14ac:dyDescent="0.35">
      <c r="A1" s="150" t="s">
        <v>36</v>
      </c>
      <c r="B1" s="150" t="s">
        <v>37</v>
      </c>
      <c r="C1" s="150" t="s">
        <v>187</v>
      </c>
      <c r="D1" s="150" t="s">
        <v>138</v>
      </c>
      <c r="E1" s="150" t="s">
        <v>188</v>
      </c>
      <c r="F1" s="150" t="s">
        <v>189</v>
      </c>
      <c r="G1" s="150" t="s">
        <v>41</v>
      </c>
      <c r="H1" s="150" t="s">
        <v>190</v>
      </c>
      <c r="J1" s="157" t="s">
        <v>237</v>
      </c>
      <c r="K1" s="157"/>
      <c r="L1" s="157"/>
      <c r="M1" s="157"/>
      <c r="N1" s="157"/>
    </row>
    <row r="2" spans="1:14" x14ac:dyDescent="0.25">
      <c r="A2" s="153">
        <v>41275</v>
      </c>
      <c r="B2" s="154" t="s">
        <v>38</v>
      </c>
      <c r="C2" s="154" t="s">
        <v>192</v>
      </c>
      <c r="D2" s="154" t="s">
        <v>136</v>
      </c>
      <c r="E2" s="154" t="s">
        <v>193</v>
      </c>
      <c r="F2" s="154">
        <v>16</v>
      </c>
      <c r="G2" s="155">
        <v>432</v>
      </c>
      <c r="H2" s="155">
        <v>232</v>
      </c>
    </row>
    <row r="3" spans="1:14" x14ac:dyDescent="0.25">
      <c r="A3" s="153">
        <v>41276</v>
      </c>
      <c r="B3" s="154" t="s">
        <v>194</v>
      </c>
      <c r="C3" s="154" t="s">
        <v>195</v>
      </c>
      <c r="D3" s="154" t="s">
        <v>196</v>
      </c>
      <c r="E3" s="154" t="s">
        <v>197</v>
      </c>
      <c r="F3" s="154">
        <v>24</v>
      </c>
      <c r="G3" s="155">
        <v>528</v>
      </c>
      <c r="H3" s="155">
        <v>240</v>
      </c>
    </row>
    <row r="4" spans="1:14" x14ac:dyDescent="0.25">
      <c r="A4" s="153">
        <v>41276</v>
      </c>
      <c r="B4" s="154" t="s">
        <v>38</v>
      </c>
      <c r="C4" s="154" t="s">
        <v>198</v>
      </c>
      <c r="D4" s="154" t="s">
        <v>199</v>
      </c>
      <c r="E4" s="154" t="s">
        <v>200</v>
      </c>
      <c r="F4" s="154">
        <v>30</v>
      </c>
      <c r="G4" s="155">
        <v>810</v>
      </c>
      <c r="H4" s="155">
        <v>435</v>
      </c>
    </row>
    <row r="5" spans="1:14" x14ac:dyDescent="0.25">
      <c r="A5" s="153">
        <v>41276</v>
      </c>
      <c r="B5" s="154" t="s">
        <v>194</v>
      </c>
      <c r="C5" s="154" t="s">
        <v>198</v>
      </c>
      <c r="D5" s="154" t="s">
        <v>199</v>
      </c>
      <c r="E5" s="154" t="s">
        <v>201</v>
      </c>
      <c r="F5" s="154">
        <v>19</v>
      </c>
      <c r="G5" s="155">
        <v>418</v>
      </c>
      <c r="H5" s="155">
        <v>190</v>
      </c>
    </row>
    <row r="6" spans="1:14" x14ac:dyDescent="0.25">
      <c r="A6" s="153">
        <v>41277</v>
      </c>
      <c r="B6" s="154" t="s">
        <v>202</v>
      </c>
      <c r="C6" s="154" t="s">
        <v>192</v>
      </c>
      <c r="D6" s="154" t="s">
        <v>199</v>
      </c>
      <c r="E6" s="154" t="s">
        <v>203</v>
      </c>
      <c r="F6" s="154">
        <v>38</v>
      </c>
      <c r="G6" s="155">
        <v>722</v>
      </c>
      <c r="H6" s="155">
        <v>304</v>
      </c>
    </row>
    <row r="7" spans="1:14" x14ac:dyDescent="0.25">
      <c r="A7" s="153">
        <v>41277</v>
      </c>
      <c r="B7" s="154" t="s">
        <v>204</v>
      </c>
      <c r="C7" s="154" t="s">
        <v>205</v>
      </c>
      <c r="D7" s="154" t="s">
        <v>206</v>
      </c>
      <c r="E7" s="154" t="s">
        <v>203</v>
      </c>
      <c r="F7" s="154">
        <v>20</v>
      </c>
      <c r="G7" s="155">
        <v>460</v>
      </c>
      <c r="H7" s="155">
        <v>220</v>
      </c>
    </row>
    <row r="8" spans="1:14" x14ac:dyDescent="0.25">
      <c r="A8" s="153">
        <v>41277</v>
      </c>
      <c r="B8" s="154" t="s">
        <v>207</v>
      </c>
      <c r="C8" s="154" t="s">
        <v>195</v>
      </c>
      <c r="D8" s="154" t="s">
        <v>199</v>
      </c>
      <c r="E8" s="154" t="s">
        <v>208</v>
      </c>
      <c r="F8" s="154">
        <v>23</v>
      </c>
      <c r="G8" s="155">
        <v>483</v>
      </c>
      <c r="H8" s="155">
        <v>212.75</v>
      </c>
    </row>
    <row r="9" spans="1:14" x14ac:dyDescent="0.25">
      <c r="A9" s="153">
        <v>41277</v>
      </c>
      <c r="B9" s="154" t="s">
        <v>202</v>
      </c>
      <c r="C9" s="154" t="s">
        <v>195</v>
      </c>
      <c r="D9" s="154" t="s">
        <v>136</v>
      </c>
      <c r="E9" s="154" t="s">
        <v>209</v>
      </c>
      <c r="F9" s="154">
        <v>6</v>
      </c>
      <c r="G9" s="155">
        <v>114</v>
      </c>
      <c r="H9" s="155">
        <v>48</v>
      </c>
    </row>
    <row r="10" spans="1:14" x14ac:dyDescent="0.25">
      <c r="A10" s="153">
        <v>41278</v>
      </c>
      <c r="B10" s="154" t="s">
        <v>207</v>
      </c>
      <c r="C10" s="154" t="s">
        <v>205</v>
      </c>
      <c r="D10" s="154" t="s">
        <v>136</v>
      </c>
      <c r="E10" s="154" t="s">
        <v>210</v>
      </c>
      <c r="F10" s="154">
        <v>29</v>
      </c>
      <c r="G10" s="155">
        <v>609</v>
      </c>
      <c r="H10" s="155">
        <v>268.25</v>
      </c>
    </row>
    <row r="11" spans="1:14" x14ac:dyDescent="0.25">
      <c r="A11" s="153">
        <v>41279</v>
      </c>
      <c r="B11" s="154" t="s">
        <v>207</v>
      </c>
      <c r="C11" s="154" t="s">
        <v>195</v>
      </c>
      <c r="D11" s="154" t="s">
        <v>199</v>
      </c>
      <c r="E11" s="154" t="s">
        <v>211</v>
      </c>
      <c r="F11" s="154">
        <v>57</v>
      </c>
      <c r="G11" s="155">
        <v>1197</v>
      </c>
      <c r="H11" s="155">
        <v>527.25</v>
      </c>
    </row>
    <row r="12" spans="1:14" x14ac:dyDescent="0.25">
      <c r="A12" s="153">
        <v>41279</v>
      </c>
      <c r="B12" s="154" t="s">
        <v>202</v>
      </c>
      <c r="C12" s="154" t="s">
        <v>198</v>
      </c>
      <c r="D12" s="154" t="s">
        <v>212</v>
      </c>
      <c r="E12" s="154" t="s">
        <v>213</v>
      </c>
      <c r="F12" s="154">
        <v>12</v>
      </c>
      <c r="G12" s="155">
        <v>228</v>
      </c>
      <c r="H12" s="155">
        <v>96</v>
      </c>
    </row>
    <row r="13" spans="1:14" x14ac:dyDescent="0.25">
      <c r="A13" s="153">
        <v>41279</v>
      </c>
      <c r="B13" s="154" t="s">
        <v>204</v>
      </c>
      <c r="C13" s="154" t="s">
        <v>198</v>
      </c>
      <c r="D13" s="154" t="s">
        <v>212</v>
      </c>
      <c r="E13" s="154" t="s">
        <v>214</v>
      </c>
      <c r="F13" s="154">
        <v>60</v>
      </c>
      <c r="G13" s="155">
        <v>1380</v>
      </c>
      <c r="H13" s="155">
        <v>660</v>
      </c>
    </row>
    <row r="14" spans="1:14" x14ac:dyDescent="0.25">
      <c r="A14" s="153">
        <v>41280</v>
      </c>
      <c r="B14" s="154" t="s">
        <v>202</v>
      </c>
      <c r="C14" s="154" t="s">
        <v>192</v>
      </c>
      <c r="D14" s="154" t="s">
        <v>212</v>
      </c>
      <c r="E14" s="154" t="s">
        <v>215</v>
      </c>
      <c r="F14" s="154">
        <v>54</v>
      </c>
      <c r="G14" s="155">
        <v>1026</v>
      </c>
      <c r="H14" s="155">
        <v>432</v>
      </c>
    </row>
    <row r="15" spans="1:14" x14ac:dyDescent="0.25">
      <c r="A15" s="153">
        <v>41280</v>
      </c>
      <c r="B15" s="154" t="s">
        <v>202</v>
      </c>
      <c r="C15" s="154" t="s">
        <v>195</v>
      </c>
      <c r="D15" s="154" t="s">
        <v>216</v>
      </c>
      <c r="E15" s="154" t="s">
        <v>217</v>
      </c>
      <c r="F15" s="154">
        <v>40</v>
      </c>
      <c r="G15" s="155">
        <v>760</v>
      </c>
      <c r="H15" s="155">
        <v>320</v>
      </c>
    </row>
    <row r="16" spans="1:14" x14ac:dyDescent="0.25">
      <c r="A16" s="153">
        <v>41280</v>
      </c>
      <c r="B16" s="154" t="s">
        <v>204</v>
      </c>
      <c r="C16" s="154" t="s">
        <v>198</v>
      </c>
      <c r="D16" s="154" t="s">
        <v>136</v>
      </c>
      <c r="E16" s="154" t="s">
        <v>218</v>
      </c>
      <c r="F16" s="154">
        <v>18</v>
      </c>
      <c r="G16" s="155">
        <v>414</v>
      </c>
      <c r="H16" s="155">
        <v>198</v>
      </c>
    </row>
    <row r="17" spans="1:8" x14ac:dyDescent="0.25">
      <c r="A17" s="153">
        <v>41280</v>
      </c>
      <c r="B17" s="154" t="s">
        <v>38</v>
      </c>
      <c r="C17" s="154" t="s">
        <v>198</v>
      </c>
      <c r="D17" s="154" t="s">
        <v>136</v>
      </c>
      <c r="E17" s="154" t="s">
        <v>209</v>
      </c>
      <c r="F17" s="154">
        <v>64</v>
      </c>
      <c r="G17" s="155">
        <v>1728</v>
      </c>
      <c r="H17" s="155">
        <v>928</v>
      </c>
    </row>
    <row r="18" spans="1:8" x14ac:dyDescent="0.25">
      <c r="A18" s="153">
        <v>41281</v>
      </c>
      <c r="B18" s="154" t="s">
        <v>204</v>
      </c>
      <c r="C18" s="154" t="s">
        <v>205</v>
      </c>
      <c r="D18" s="154" t="s">
        <v>212</v>
      </c>
      <c r="E18" s="154" t="s">
        <v>219</v>
      </c>
      <c r="F18" s="154">
        <v>12</v>
      </c>
      <c r="G18" s="155">
        <v>276</v>
      </c>
      <c r="H18" s="155">
        <v>132</v>
      </c>
    </row>
    <row r="19" spans="1:8" x14ac:dyDescent="0.25">
      <c r="A19" s="153">
        <v>41281</v>
      </c>
      <c r="B19" s="154" t="s">
        <v>207</v>
      </c>
      <c r="C19" s="154" t="s">
        <v>205</v>
      </c>
      <c r="D19" s="154" t="s">
        <v>136</v>
      </c>
      <c r="E19" s="154" t="s">
        <v>209</v>
      </c>
      <c r="F19" s="154">
        <v>22</v>
      </c>
      <c r="G19" s="155">
        <v>462</v>
      </c>
      <c r="H19" s="155">
        <v>203.5</v>
      </c>
    </row>
    <row r="20" spans="1:8" x14ac:dyDescent="0.25">
      <c r="A20" s="153">
        <v>41281</v>
      </c>
      <c r="B20" s="154" t="s">
        <v>207</v>
      </c>
      <c r="C20" s="154" t="s">
        <v>198</v>
      </c>
      <c r="D20" s="154" t="s">
        <v>199</v>
      </c>
      <c r="E20" s="154" t="s">
        <v>220</v>
      </c>
      <c r="F20" s="154">
        <v>61</v>
      </c>
      <c r="G20" s="155">
        <v>1281</v>
      </c>
      <c r="H20" s="155">
        <v>564.25</v>
      </c>
    </row>
    <row r="21" spans="1:8" x14ac:dyDescent="0.25">
      <c r="A21" s="153">
        <v>41281</v>
      </c>
      <c r="B21" s="154" t="s">
        <v>207</v>
      </c>
      <c r="C21" s="154" t="s">
        <v>198</v>
      </c>
      <c r="D21" s="154" t="s">
        <v>199</v>
      </c>
      <c r="E21" s="154" t="s">
        <v>221</v>
      </c>
      <c r="F21" s="154">
        <v>53</v>
      </c>
      <c r="G21" s="155">
        <v>1113</v>
      </c>
      <c r="H21" s="155">
        <v>490.25</v>
      </c>
    </row>
    <row r="22" spans="1:8" x14ac:dyDescent="0.25">
      <c r="A22" s="153">
        <v>41281</v>
      </c>
      <c r="B22" s="154" t="s">
        <v>194</v>
      </c>
      <c r="C22" s="154" t="s">
        <v>198</v>
      </c>
      <c r="D22" s="154" t="s">
        <v>216</v>
      </c>
      <c r="E22" s="154" t="s">
        <v>220</v>
      </c>
      <c r="F22" s="154">
        <v>27</v>
      </c>
      <c r="G22" s="155">
        <v>594</v>
      </c>
      <c r="H22" s="155">
        <v>270</v>
      </c>
    </row>
    <row r="23" spans="1:8" x14ac:dyDescent="0.25">
      <c r="A23" s="153">
        <v>41282</v>
      </c>
      <c r="B23" s="154" t="s">
        <v>38</v>
      </c>
      <c r="C23" s="154" t="s">
        <v>198</v>
      </c>
      <c r="D23" s="154" t="s">
        <v>206</v>
      </c>
      <c r="E23" s="154" t="s">
        <v>222</v>
      </c>
      <c r="F23" s="154">
        <v>16</v>
      </c>
      <c r="G23" s="155">
        <v>432</v>
      </c>
      <c r="H23" s="155">
        <v>232</v>
      </c>
    </row>
    <row r="24" spans="1:8" x14ac:dyDescent="0.25">
      <c r="A24" s="153">
        <v>41283</v>
      </c>
      <c r="B24" s="154" t="s">
        <v>204</v>
      </c>
      <c r="C24" s="154" t="s">
        <v>192</v>
      </c>
      <c r="D24" s="154" t="s">
        <v>212</v>
      </c>
      <c r="E24" s="154" t="s">
        <v>208</v>
      </c>
      <c r="F24" s="154">
        <v>38</v>
      </c>
      <c r="G24" s="155">
        <v>874</v>
      </c>
      <c r="H24" s="155">
        <v>418</v>
      </c>
    </row>
    <row r="25" spans="1:8" x14ac:dyDescent="0.25">
      <c r="A25" s="153">
        <v>41283</v>
      </c>
      <c r="B25" s="154" t="s">
        <v>194</v>
      </c>
      <c r="C25" s="154" t="s">
        <v>192</v>
      </c>
      <c r="D25" s="154" t="s">
        <v>199</v>
      </c>
      <c r="E25" s="154" t="s">
        <v>223</v>
      </c>
      <c r="F25" s="154">
        <v>40</v>
      </c>
      <c r="G25" s="155">
        <v>880</v>
      </c>
      <c r="H25" s="155">
        <v>400</v>
      </c>
    </row>
    <row r="26" spans="1:8" x14ac:dyDescent="0.25">
      <c r="A26" s="153">
        <v>41283</v>
      </c>
      <c r="B26" s="154" t="s">
        <v>202</v>
      </c>
      <c r="C26" s="154" t="s">
        <v>192</v>
      </c>
      <c r="D26" s="154" t="s">
        <v>216</v>
      </c>
      <c r="E26" s="154" t="s">
        <v>209</v>
      </c>
      <c r="F26" s="154">
        <v>42</v>
      </c>
      <c r="G26" s="155">
        <v>798</v>
      </c>
      <c r="H26" s="155">
        <v>336</v>
      </c>
    </row>
    <row r="27" spans="1:8" x14ac:dyDescent="0.25">
      <c r="A27" s="153">
        <v>41283</v>
      </c>
      <c r="B27" s="154" t="s">
        <v>194</v>
      </c>
      <c r="C27" s="154" t="s">
        <v>195</v>
      </c>
      <c r="D27" s="154" t="s">
        <v>206</v>
      </c>
      <c r="E27" s="154" t="s">
        <v>208</v>
      </c>
      <c r="F27" s="154">
        <v>26</v>
      </c>
      <c r="G27" s="155">
        <v>572</v>
      </c>
      <c r="H27" s="155">
        <v>260</v>
      </c>
    </row>
    <row r="28" spans="1:8" x14ac:dyDescent="0.25">
      <c r="A28" s="153">
        <v>41283</v>
      </c>
      <c r="B28" s="154" t="s">
        <v>194</v>
      </c>
      <c r="C28" s="154" t="s">
        <v>195</v>
      </c>
      <c r="D28" s="154" t="s">
        <v>136</v>
      </c>
      <c r="E28" s="154" t="s">
        <v>217</v>
      </c>
      <c r="F28" s="154">
        <v>15</v>
      </c>
      <c r="G28" s="155">
        <v>330</v>
      </c>
      <c r="H28" s="155">
        <v>150</v>
      </c>
    </row>
    <row r="29" spans="1:8" x14ac:dyDescent="0.25">
      <c r="A29" s="153">
        <v>41284</v>
      </c>
      <c r="B29" s="154" t="s">
        <v>207</v>
      </c>
      <c r="C29" s="154" t="s">
        <v>192</v>
      </c>
      <c r="D29" s="154" t="s">
        <v>196</v>
      </c>
      <c r="E29" s="154" t="s">
        <v>224</v>
      </c>
      <c r="F29" s="154">
        <v>27</v>
      </c>
      <c r="G29" s="155">
        <v>567</v>
      </c>
      <c r="H29" s="155">
        <v>249.75</v>
      </c>
    </row>
    <row r="30" spans="1:8" x14ac:dyDescent="0.25">
      <c r="A30" s="153">
        <v>41284</v>
      </c>
      <c r="B30" s="154" t="s">
        <v>204</v>
      </c>
      <c r="C30" s="154" t="s">
        <v>192</v>
      </c>
      <c r="D30" s="154" t="s">
        <v>199</v>
      </c>
      <c r="E30" s="154" t="s">
        <v>193</v>
      </c>
      <c r="F30" s="154">
        <v>63</v>
      </c>
      <c r="G30" s="155">
        <v>1449</v>
      </c>
      <c r="H30" s="155">
        <v>693</v>
      </c>
    </row>
    <row r="31" spans="1:8" x14ac:dyDescent="0.25">
      <c r="A31" s="153">
        <v>41284</v>
      </c>
      <c r="B31" s="154" t="s">
        <v>38</v>
      </c>
      <c r="C31" s="154" t="s">
        <v>192</v>
      </c>
      <c r="D31" s="154" t="s">
        <v>216</v>
      </c>
      <c r="E31" s="154" t="s">
        <v>225</v>
      </c>
      <c r="F31" s="154">
        <v>17</v>
      </c>
      <c r="G31" s="155">
        <v>459</v>
      </c>
      <c r="H31" s="155">
        <v>246.5</v>
      </c>
    </row>
    <row r="32" spans="1:8" x14ac:dyDescent="0.25">
      <c r="A32" s="153">
        <v>41284</v>
      </c>
      <c r="B32" s="154" t="s">
        <v>207</v>
      </c>
      <c r="C32" s="154" t="s">
        <v>192</v>
      </c>
      <c r="D32" s="154" t="s">
        <v>216</v>
      </c>
      <c r="E32" s="154" t="s">
        <v>226</v>
      </c>
      <c r="F32" s="154">
        <v>17</v>
      </c>
      <c r="G32" s="155">
        <v>357</v>
      </c>
      <c r="H32" s="155">
        <v>157.25</v>
      </c>
    </row>
    <row r="33" spans="1:8" x14ac:dyDescent="0.25">
      <c r="A33" s="153">
        <v>41284</v>
      </c>
      <c r="B33" s="154" t="s">
        <v>194</v>
      </c>
      <c r="C33" s="154" t="s">
        <v>205</v>
      </c>
      <c r="D33" s="154" t="s">
        <v>196</v>
      </c>
      <c r="E33" s="154" t="s">
        <v>203</v>
      </c>
      <c r="F33" s="154">
        <v>7</v>
      </c>
      <c r="G33" s="155">
        <v>154</v>
      </c>
      <c r="H33" s="155">
        <v>70</v>
      </c>
    </row>
    <row r="34" spans="1:8" x14ac:dyDescent="0.25">
      <c r="A34" s="153">
        <v>41284</v>
      </c>
      <c r="B34" s="154" t="s">
        <v>202</v>
      </c>
      <c r="C34" s="154" t="s">
        <v>205</v>
      </c>
      <c r="D34" s="154" t="s">
        <v>216</v>
      </c>
      <c r="E34" s="154" t="s">
        <v>211</v>
      </c>
      <c r="F34" s="154">
        <v>8</v>
      </c>
      <c r="G34" s="155">
        <v>152</v>
      </c>
      <c r="H34" s="155">
        <v>64</v>
      </c>
    </row>
    <row r="35" spans="1:8" x14ac:dyDescent="0.25">
      <c r="A35" s="153">
        <v>41284</v>
      </c>
      <c r="B35" s="154" t="s">
        <v>202</v>
      </c>
      <c r="C35" s="154" t="s">
        <v>195</v>
      </c>
      <c r="D35" s="154" t="s">
        <v>206</v>
      </c>
      <c r="E35" s="154" t="s">
        <v>224</v>
      </c>
      <c r="F35" s="154">
        <v>30</v>
      </c>
      <c r="G35" s="155">
        <v>570</v>
      </c>
      <c r="H35" s="155">
        <v>240</v>
      </c>
    </row>
    <row r="36" spans="1:8" x14ac:dyDescent="0.25">
      <c r="A36" s="153">
        <v>41284</v>
      </c>
      <c r="B36" s="154" t="s">
        <v>207</v>
      </c>
      <c r="C36" s="154" t="s">
        <v>195</v>
      </c>
      <c r="D36" s="154" t="s">
        <v>136</v>
      </c>
      <c r="E36" s="154" t="s">
        <v>226</v>
      </c>
      <c r="F36" s="154">
        <v>47</v>
      </c>
      <c r="G36" s="155">
        <v>987</v>
      </c>
      <c r="H36" s="155">
        <v>434.75</v>
      </c>
    </row>
    <row r="37" spans="1:8" x14ac:dyDescent="0.25">
      <c r="A37" s="153">
        <v>41284</v>
      </c>
      <c r="B37" s="154" t="s">
        <v>38</v>
      </c>
      <c r="C37" s="154" t="s">
        <v>198</v>
      </c>
      <c r="D37" s="154" t="s">
        <v>216</v>
      </c>
      <c r="E37" s="154" t="s">
        <v>197</v>
      </c>
      <c r="F37" s="154">
        <v>65</v>
      </c>
      <c r="G37" s="155">
        <v>1755</v>
      </c>
      <c r="H37" s="155">
        <v>942.5</v>
      </c>
    </row>
    <row r="38" spans="1:8" x14ac:dyDescent="0.25">
      <c r="A38" s="153">
        <v>41285</v>
      </c>
      <c r="B38" s="154" t="s">
        <v>38</v>
      </c>
      <c r="C38" s="154" t="s">
        <v>192</v>
      </c>
      <c r="D38" s="154" t="s">
        <v>212</v>
      </c>
      <c r="E38" s="154" t="s">
        <v>227</v>
      </c>
      <c r="F38" s="154">
        <v>14</v>
      </c>
      <c r="G38" s="155">
        <v>378</v>
      </c>
      <c r="H38" s="155">
        <v>203</v>
      </c>
    </row>
    <row r="39" spans="1:8" x14ac:dyDescent="0.25">
      <c r="A39" s="153">
        <v>41285</v>
      </c>
      <c r="B39" s="154" t="s">
        <v>38</v>
      </c>
      <c r="C39" s="154" t="s">
        <v>192</v>
      </c>
      <c r="D39" s="154" t="s">
        <v>216</v>
      </c>
      <c r="E39" s="154" t="s">
        <v>210</v>
      </c>
      <c r="F39" s="154">
        <v>49</v>
      </c>
      <c r="G39" s="155">
        <v>1323</v>
      </c>
      <c r="H39" s="155">
        <v>710.5</v>
      </c>
    </row>
    <row r="40" spans="1:8" x14ac:dyDescent="0.25">
      <c r="A40" s="153">
        <v>41286</v>
      </c>
      <c r="B40" s="154" t="s">
        <v>207</v>
      </c>
      <c r="C40" s="154" t="s">
        <v>205</v>
      </c>
      <c r="D40" s="154" t="s">
        <v>196</v>
      </c>
      <c r="E40" s="154" t="s">
        <v>227</v>
      </c>
      <c r="F40" s="154">
        <v>19</v>
      </c>
      <c r="G40" s="155">
        <v>399</v>
      </c>
      <c r="H40" s="155">
        <v>175.75</v>
      </c>
    </row>
    <row r="41" spans="1:8" x14ac:dyDescent="0.25">
      <c r="A41" s="153">
        <v>41286</v>
      </c>
      <c r="B41" s="154" t="s">
        <v>194</v>
      </c>
      <c r="C41" s="154" t="s">
        <v>195</v>
      </c>
      <c r="D41" s="154" t="s">
        <v>206</v>
      </c>
      <c r="E41" s="154" t="s">
        <v>221</v>
      </c>
      <c r="F41" s="154">
        <v>7</v>
      </c>
      <c r="G41" s="155">
        <v>154</v>
      </c>
      <c r="H41" s="155">
        <v>70</v>
      </c>
    </row>
    <row r="42" spans="1:8" x14ac:dyDescent="0.25">
      <c r="A42" s="153">
        <v>41287</v>
      </c>
      <c r="B42" s="154" t="s">
        <v>194</v>
      </c>
      <c r="C42" s="154" t="s">
        <v>205</v>
      </c>
      <c r="D42" s="154" t="s">
        <v>199</v>
      </c>
      <c r="E42" s="154" t="s">
        <v>228</v>
      </c>
      <c r="F42" s="154">
        <v>57</v>
      </c>
      <c r="G42" s="155">
        <v>1254</v>
      </c>
      <c r="H42" s="155">
        <v>570</v>
      </c>
    </row>
    <row r="43" spans="1:8" x14ac:dyDescent="0.25">
      <c r="A43" s="153">
        <v>41287</v>
      </c>
      <c r="B43" s="154" t="s">
        <v>202</v>
      </c>
      <c r="C43" s="154" t="s">
        <v>205</v>
      </c>
      <c r="D43" s="154" t="s">
        <v>199</v>
      </c>
      <c r="E43" s="154" t="s">
        <v>215</v>
      </c>
      <c r="F43" s="154">
        <v>33</v>
      </c>
      <c r="G43" s="155">
        <v>627</v>
      </c>
      <c r="H43" s="155">
        <v>264</v>
      </c>
    </row>
    <row r="44" spans="1:8" x14ac:dyDescent="0.25">
      <c r="A44" s="153">
        <v>41287</v>
      </c>
      <c r="B44" s="154" t="s">
        <v>194</v>
      </c>
      <c r="C44" s="154" t="s">
        <v>205</v>
      </c>
      <c r="D44" s="154" t="s">
        <v>199</v>
      </c>
      <c r="E44" s="154" t="s">
        <v>215</v>
      </c>
      <c r="F44" s="154">
        <v>40</v>
      </c>
      <c r="G44" s="155">
        <v>880</v>
      </c>
      <c r="H44" s="155">
        <v>400</v>
      </c>
    </row>
    <row r="45" spans="1:8" x14ac:dyDescent="0.25">
      <c r="A45" s="153">
        <v>41287</v>
      </c>
      <c r="B45" s="154" t="s">
        <v>204</v>
      </c>
      <c r="C45" s="154" t="s">
        <v>195</v>
      </c>
      <c r="D45" s="154" t="s">
        <v>216</v>
      </c>
      <c r="E45" s="154" t="s">
        <v>203</v>
      </c>
      <c r="F45" s="154">
        <v>52</v>
      </c>
      <c r="G45" s="155">
        <v>1196</v>
      </c>
      <c r="H45" s="155">
        <v>572</v>
      </c>
    </row>
    <row r="46" spans="1:8" x14ac:dyDescent="0.25">
      <c r="A46" s="153">
        <v>41288</v>
      </c>
      <c r="B46" s="154" t="s">
        <v>204</v>
      </c>
      <c r="C46" s="154" t="s">
        <v>192</v>
      </c>
      <c r="D46" s="154" t="s">
        <v>212</v>
      </c>
      <c r="E46" s="154" t="s">
        <v>229</v>
      </c>
      <c r="F46" s="154">
        <v>34</v>
      </c>
      <c r="G46" s="155">
        <v>782</v>
      </c>
      <c r="H46" s="155">
        <v>374</v>
      </c>
    </row>
    <row r="47" spans="1:8" x14ac:dyDescent="0.25">
      <c r="A47" s="153">
        <v>41289</v>
      </c>
      <c r="B47" s="154" t="s">
        <v>207</v>
      </c>
      <c r="C47" s="154" t="s">
        <v>192</v>
      </c>
      <c r="D47" s="154" t="s">
        <v>196</v>
      </c>
      <c r="E47" s="154" t="s">
        <v>200</v>
      </c>
      <c r="F47" s="154">
        <v>63</v>
      </c>
      <c r="G47" s="155">
        <v>1323</v>
      </c>
      <c r="H47" s="155">
        <v>582.75</v>
      </c>
    </row>
    <row r="48" spans="1:8" x14ac:dyDescent="0.25">
      <c r="A48" s="153">
        <v>41289</v>
      </c>
      <c r="B48" s="154" t="s">
        <v>202</v>
      </c>
      <c r="C48" s="154" t="s">
        <v>205</v>
      </c>
      <c r="D48" s="154" t="s">
        <v>206</v>
      </c>
      <c r="E48" s="154" t="s">
        <v>230</v>
      </c>
      <c r="F48" s="154">
        <v>11</v>
      </c>
      <c r="G48" s="155">
        <v>209</v>
      </c>
      <c r="H48" s="155">
        <v>88</v>
      </c>
    </row>
    <row r="49" spans="1:8" x14ac:dyDescent="0.25">
      <c r="A49" s="153">
        <v>41290</v>
      </c>
      <c r="B49" s="154" t="s">
        <v>194</v>
      </c>
      <c r="C49" s="154" t="s">
        <v>205</v>
      </c>
      <c r="D49" s="154" t="s">
        <v>136</v>
      </c>
      <c r="E49" s="154" t="s">
        <v>230</v>
      </c>
      <c r="F49" s="154">
        <v>56</v>
      </c>
      <c r="G49" s="155">
        <v>1232</v>
      </c>
      <c r="H49" s="155">
        <v>560</v>
      </c>
    </row>
    <row r="50" spans="1:8" x14ac:dyDescent="0.25">
      <c r="A50" s="153">
        <v>41290</v>
      </c>
      <c r="B50" s="154" t="s">
        <v>204</v>
      </c>
      <c r="C50" s="154" t="s">
        <v>195</v>
      </c>
      <c r="D50" s="154" t="s">
        <v>216</v>
      </c>
      <c r="E50" s="154" t="s">
        <v>217</v>
      </c>
      <c r="F50" s="154">
        <v>31</v>
      </c>
      <c r="G50" s="155">
        <v>713</v>
      </c>
      <c r="H50" s="155">
        <v>341</v>
      </c>
    </row>
    <row r="51" spans="1:8" x14ac:dyDescent="0.25">
      <c r="A51" s="153">
        <v>41291</v>
      </c>
      <c r="B51" s="154" t="s">
        <v>38</v>
      </c>
      <c r="C51" s="154" t="s">
        <v>192</v>
      </c>
      <c r="D51" s="154" t="s">
        <v>212</v>
      </c>
      <c r="E51" s="154" t="s">
        <v>222</v>
      </c>
      <c r="F51" s="154">
        <v>62</v>
      </c>
      <c r="G51" s="155">
        <v>1674</v>
      </c>
      <c r="H51" s="155">
        <v>899</v>
      </c>
    </row>
    <row r="52" spans="1:8" x14ac:dyDescent="0.25">
      <c r="A52" s="153">
        <v>41291</v>
      </c>
      <c r="B52" s="154" t="s">
        <v>38</v>
      </c>
      <c r="C52" s="154" t="s">
        <v>192</v>
      </c>
      <c r="D52" s="154" t="s">
        <v>196</v>
      </c>
      <c r="E52" s="154" t="s">
        <v>201</v>
      </c>
      <c r="F52" s="154">
        <v>43</v>
      </c>
      <c r="G52" s="155">
        <v>1161</v>
      </c>
      <c r="H52" s="155">
        <v>623.5</v>
      </c>
    </row>
    <row r="53" spans="1:8" x14ac:dyDescent="0.25">
      <c r="A53" s="153">
        <v>41291</v>
      </c>
      <c r="B53" s="154" t="s">
        <v>204</v>
      </c>
      <c r="C53" s="154" t="s">
        <v>192</v>
      </c>
      <c r="D53" s="154" t="s">
        <v>136</v>
      </c>
      <c r="E53" s="154" t="s">
        <v>209</v>
      </c>
      <c r="F53" s="154">
        <v>39</v>
      </c>
      <c r="G53" s="155">
        <v>897</v>
      </c>
      <c r="H53" s="155">
        <v>429</v>
      </c>
    </row>
    <row r="54" spans="1:8" x14ac:dyDescent="0.25">
      <c r="A54" s="153">
        <v>41291</v>
      </c>
      <c r="B54" s="154" t="s">
        <v>38</v>
      </c>
      <c r="C54" s="154" t="s">
        <v>205</v>
      </c>
      <c r="D54" s="154" t="s">
        <v>206</v>
      </c>
      <c r="E54" s="154" t="s">
        <v>223</v>
      </c>
      <c r="F54" s="154">
        <v>61</v>
      </c>
      <c r="G54" s="155">
        <v>1647</v>
      </c>
      <c r="H54" s="155">
        <v>884.5</v>
      </c>
    </row>
    <row r="55" spans="1:8" x14ac:dyDescent="0.25">
      <c r="A55" s="153">
        <v>41291</v>
      </c>
      <c r="B55" s="154" t="s">
        <v>202</v>
      </c>
      <c r="C55" s="154" t="s">
        <v>205</v>
      </c>
      <c r="D55" s="154" t="s">
        <v>212</v>
      </c>
      <c r="E55" s="154" t="s">
        <v>219</v>
      </c>
      <c r="F55" s="154">
        <v>59</v>
      </c>
      <c r="G55" s="155">
        <v>1121</v>
      </c>
      <c r="H55" s="155">
        <v>472</v>
      </c>
    </row>
    <row r="56" spans="1:8" x14ac:dyDescent="0.25">
      <c r="A56" s="153">
        <v>41291</v>
      </c>
      <c r="B56" s="154" t="s">
        <v>194</v>
      </c>
      <c r="C56" s="154" t="s">
        <v>205</v>
      </c>
      <c r="D56" s="154" t="s">
        <v>216</v>
      </c>
      <c r="E56" s="154" t="s">
        <v>209</v>
      </c>
      <c r="F56" s="154">
        <v>16</v>
      </c>
      <c r="G56" s="155">
        <v>352</v>
      </c>
      <c r="H56" s="155">
        <v>160</v>
      </c>
    </row>
    <row r="57" spans="1:8" x14ac:dyDescent="0.25">
      <c r="A57" s="153">
        <v>41291</v>
      </c>
      <c r="B57" s="154" t="s">
        <v>38</v>
      </c>
      <c r="C57" s="154" t="s">
        <v>198</v>
      </c>
      <c r="D57" s="154" t="s">
        <v>206</v>
      </c>
      <c r="E57" s="154" t="s">
        <v>209</v>
      </c>
      <c r="F57" s="154">
        <v>10</v>
      </c>
      <c r="G57" s="155">
        <v>270</v>
      </c>
      <c r="H57" s="155">
        <v>145</v>
      </c>
    </row>
    <row r="58" spans="1:8" x14ac:dyDescent="0.25">
      <c r="A58" s="153">
        <v>41292</v>
      </c>
      <c r="B58" s="154" t="s">
        <v>202</v>
      </c>
      <c r="C58" s="154" t="s">
        <v>192</v>
      </c>
      <c r="D58" s="154" t="s">
        <v>212</v>
      </c>
      <c r="E58" s="154" t="s">
        <v>193</v>
      </c>
      <c r="F58" s="154">
        <v>24</v>
      </c>
      <c r="G58" s="155">
        <v>456</v>
      </c>
      <c r="H58" s="155">
        <v>192</v>
      </c>
    </row>
    <row r="59" spans="1:8" x14ac:dyDescent="0.25">
      <c r="A59" s="153">
        <v>41292</v>
      </c>
      <c r="B59" s="154" t="s">
        <v>194</v>
      </c>
      <c r="C59" s="154" t="s">
        <v>192</v>
      </c>
      <c r="D59" s="154" t="s">
        <v>212</v>
      </c>
      <c r="E59" s="154" t="s">
        <v>231</v>
      </c>
      <c r="F59" s="154">
        <v>20</v>
      </c>
      <c r="G59" s="155">
        <v>440</v>
      </c>
      <c r="H59" s="155">
        <v>200</v>
      </c>
    </row>
    <row r="60" spans="1:8" x14ac:dyDescent="0.25">
      <c r="A60" s="153">
        <v>41292</v>
      </c>
      <c r="B60" s="154" t="s">
        <v>207</v>
      </c>
      <c r="C60" s="154" t="s">
        <v>192</v>
      </c>
      <c r="D60" s="154" t="s">
        <v>196</v>
      </c>
      <c r="E60" s="154" t="s">
        <v>232</v>
      </c>
      <c r="F60" s="154">
        <v>12</v>
      </c>
      <c r="G60" s="155">
        <v>252</v>
      </c>
      <c r="H60" s="155">
        <v>111</v>
      </c>
    </row>
    <row r="61" spans="1:8" x14ac:dyDescent="0.25">
      <c r="A61" s="153">
        <v>41292</v>
      </c>
      <c r="B61" s="154" t="s">
        <v>194</v>
      </c>
      <c r="C61" s="154" t="s">
        <v>192</v>
      </c>
      <c r="D61" s="154" t="s">
        <v>199</v>
      </c>
      <c r="E61" s="154" t="s">
        <v>225</v>
      </c>
      <c r="F61" s="154">
        <v>59</v>
      </c>
      <c r="G61" s="155">
        <v>1298</v>
      </c>
      <c r="H61" s="155">
        <v>590</v>
      </c>
    </row>
    <row r="62" spans="1:8" x14ac:dyDescent="0.25">
      <c r="A62" s="153">
        <v>41292</v>
      </c>
      <c r="B62" s="154" t="s">
        <v>202</v>
      </c>
      <c r="C62" s="154" t="s">
        <v>205</v>
      </c>
      <c r="D62" s="154" t="s">
        <v>206</v>
      </c>
      <c r="E62" s="154" t="s">
        <v>209</v>
      </c>
      <c r="F62" s="154">
        <v>62</v>
      </c>
      <c r="G62" s="155">
        <v>1178</v>
      </c>
      <c r="H62" s="155">
        <v>496</v>
      </c>
    </row>
    <row r="63" spans="1:8" x14ac:dyDescent="0.25">
      <c r="A63" s="153">
        <v>41292</v>
      </c>
      <c r="B63" s="154" t="s">
        <v>38</v>
      </c>
      <c r="C63" s="154" t="s">
        <v>205</v>
      </c>
      <c r="D63" s="154" t="s">
        <v>216</v>
      </c>
      <c r="E63" s="154" t="s">
        <v>228</v>
      </c>
      <c r="F63" s="154">
        <v>17</v>
      </c>
      <c r="G63" s="155">
        <v>459</v>
      </c>
      <c r="H63" s="155">
        <v>246.5</v>
      </c>
    </row>
    <row r="64" spans="1:8" x14ac:dyDescent="0.25">
      <c r="A64" s="153">
        <v>41292</v>
      </c>
      <c r="B64" s="154" t="s">
        <v>204</v>
      </c>
      <c r="C64" s="154" t="s">
        <v>195</v>
      </c>
      <c r="D64" s="154" t="s">
        <v>216</v>
      </c>
      <c r="E64" s="154" t="s">
        <v>230</v>
      </c>
      <c r="F64" s="154">
        <v>53</v>
      </c>
      <c r="G64" s="155">
        <v>1219</v>
      </c>
      <c r="H64" s="155">
        <v>583</v>
      </c>
    </row>
    <row r="65" spans="1:8" x14ac:dyDescent="0.25">
      <c r="A65" s="153">
        <v>41292</v>
      </c>
      <c r="B65" s="154" t="s">
        <v>202</v>
      </c>
      <c r="C65" s="154" t="s">
        <v>198</v>
      </c>
      <c r="D65" s="154" t="s">
        <v>136</v>
      </c>
      <c r="E65" s="154" t="s">
        <v>200</v>
      </c>
      <c r="F65" s="154">
        <v>8</v>
      </c>
      <c r="G65" s="155">
        <v>152</v>
      </c>
      <c r="H65" s="155">
        <v>64</v>
      </c>
    </row>
    <row r="66" spans="1:8" x14ac:dyDescent="0.25">
      <c r="A66" s="153">
        <v>41293</v>
      </c>
      <c r="B66" s="154" t="s">
        <v>194</v>
      </c>
      <c r="C66" s="154" t="s">
        <v>195</v>
      </c>
      <c r="D66" s="154" t="s">
        <v>136</v>
      </c>
      <c r="E66" s="154" t="s">
        <v>220</v>
      </c>
      <c r="F66" s="154">
        <v>35</v>
      </c>
      <c r="G66" s="155">
        <v>770</v>
      </c>
      <c r="H66" s="155">
        <v>350</v>
      </c>
    </row>
    <row r="67" spans="1:8" x14ac:dyDescent="0.25">
      <c r="A67" s="153">
        <v>41294</v>
      </c>
      <c r="B67" s="154" t="s">
        <v>204</v>
      </c>
      <c r="C67" s="154" t="s">
        <v>192</v>
      </c>
      <c r="D67" s="154" t="s">
        <v>206</v>
      </c>
      <c r="E67" s="154" t="s">
        <v>213</v>
      </c>
      <c r="F67" s="154">
        <v>59</v>
      </c>
      <c r="G67" s="155">
        <v>1357</v>
      </c>
      <c r="H67" s="155">
        <v>649</v>
      </c>
    </row>
    <row r="68" spans="1:8" x14ac:dyDescent="0.25">
      <c r="A68" s="153">
        <v>41294</v>
      </c>
      <c r="B68" s="154" t="s">
        <v>194</v>
      </c>
      <c r="C68" s="154" t="s">
        <v>192</v>
      </c>
      <c r="D68" s="154" t="s">
        <v>196</v>
      </c>
      <c r="E68" s="154" t="s">
        <v>215</v>
      </c>
      <c r="F68" s="154">
        <v>10</v>
      </c>
      <c r="G68" s="155">
        <v>220</v>
      </c>
      <c r="H68" s="155">
        <v>100</v>
      </c>
    </row>
    <row r="69" spans="1:8" x14ac:dyDescent="0.25">
      <c r="A69" s="153">
        <v>41294</v>
      </c>
      <c r="B69" s="154" t="s">
        <v>202</v>
      </c>
      <c r="C69" s="154" t="s">
        <v>198</v>
      </c>
      <c r="D69" s="154" t="s">
        <v>136</v>
      </c>
      <c r="E69" s="154" t="s">
        <v>230</v>
      </c>
      <c r="F69" s="154">
        <v>58</v>
      </c>
      <c r="G69" s="155">
        <v>1102</v>
      </c>
      <c r="H69" s="155">
        <v>464</v>
      </c>
    </row>
    <row r="70" spans="1:8" x14ac:dyDescent="0.25">
      <c r="A70" s="153">
        <v>41295</v>
      </c>
      <c r="B70" s="154" t="s">
        <v>38</v>
      </c>
      <c r="C70" s="154" t="s">
        <v>192</v>
      </c>
      <c r="D70" s="154" t="s">
        <v>206</v>
      </c>
      <c r="E70" s="154" t="s">
        <v>203</v>
      </c>
      <c r="F70" s="154">
        <v>58</v>
      </c>
      <c r="G70" s="155">
        <v>1566</v>
      </c>
      <c r="H70" s="155">
        <v>841</v>
      </c>
    </row>
    <row r="71" spans="1:8" x14ac:dyDescent="0.25">
      <c r="A71" s="153">
        <v>41295</v>
      </c>
      <c r="B71" s="154" t="s">
        <v>202</v>
      </c>
      <c r="C71" s="154" t="s">
        <v>205</v>
      </c>
      <c r="D71" s="154" t="s">
        <v>199</v>
      </c>
      <c r="E71" s="154" t="s">
        <v>225</v>
      </c>
      <c r="F71" s="154">
        <v>23</v>
      </c>
      <c r="G71" s="155">
        <v>437</v>
      </c>
      <c r="H71" s="155">
        <v>184</v>
      </c>
    </row>
    <row r="72" spans="1:8" x14ac:dyDescent="0.25">
      <c r="A72" s="153">
        <v>41295</v>
      </c>
      <c r="B72" s="154" t="s">
        <v>202</v>
      </c>
      <c r="C72" s="154" t="s">
        <v>205</v>
      </c>
      <c r="D72" s="154" t="s">
        <v>216</v>
      </c>
      <c r="E72" s="154" t="s">
        <v>217</v>
      </c>
      <c r="F72" s="154">
        <v>64</v>
      </c>
      <c r="G72" s="155">
        <v>1216</v>
      </c>
      <c r="H72" s="155">
        <v>512</v>
      </c>
    </row>
    <row r="73" spans="1:8" x14ac:dyDescent="0.25">
      <c r="A73" s="153">
        <v>41295</v>
      </c>
      <c r="B73" s="154" t="s">
        <v>207</v>
      </c>
      <c r="C73" s="154" t="s">
        <v>195</v>
      </c>
      <c r="D73" s="154" t="s">
        <v>199</v>
      </c>
      <c r="E73" s="154" t="s">
        <v>219</v>
      </c>
      <c r="F73" s="154">
        <v>13</v>
      </c>
      <c r="G73" s="155">
        <v>273</v>
      </c>
      <c r="H73" s="155">
        <v>120.25</v>
      </c>
    </row>
    <row r="74" spans="1:8" x14ac:dyDescent="0.25">
      <c r="A74" s="153">
        <v>41295</v>
      </c>
      <c r="B74" s="154" t="s">
        <v>194</v>
      </c>
      <c r="C74" s="154" t="s">
        <v>195</v>
      </c>
      <c r="D74" s="154" t="s">
        <v>216</v>
      </c>
      <c r="E74" s="154" t="s">
        <v>224</v>
      </c>
      <c r="F74" s="154">
        <v>11</v>
      </c>
      <c r="G74" s="155">
        <v>242</v>
      </c>
      <c r="H74" s="155">
        <v>110</v>
      </c>
    </row>
    <row r="75" spans="1:8" x14ac:dyDescent="0.25">
      <c r="A75" s="153">
        <v>41295</v>
      </c>
      <c r="B75" s="154" t="s">
        <v>38</v>
      </c>
      <c r="C75" s="154" t="s">
        <v>198</v>
      </c>
      <c r="D75" s="154" t="s">
        <v>196</v>
      </c>
      <c r="E75" s="154" t="s">
        <v>227</v>
      </c>
      <c r="F75" s="154">
        <v>56</v>
      </c>
      <c r="G75" s="155">
        <v>1512</v>
      </c>
      <c r="H75" s="155">
        <v>812</v>
      </c>
    </row>
    <row r="76" spans="1:8" x14ac:dyDescent="0.25">
      <c r="A76" s="153">
        <v>41296</v>
      </c>
      <c r="B76" s="154" t="s">
        <v>38</v>
      </c>
      <c r="C76" s="154" t="s">
        <v>195</v>
      </c>
      <c r="D76" s="154" t="s">
        <v>212</v>
      </c>
      <c r="E76" s="154" t="s">
        <v>203</v>
      </c>
      <c r="F76" s="154">
        <v>29</v>
      </c>
      <c r="G76" s="155">
        <v>783</v>
      </c>
      <c r="H76" s="155">
        <v>420.5</v>
      </c>
    </row>
    <row r="77" spans="1:8" x14ac:dyDescent="0.25">
      <c r="A77" s="153">
        <v>41296</v>
      </c>
      <c r="B77" s="154" t="s">
        <v>204</v>
      </c>
      <c r="C77" s="154" t="s">
        <v>195</v>
      </c>
      <c r="D77" s="154" t="s">
        <v>216</v>
      </c>
      <c r="E77" s="154" t="s">
        <v>197</v>
      </c>
      <c r="F77" s="154">
        <v>29</v>
      </c>
      <c r="G77" s="155">
        <v>667</v>
      </c>
      <c r="H77" s="155">
        <v>319</v>
      </c>
    </row>
    <row r="78" spans="1:8" x14ac:dyDescent="0.25">
      <c r="A78" s="153">
        <v>41296</v>
      </c>
      <c r="B78" s="154" t="s">
        <v>194</v>
      </c>
      <c r="C78" s="154" t="s">
        <v>198</v>
      </c>
      <c r="D78" s="154" t="s">
        <v>199</v>
      </c>
      <c r="E78" s="154" t="s">
        <v>200</v>
      </c>
      <c r="F78" s="154">
        <v>53</v>
      </c>
      <c r="G78" s="155">
        <v>1166</v>
      </c>
      <c r="H78" s="155">
        <v>530</v>
      </c>
    </row>
    <row r="79" spans="1:8" x14ac:dyDescent="0.25">
      <c r="A79" s="153">
        <v>41296</v>
      </c>
      <c r="B79" s="154" t="s">
        <v>194</v>
      </c>
      <c r="C79" s="154" t="s">
        <v>198</v>
      </c>
      <c r="D79" s="154" t="s">
        <v>136</v>
      </c>
      <c r="E79" s="154" t="s">
        <v>230</v>
      </c>
      <c r="F79" s="154">
        <v>35</v>
      </c>
      <c r="G79" s="155">
        <v>770</v>
      </c>
      <c r="H79" s="155">
        <v>350</v>
      </c>
    </row>
    <row r="80" spans="1:8" x14ac:dyDescent="0.25">
      <c r="A80" s="153">
        <v>41296</v>
      </c>
      <c r="B80" s="154" t="s">
        <v>194</v>
      </c>
      <c r="C80" s="154" t="s">
        <v>198</v>
      </c>
      <c r="D80" s="154" t="s">
        <v>216</v>
      </c>
      <c r="E80" s="154" t="s">
        <v>221</v>
      </c>
      <c r="F80" s="154">
        <v>6</v>
      </c>
      <c r="G80" s="155">
        <v>132</v>
      </c>
      <c r="H80" s="155">
        <v>60</v>
      </c>
    </row>
    <row r="81" spans="1:8" x14ac:dyDescent="0.25">
      <c r="A81" s="153">
        <v>41297</v>
      </c>
      <c r="B81" s="154" t="s">
        <v>38</v>
      </c>
      <c r="C81" s="154" t="s">
        <v>192</v>
      </c>
      <c r="D81" s="154" t="s">
        <v>212</v>
      </c>
      <c r="E81" s="154" t="s">
        <v>209</v>
      </c>
      <c r="F81" s="154">
        <v>44</v>
      </c>
      <c r="G81" s="155">
        <v>1188</v>
      </c>
      <c r="H81" s="155">
        <v>638</v>
      </c>
    </row>
    <row r="82" spans="1:8" x14ac:dyDescent="0.25">
      <c r="A82" s="153">
        <v>41297</v>
      </c>
      <c r="B82" s="154" t="s">
        <v>194</v>
      </c>
      <c r="C82" s="154" t="s">
        <v>192</v>
      </c>
      <c r="D82" s="154" t="s">
        <v>196</v>
      </c>
      <c r="E82" s="154" t="s">
        <v>231</v>
      </c>
      <c r="F82" s="154">
        <v>9</v>
      </c>
      <c r="G82" s="155">
        <v>198</v>
      </c>
      <c r="H82" s="155">
        <v>90</v>
      </c>
    </row>
    <row r="83" spans="1:8" x14ac:dyDescent="0.25">
      <c r="A83" s="153">
        <v>41297</v>
      </c>
      <c r="B83" s="154" t="s">
        <v>38</v>
      </c>
      <c r="C83" s="154" t="s">
        <v>192</v>
      </c>
      <c r="D83" s="154" t="s">
        <v>199</v>
      </c>
      <c r="E83" s="154" t="s">
        <v>221</v>
      </c>
      <c r="F83" s="154">
        <v>22</v>
      </c>
      <c r="G83" s="155">
        <v>594</v>
      </c>
      <c r="H83" s="155">
        <v>319</v>
      </c>
    </row>
    <row r="84" spans="1:8" x14ac:dyDescent="0.25">
      <c r="A84" s="153">
        <v>41297</v>
      </c>
      <c r="B84" s="154" t="s">
        <v>202</v>
      </c>
      <c r="C84" s="154" t="s">
        <v>195</v>
      </c>
      <c r="D84" s="154" t="s">
        <v>206</v>
      </c>
      <c r="E84" s="154" t="s">
        <v>220</v>
      </c>
      <c r="F84" s="154">
        <v>49</v>
      </c>
      <c r="G84" s="155">
        <v>931</v>
      </c>
      <c r="H84" s="155">
        <v>392</v>
      </c>
    </row>
    <row r="85" spans="1:8" x14ac:dyDescent="0.25">
      <c r="A85" s="153">
        <v>41298</v>
      </c>
      <c r="B85" s="154" t="s">
        <v>204</v>
      </c>
      <c r="C85" s="154" t="s">
        <v>205</v>
      </c>
      <c r="D85" s="154" t="s">
        <v>212</v>
      </c>
      <c r="E85" s="154" t="s">
        <v>210</v>
      </c>
      <c r="F85" s="154">
        <v>13</v>
      </c>
      <c r="G85" s="155">
        <v>299</v>
      </c>
      <c r="H85" s="155">
        <v>143</v>
      </c>
    </row>
    <row r="86" spans="1:8" x14ac:dyDescent="0.25">
      <c r="A86" s="153">
        <v>41298</v>
      </c>
      <c r="B86" s="154" t="s">
        <v>38</v>
      </c>
      <c r="C86" s="154" t="s">
        <v>198</v>
      </c>
      <c r="D86" s="154" t="s">
        <v>196</v>
      </c>
      <c r="E86" s="154" t="s">
        <v>222</v>
      </c>
      <c r="F86" s="154">
        <v>63</v>
      </c>
      <c r="G86" s="155">
        <v>1701</v>
      </c>
      <c r="H86" s="155">
        <v>913.5</v>
      </c>
    </row>
    <row r="87" spans="1:8" x14ac:dyDescent="0.25">
      <c r="A87" s="153">
        <v>41299</v>
      </c>
      <c r="B87" s="154" t="s">
        <v>202</v>
      </c>
      <c r="C87" s="154" t="s">
        <v>205</v>
      </c>
      <c r="D87" s="154" t="s">
        <v>212</v>
      </c>
      <c r="E87" s="154" t="s">
        <v>229</v>
      </c>
      <c r="F87" s="154">
        <v>21</v>
      </c>
      <c r="G87" s="155">
        <v>399</v>
      </c>
      <c r="H87" s="155">
        <v>168</v>
      </c>
    </row>
    <row r="88" spans="1:8" x14ac:dyDescent="0.25">
      <c r="A88" s="153">
        <v>41300</v>
      </c>
      <c r="B88" s="154" t="s">
        <v>194</v>
      </c>
      <c r="C88" s="154" t="s">
        <v>192</v>
      </c>
      <c r="D88" s="154" t="s">
        <v>206</v>
      </c>
      <c r="E88" s="154" t="s">
        <v>218</v>
      </c>
      <c r="F88" s="154">
        <v>17</v>
      </c>
      <c r="G88" s="155">
        <v>374</v>
      </c>
      <c r="H88" s="155">
        <v>170</v>
      </c>
    </row>
    <row r="89" spans="1:8" x14ac:dyDescent="0.25">
      <c r="A89" s="153">
        <v>41300</v>
      </c>
      <c r="B89" s="154" t="s">
        <v>194</v>
      </c>
      <c r="C89" s="154" t="s">
        <v>205</v>
      </c>
      <c r="D89" s="154" t="s">
        <v>196</v>
      </c>
      <c r="E89" s="154" t="s">
        <v>215</v>
      </c>
      <c r="F89" s="154">
        <v>21</v>
      </c>
      <c r="G89" s="155">
        <v>462</v>
      </c>
      <c r="H89" s="155">
        <v>210</v>
      </c>
    </row>
    <row r="90" spans="1:8" x14ac:dyDescent="0.25">
      <c r="A90" s="153">
        <v>41300</v>
      </c>
      <c r="B90" s="154" t="s">
        <v>207</v>
      </c>
      <c r="C90" s="154" t="s">
        <v>195</v>
      </c>
      <c r="D90" s="154" t="s">
        <v>136</v>
      </c>
      <c r="E90" s="154" t="s">
        <v>231</v>
      </c>
      <c r="F90" s="154">
        <v>44</v>
      </c>
      <c r="G90" s="155">
        <v>924</v>
      </c>
      <c r="H90" s="155">
        <v>407</v>
      </c>
    </row>
    <row r="91" spans="1:8" x14ac:dyDescent="0.25">
      <c r="A91" s="153">
        <v>41300</v>
      </c>
      <c r="B91" s="154" t="s">
        <v>194</v>
      </c>
      <c r="C91" s="154" t="s">
        <v>198</v>
      </c>
      <c r="D91" s="154" t="s">
        <v>199</v>
      </c>
      <c r="E91" s="154" t="s">
        <v>233</v>
      </c>
      <c r="F91" s="154">
        <v>61</v>
      </c>
      <c r="G91" s="155">
        <v>5000</v>
      </c>
      <c r="H91" s="155">
        <v>610</v>
      </c>
    </row>
    <row r="92" spans="1:8" x14ac:dyDescent="0.25">
      <c r="A92" s="153">
        <v>41301</v>
      </c>
      <c r="B92" s="154" t="s">
        <v>204</v>
      </c>
      <c r="C92" s="154" t="s">
        <v>198</v>
      </c>
      <c r="D92" s="154" t="s">
        <v>196</v>
      </c>
      <c r="E92" s="154" t="s">
        <v>217</v>
      </c>
      <c r="F92" s="154">
        <v>10</v>
      </c>
      <c r="G92" s="155">
        <v>230</v>
      </c>
      <c r="H92" s="155">
        <v>110</v>
      </c>
    </row>
    <row r="93" spans="1:8" x14ac:dyDescent="0.25">
      <c r="A93" s="153">
        <v>41302</v>
      </c>
      <c r="B93" s="154" t="s">
        <v>207</v>
      </c>
      <c r="C93" s="154" t="s">
        <v>192</v>
      </c>
      <c r="D93" s="154" t="s">
        <v>216</v>
      </c>
      <c r="E93" s="154" t="s">
        <v>234</v>
      </c>
      <c r="F93" s="154">
        <v>36</v>
      </c>
      <c r="G93" s="155">
        <v>756</v>
      </c>
      <c r="H93" s="155">
        <v>333</v>
      </c>
    </row>
    <row r="94" spans="1:8" x14ac:dyDescent="0.25">
      <c r="A94" s="153">
        <v>41302</v>
      </c>
      <c r="B94" s="154" t="s">
        <v>38</v>
      </c>
      <c r="C94" s="154" t="s">
        <v>205</v>
      </c>
      <c r="D94" s="154" t="s">
        <v>216</v>
      </c>
      <c r="E94" s="154" t="s">
        <v>230</v>
      </c>
      <c r="F94" s="154">
        <v>42</v>
      </c>
      <c r="G94" s="155">
        <v>1134</v>
      </c>
      <c r="H94" s="155">
        <v>609</v>
      </c>
    </row>
    <row r="95" spans="1:8" x14ac:dyDescent="0.25">
      <c r="A95" s="153">
        <v>41302</v>
      </c>
      <c r="B95" s="154" t="s">
        <v>204</v>
      </c>
      <c r="C95" s="154" t="s">
        <v>195</v>
      </c>
      <c r="D95" s="154" t="s">
        <v>212</v>
      </c>
      <c r="E95" s="154" t="s">
        <v>232</v>
      </c>
      <c r="F95" s="154">
        <v>46</v>
      </c>
      <c r="G95" s="155">
        <v>1058</v>
      </c>
      <c r="H95" s="155">
        <v>506</v>
      </c>
    </row>
    <row r="96" spans="1:8" x14ac:dyDescent="0.25">
      <c r="A96" s="153">
        <v>41302</v>
      </c>
      <c r="B96" s="154" t="s">
        <v>38</v>
      </c>
      <c r="C96" s="154" t="s">
        <v>195</v>
      </c>
      <c r="D96" s="154" t="s">
        <v>212</v>
      </c>
      <c r="E96" s="154" t="s">
        <v>230</v>
      </c>
      <c r="F96" s="154">
        <v>44</v>
      </c>
      <c r="G96" s="155">
        <v>1188</v>
      </c>
      <c r="H96" s="155">
        <v>638</v>
      </c>
    </row>
    <row r="97" spans="1:8" x14ac:dyDescent="0.25">
      <c r="A97" s="153">
        <v>41302</v>
      </c>
      <c r="B97" s="154" t="s">
        <v>38</v>
      </c>
      <c r="C97" s="154" t="s">
        <v>195</v>
      </c>
      <c r="D97" s="154" t="s">
        <v>196</v>
      </c>
      <c r="E97" s="154" t="s">
        <v>197</v>
      </c>
      <c r="F97" s="154">
        <v>56</v>
      </c>
      <c r="G97" s="155">
        <v>1512</v>
      </c>
      <c r="H97" s="155">
        <v>812</v>
      </c>
    </row>
    <row r="98" spans="1:8" x14ac:dyDescent="0.25">
      <c r="A98" s="153">
        <v>41302</v>
      </c>
      <c r="B98" s="154" t="s">
        <v>194</v>
      </c>
      <c r="C98" s="154" t="s">
        <v>195</v>
      </c>
      <c r="D98" s="154" t="s">
        <v>136</v>
      </c>
      <c r="E98" s="154" t="s">
        <v>217</v>
      </c>
      <c r="F98" s="154">
        <v>25</v>
      </c>
      <c r="G98" s="155">
        <v>550</v>
      </c>
      <c r="H98" s="155">
        <v>250</v>
      </c>
    </row>
    <row r="99" spans="1:8" x14ac:dyDescent="0.25">
      <c r="A99" s="153">
        <v>41302</v>
      </c>
      <c r="B99" s="154" t="s">
        <v>202</v>
      </c>
      <c r="C99" s="154" t="s">
        <v>195</v>
      </c>
      <c r="D99" s="154" t="s">
        <v>216</v>
      </c>
      <c r="E99" s="154" t="s">
        <v>233</v>
      </c>
      <c r="F99" s="154">
        <v>51</v>
      </c>
      <c r="G99" s="155">
        <v>969</v>
      </c>
      <c r="H99" s="155">
        <v>408</v>
      </c>
    </row>
    <row r="100" spans="1:8" x14ac:dyDescent="0.25">
      <c r="A100" s="153">
        <v>41302</v>
      </c>
      <c r="B100" s="154" t="s">
        <v>207</v>
      </c>
      <c r="C100" s="154" t="s">
        <v>198</v>
      </c>
      <c r="D100" s="154" t="s">
        <v>206</v>
      </c>
      <c r="E100" s="154" t="s">
        <v>203</v>
      </c>
      <c r="F100" s="154">
        <v>62</v>
      </c>
      <c r="G100" s="155">
        <v>1302</v>
      </c>
      <c r="H100" s="155">
        <v>573.5</v>
      </c>
    </row>
    <row r="101" spans="1:8" x14ac:dyDescent="0.25">
      <c r="A101" s="153">
        <v>41302</v>
      </c>
      <c r="B101" s="154" t="s">
        <v>204</v>
      </c>
      <c r="C101" s="154" t="s">
        <v>198</v>
      </c>
      <c r="D101" s="154" t="s">
        <v>216</v>
      </c>
      <c r="E101" s="154" t="s">
        <v>235</v>
      </c>
      <c r="F101" s="154">
        <v>15</v>
      </c>
      <c r="G101" s="155">
        <v>345</v>
      </c>
      <c r="H101" s="155">
        <v>165</v>
      </c>
    </row>
    <row r="102" spans="1:8" x14ac:dyDescent="0.25">
      <c r="A102" s="153">
        <v>41303</v>
      </c>
      <c r="B102" s="154" t="s">
        <v>194</v>
      </c>
      <c r="C102" s="154" t="s">
        <v>192</v>
      </c>
      <c r="D102" s="154" t="s">
        <v>206</v>
      </c>
      <c r="E102" s="154" t="s">
        <v>200</v>
      </c>
      <c r="F102" s="154">
        <v>50</v>
      </c>
      <c r="G102" s="155">
        <v>1100</v>
      </c>
      <c r="H102" s="155">
        <v>500</v>
      </c>
    </row>
    <row r="103" spans="1:8" x14ac:dyDescent="0.25">
      <c r="A103" s="153">
        <v>41303</v>
      </c>
      <c r="B103" s="154" t="s">
        <v>38</v>
      </c>
      <c r="C103" s="154" t="s">
        <v>205</v>
      </c>
      <c r="D103" s="154" t="s">
        <v>196</v>
      </c>
      <c r="E103" s="154" t="s">
        <v>228</v>
      </c>
      <c r="F103" s="154">
        <v>10</v>
      </c>
      <c r="G103" s="155">
        <v>270</v>
      </c>
      <c r="H103" s="155">
        <v>145</v>
      </c>
    </row>
    <row r="104" spans="1:8" x14ac:dyDescent="0.25">
      <c r="A104" s="153">
        <v>41304</v>
      </c>
      <c r="B104" s="154" t="s">
        <v>202</v>
      </c>
      <c r="C104" s="154" t="s">
        <v>195</v>
      </c>
      <c r="D104" s="154" t="s">
        <v>136</v>
      </c>
      <c r="E104" s="154" t="s">
        <v>211</v>
      </c>
      <c r="F104" s="154">
        <v>23</v>
      </c>
      <c r="G104" s="155">
        <v>437</v>
      </c>
      <c r="H104" s="155">
        <v>184</v>
      </c>
    </row>
    <row r="105" spans="1:8" x14ac:dyDescent="0.25">
      <c r="A105" s="153">
        <v>41304</v>
      </c>
      <c r="B105" s="154" t="s">
        <v>38</v>
      </c>
      <c r="C105" s="154" t="s">
        <v>195</v>
      </c>
      <c r="D105" s="154" t="s">
        <v>136</v>
      </c>
      <c r="E105" s="154" t="s">
        <v>211</v>
      </c>
      <c r="F105" s="154">
        <v>25</v>
      </c>
      <c r="G105" s="155">
        <v>675</v>
      </c>
      <c r="H105" s="155">
        <v>362.5</v>
      </c>
    </row>
    <row r="106" spans="1:8" x14ac:dyDescent="0.25">
      <c r="A106" s="153">
        <v>41304</v>
      </c>
      <c r="B106" s="154" t="s">
        <v>202</v>
      </c>
      <c r="C106" s="154" t="s">
        <v>198</v>
      </c>
      <c r="D106" s="154" t="s">
        <v>196</v>
      </c>
      <c r="E106" s="154" t="s">
        <v>225</v>
      </c>
      <c r="F106" s="154">
        <v>49</v>
      </c>
      <c r="G106" s="155">
        <v>931</v>
      </c>
      <c r="H106" s="155">
        <v>392</v>
      </c>
    </row>
  </sheetData>
  <autoFilter ref="A1:H106" xr:uid="{3CDB76EA-4FFC-4CE4-BFC5-7DC163FEA0B8}"/>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06B28-E147-4380-B19B-16245A07FBC4}">
  <sheetPr>
    <tabColor rgb="FF0000FF"/>
  </sheetPr>
  <dimension ref="A1"/>
  <sheetViews>
    <sheetView workbookViewId="0"/>
  </sheetViews>
  <sheetFormatPr defaultRowHeight="14.5" x14ac:dyDescent="0.3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7717E-EC92-42A7-85FD-5EDEE744A7A8}">
  <sheetPr filterMode="1">
    <tabColor rgb="FFFF0000"/>
  </sheetPr>
  <dimension ref="A1:N106"/>
  <sheetViews>
    <sheetView workbookViewId="0"/>
  </sheetViews>
  <sheetFormatPr defaultColWidth="8.81640625" defaultRowHeight="12.5" x14ac:dyDescent="0.25"/>
  <cols>
    <col min="1" max="6" width="8.81640625" style="151"/>
    <col min="7" max="7" width="9.7265625" style="151" bestFit="1" customWidth="1"/>
    <col min="8" max="8" width="8.81640625" style="151"/>
    <col min="9" max="9" width="2.7265625" style="151" customWidth="1"/>
    <col min="10" max="16384" width="8.81640625" style="151"/>
  </cols>
  <sheetData>
    <row r="1" spans="1:14" ht="38.5" x14ac:dyDescent="0.35">
      <c r="A1" s="150" t="s">
        <v>36</v>
      </c>
      <c r="B1" s="150" t="s">
        <v>37</v>
      </c>
      <c r="C1" s="150" t="s">
        <v>187</v>
      </c>
      <c r="D1" s="150" t="s">
        <v>138</v>
      </c>
      <c r="E1" s="150" t="s">
        <v>188</v>
      </c>
      <c r="F1" s="150" t="s">
        <v>189</v>
      </c>
      <c r="G1" s="150" t="s">
        <v>41</v>
      </c>
      <c r="H1" s="150" t="s">
        <v>190</v>
      </c>
      <c r="J1" s="157" t="s">
        <v>238</v>
      </c>
      <c r="K1" s="157"/>
      <c r="L1" s="157"/>
      <c r="M1" s="157"/>
      <c r="N1" s="157"/>
    </row>
    <row r="2" spans="1:14" hidden="1" x14ac:dyDescent="0.25">
      <c r="A2" s="153">
        <v>41275</v>
      </c>
      <c r="B2" s="154" t="s">
        <v>38</v>
      </c>
      <c r="C2" s="154" t="s">
        <v>192</v>
      </c>
      <c r="D2" s="154" t="s">
        <v>136</v>
      </c>
      <c r="E2" s="154" t="s">
        <v>193</v>
      </c>
      <c r="F2" s="154">
        <v>16</v>
      </c>
      <c r="G2" s="155">
        <v>432</v>
      </c>
      <c r="H2" s="155">
        <v>232</v>
      </c>
    </row>
    <row r="3" spans="1:14" hidden="1" x14ac:dyDescent="0.25">
      <c r="A3" s="153">
        <v>41276</v>
      </c>
      <c r="B3" s="154" t="s">
        <v>194</v>
      </c>
      <c r="C3" s="154" t="s">
        <v>195</v>
      </c>
      <c r="D3" s="154" t="s">
        <v>196</v>
      </c>
      <c r="E3" s="154" t="s">
        <v>197</v>
      </c>
      <c r="F3" s="154">
        <v>24</v>
      </c>
      <c r="G3" s="155">
        <v>528</v>
      </c>
      <c r="H3" s="155">
        <v>240</v>
      </c>
    </row>
    <row r="4" spans="1:14" hidden="1" x14ac:dyDescent="0.25">
      <c r="A4" s="153">
        <v>41276</v>
      </c>
      <c r="B4" s="154" t="s">
        <v>38</v>
      </c>
      <c r="C4" s="154" t="s">
        <v>198</v>
      </c>
      <c r="D4" s="154" t="s">
        <v>199</v>
      </c>
      <c r="E4" s="154" t="s">
        <v>200</v>
      </c>
      <c r="F4" s="154">
        <v>30</v>
      </c>
      <c r="G4" s="155">
        <v>810</v>
      </c>
      <c r="H4" s="155">
        <v>435</v>
      </c>
    </row>
    <row r="5" spans="1:14" hidden="1" x14ac:dyDescent="0.25">
      <c r="A5" s="153">
        <v>41276</v>
      </c>
      <c r="B5" s="154" t="s">
        <v>194</v>
      </c>
      <c r="C5" s="154" t="s">
        <v>198</v>
      </c>
      <c r="D5" s="154" t="s">
        <v>199</v>
      </c>
      <c r="E5" s="154" t="s">
        <v>201</v>
      </c>
      <c r="F5" s="154">
        <v>19</v>
      </c>
      <c r="G5" s="155">
        <v>418</v>
      </c>
      <c r="H5" s="155">
        <v>190</v>
      </c>
    </row>
    <row r="6" spans="1:14" hidden="1" x14ac:dyDescent="0.25">
      <c r="A6" s="153">
        <v>41277</v>
      </c>
      <c r="B6" s="154" t="s">
        <v>202</v>
      </c>
      <c r="C6" s="154" t="s">
        <v>192</v>
      </c>
      <c r="D6" s="154" t="s">
        <v>199</v>
      </c>
      <c r="E6" s="154" t="s">
        <v>203</v>
      </c>
      <c r="F6" s="154">
        <v>38</v>
      </c>
      <c r="G6" s="155">
        <v>722</v>
      </c>
      <c r="H6" s="155">
        <v>304</v>
      </c>
    </row>
    <row r="7" spans="1:14" hidden="1" x14ac:dyDescent="0.25">
      <c r="A7" s="153">
        <v>41277</v>
      </c>
      <c r="B7" s="154" t="s">
        <v>204</v>
      </c>
      <c r="C7" s="154" t="s">
        <v>205</v>
      </c>
      <c r="D7" s="154" t="s">
        <v>206</v>
      </c>
      <c r="E7" s="154" t="s">
        <v>203</v>
      </c>
      <c r="F7" s="154">
        <v>20</v>
      </c>
      <c r="G7" s="155">
        <v>460</v>
      </c>
      <c r="H7" s="155">
        <v>220</v>
      </c>
    </row>
    <row r="8" spans="1:14" hidden="1" x14ac:dyDescent="0.25">
      <c r="A8" s="153">
        <v>41277</v>
      </c>
      <c r="B8" s="154" t="s">
        <v>207</v>
      </c>
      <c r="C8" s="154" t="s">
        <v>195</v>
      </c>
      <c r="D8" s="154" t="s">
        <v>199</v>
      </c>
      <c r="E8" s="154" t="s">
        <v>208</v>
      </c>
      <c r="F8" s="154">
        <v>23</v>
      </c>
      <c r="G8" s="155">
        <v>483</v>
      </c>
      <c r="H8" s="155">
        <v>212.75</v>
      </c>
    </row>
    <row r="9" spans="1:14" hidden="1" x14ac:dyDescent="0.25">
      <c r="A9" s="153">
        <v>41277</v>
      </c>
      <c r="B9" s="154" t="s">
        <v>202</v>
      </c>
      <c r="C9" s="154" t="s">
        <v>195</v>
      </c>
      <c r="D9" s="154" t="s">
        <v>136</v>
      </c>
      <c r="E9" s="154" t="s">
        <v>209</v>
      </c>
      <c r="F9" s="154">
        <v>6</v>
      </c>
      <c r="G9" s="155">
        <v>114</v>
      </c>
      <c r="H9" s="155">
        <v>48</v>
      </c>
    </row>
    <row r="10" spans="1:14" hidden="1" x14ac:dyDescent="0.25">
      <c r="A10" s="153">
        <v>41278</v>
      </c>
      <c r="B10" s="154" t="s">
        <v>207</v>
      </c>
      <c r="C10" s="154" t="s">
        <v>205</v>
      </c>
      <c r="D10" s="154" t="s">
        <v>136</v>
      </c>
      <c r="E10" s="154" t="s">
        <v>210</v>
      </c>
      <c r="F10" s="154">
        <v>29</v>
      </c>
      <c r="G10" s="155">
        <v>609</v>
      </c>
      <c r="H10" s="155">
        <v>268.25</v>
      </c>
    </row>
    <row r="11" spans="1:14" hidden="1" x14ac:dyDescent="0.25">
      <c r="A11" s="153">
        <v>41279</v>
      </c>
      <c r="B11" s="154" t="s">
        <v>207</v>
      </c>
      <c r="C11" s="154" t="s">
        <v>195</v>
      </c>
      <c r="D11" s="154" t="s">
        <v>199</v>
      </c>
      <c r="E11" s="154" t="s">
        <v>211</v>
      </c>
      <c r="F11" s="154">
        <v>57</v>
      </c>
      <c r="G11" s="155">
        <v>1197</v>
      </c>
      <c r="H11" s="155">
        <v>527.25</v>
      </c>
    </row>
    <row r="12" spans="1:14" hidden="1" x14ac:dyDescent="0.25">
      <c r="A12" s="153">
        <v>41279</v>
      </c>
      <c r="B12" s="154" t="s">
        <v>202</v>
      </c>
      <c r="C12" s="154" t="s">
        <v>198</v>
      </c>
      <c r="D12" s="154" t="s">
        <v>212</v>
      </c>
      <c r="E12" s="154" t="s">
        <v>213</v>
      </c>
      <c r="F12" s="154">
        <v>12</v>
      </c>
      <c r="G12" s="155">
        <v>228</v>
      </c>
      <c r="H12" s="155">
        <v>96</v>
      </c>
    </row>
    <row r="13" spans="1:14" hidden="1" x14ac:dyDescent="0.25">
      <c r="A13" s="153">
        <v>41279</v>
      </c>
      <c r="B13" s="154" t="s">
        <v>204</v>
      </c>
      <c r="C13" s="154" t="s">
        <v>198</v>
      </c>
      <c r="D13" s="154" t="s">
        <v>212</v>
      </c>
      <c r="E13" s="154" t="s">
        <v>214</v>
      </c>
      <c r="F13" s="154">
        <v>60</v>
      </c>
      <c r="G13" s="155">
        <v>1380</v>
      </c>
      <c r="H13" s="155">
        <v>660</v>
      </c>
    </row>
    <row r="14" spans="1:14" hidden="1" x14ac:dyDescent="0.25">
      <c r="A14" s="153">
        <v>41280</v>
      </c>
      <c r="B14" s="154" t="s">
        <v>202</v>
      </c>
      <c r="C14" s="154" t="s">
        <v>192</v>
      </c>
      <c r="D14" s="154" t="s">
        <v>212</v>
      </c>
      <c r="E14" s="154" t="s">
        <v>215</v>
      </c>
      <c r="F14" s="154">
        <v>54</v>
      </c>
      <c r="G14" s="155">
        <v>1026</v>
      </c>
      <c r="H14" s="155">
        <v>432</v>
      </c>
    </row>
    <row r="15" spans="1:14" hidden="1" x14ac:dyDescent="0.25">
      <c r="A15" s="153">
        <v>41280</v>
      </c>
      <c r="B15" s="154" t="s">
        <v>202</v>
      </c>
      <c r="C15" s="154" t="s">
        <v>195</v>
      </c>
      <c r="D15" s="154" t="s">
        <v>216</v>
      </c>
      <c r="E15" s="154" t="s">
        <v>217</v>
      </c>
      <c r="F15" s="154">
        <v>40</v>
      </c>
      <c r="G15" s="155">
        <v>760</v>
      </c>
      <c r="H15" s="155">
        <v>320</v>
      </c>
    </row>
    <row r="16" spans="1:14" hidden="1" x14ac:dyDescent="0.25">
      <c r="A16" s="153">
        <v>41280</v>
      </c>
      <c r="B16" s="154" t="s">
        <v>204</v>
      </c>
      <c r="C16" s="154" t="s">
        <v>198</v>
      </c>
      <c r="D16" s="154" t="s">
        <v>136</v>
      </c>
      <c r="E16" s="154" t="s">
        <v>218</v>
      </c>
      <c r="F16" s="154">
        <v>18</v>
      </c>
      <c r="G16" s="155">
        <v>414</v>
      </c>
      <c r="H16" s="155">
        <v>198</v>
      </c>
    </row>
    <row r="17" spans="1:8" hidden="1" x14ac:dyDescent="0.25">
      <c r="A17" s="153">
        <v>41280</v>
      </c>
      <c r="B17" s="154" t="s">
        <v>38</v>
      </c>
      <c r="C17" s="154" t="s">
        <v>198</v>
      </c>
      <c r="D17" s="154" t="s">
        <v>136</v>
      </c>
      <c r="E17" s="154" t="s">
        <v>209</v>
      </c>
      <c r="F17" s="154">
        <v>64</v>
      </c>
      <c r="G17" s="155">
        <v>1728</v>
      </c>
      <c r="H17" s="155">
        <v>928</v>
      </c>
    </row>
    <row r="18" spans="1:8" hidden="1" x14ac:dyDescent="0.25">
      <c r="A18" s="153">
        <v>41281</v>
      </c>
      <c r="B18" s="154" t="s">
        <v>204</v>
      </c>
      <c r="C18" s="154" t="s">
        <v>205</v>
      </c>
      <c r="D18" s="154" t="s">
        <v>212</v>
      </c>
      <c r="E18" s="154" t="s">
        <v>219</v>
      </c>
      <c r="F18" s="154">
        <v>12</v>
      </c>
      <c r="G18" s="155">
        <v>276</v>
      </c>
      <c r="H18" s="155">
        <v>132</v>
      </c>
    </row>
    <row r="19" spans="1:8" hidden="1" x14ac:dyDescent="0.25">
      <c r="A19" s="153">
        <v>41281</v>
      </c>
      <c r="B19" s="154" t="s">
        <v>207</v>
      </c>
      <c r="C19" s="154" t="s">
        <v>205</v>
      </c>
      <c r="D19" s="154" t="s">
        <v>136</v>
      </c>
      <c r="E19" s="154" t="s">
        <v>209</v>
      </c>
      <c r="F19" s="154">
        <v>22</v>
      </c>
      <c r="G19" s="155">
        <v>462</v>
      </c>
      <c r="H19" s="155">
        <v>203.5</v>
      </c>
    </row>
    <row r="20" spans="1:8" hidden="1" x14ac:dyDescent="0.25">
      <c r="A20" s="153">
        <v>41281</v>
      </c>
      <c r="B20" s="154" t="s">
        <v>207</v>
      </c>
      <c r="C20" s="154" t="s">
        <v>198</v>
      </c>
      <c r="D20" s="154" t="s">
        <v>199</v>
      </c>
      <c r="E20" s="154" t="s">
        <v>220</v>
      </c>
      <c r="F20" s="154">
        <v>61</v>
      </c>
      <c r="G20" s="155">
        <v>1281</v>
      </c>
      <c r="H20" s="155">
        <v>564.25</v>
      </c>
    </row>
    <row r="21" spans="1:8" hidden="1" x14ac:dyDescent="0.25">
      <c r="A21" s="153">
        <v>41281</v>
      </c>
      <c r="B21" s="154" t="s">
        <v>207</v>
      </c>
      <c r="C21" s="154" t="s">
        <v>198</v>
      </c>
      <c r="D21" s="154" t="s">
        <v>199</v>
      </c>
      <c r="E21" s="154" t="s">
        <v>221</v>
      </c>
      <c r="F21" s="154">
        <v>53</v>
      </c>
      <c r="G21" s="155">
        <v>1113</v>
      </c>
      <c r="H21" s="155">
        <v>490.25</v>
      </c>
    </row>
    <row r="22" spans="1:8" hidden="1" x14ac:dyDescent="0.25">
      <c r="A22" s="153">
        <v>41281</v>
      </c>
      <c r="B22" s="154" t="s">
        <v>194</v>
      </c>
      <c r="C22" s="154" t="s">
        <v>198</v>
      </c>
      <c r="D22" s="154" t="s">
        <v>216</v>
      </c>
      <c r="E22" s="154" t="s">
        <v>220</v>
      </c>
      <c r="F22" s="154">
        <v>27</v>
      </c>
      <c r="G22" s="155">
        <v>594</v>
      </c>
      <c r="H22" s="155">
        <v>270</v>
      </c>
    </row>
    <row r="23" spans="1:8" hidden="1" x14ac:dyDescent="0.25">
      <c r="A23" s="153">
        <v>41282</v>
      </c>
      <c r="B23" s="154" t="s">
        <v>38</v>
      </c>
      <c r="C23" s="154" t="s">
        <v>198</v>
      </c>
      <c r="D23" s="154" t="s">
        <v>206</v>
      </c>
      <c r="E23" s="154" t="s">
        <v>222</v>
      </c>
      <c r="F23" s="154">
        <v>16</v>
      </c>
      <c r="G23" s="155">
        <v>432</v>
      </c>
      <c r="H23" s="155">
        <v>232</v>
      </c>
    </row>
    <row r="24" spans="1:8" hidden="1" x14ac:dyDescent="0.25">
      <c r="A24" s="153">
        <v>41283</v>
      </c>
      <c r="B24" s="154" t="s">
        <v>204</v>
      </c>
      <c r="C24" s="154" t="s">
        <v>192</v>
      </c>
      <c r="D24" s="154" t="s">
        <v>212</v>
      </c>
      <c r="E24" s="154" t="s">
        <v>208</v>
      </c>
      <c r="F24" s="154">
        <v>38</v>
      </c>
      <c r="G24" s="155">
        <v>874</v>
      </c>
      <c r="H24" s="155">
        <v>418</v>
      </c>
    </row>
    <row r="25" spans="1:8" x14ac:dyDescent="0.25">
      <c r="A25" s="153">
        <v>41283</v>
      </c>
      <c r="B25" s="154" t="s">
        <v>194</v>
      </c>
      <c r="C25" s="154" t="s">
        <v>192</v>
      </c>
      <c r="D25" s="154" t="s">
        <v>199</v>
      </c>
      <c r="E25" s="154" t="s">
        <v>223</v>
      </c>
      <c r="F25" s="154">
        <v>40</v>
      </c>
      <c r="G25" s="155">
        <v>880</v>
      </c>
      <c r="H25" s="155">
        <v>400</v>
      </c>
    </row>
    <row r="26" spans="1:8" hidden="1" x14ac:dyDescent="0.25">
      <c r="A26" s="153">
        <v>41283</v>
      </c>
      <c r="B26" s="154" t="s">
        <v>202</v>
      </c>
      <c r="C26" s="154" t="s">
        <v>192</v>
      </c>
      <c r="D26" s="154" t="s">
        <v>216</v>
      </c>
      <c r="E26" s="154" t="s">
        <v>209</v>
      </c>
      <c r="F26" s="154">
        <v>42</v>
      </c>
      <c r="G26" s="155">
        <v>798</v>
      </c>
      <c r="H26" s="155">
        <v>336</v>
      </c>
    </row>
    <row r="27" spans="1:8" x14ac:dyDescent="0.25">
      <c r="A27" s="153">
        <v>41283</v>
      </c>
      <c r="B27" s="154" t="s">
        <v>194</v>
      </c>
      <c r="C27" s="154" t="s">
        <v>195</v>
      </c>
      <c r="D27" s="154" t="s">
        <v>206</v>
      </c>
      <c r="E27" s="154" t="s">
        <v>208</v>
      </c>
      <c r="F27" s="154">
        <v>26</v>
      </c>
      <c r="G27" s="155">
        <v>572</v>
      </c>
      <c r="H27" s="155">
        <v>260</v>
      </c>
    </row>
    <row r="28" spans="1:8" x14ac:dyDescent="0.25">
      <c r="A28" s="153">
        <v>41283</v>
      </c>
      <c r="B28" s="154" t="s">
        <v>194</v>
      </c>
      <c r="C28" s="154" t="s">
        <v>195</v>
      </c>
      <c r="D28" s="154" t="s">
        <v>136</v>
      </c>
      <c r="E28" s="154" t="s">
        <v>217</v>
      </c>
      <c r="F28" s="154">
        <v>15</v>
      </c>
      <c r="G28" s="155">
        <v>330</v>
      </c>
      <c r="H28" s="155">
        <v>150</v>
      </c>
    </row>
    <row r="29" spans="1:8" hidden="1" x14ac:dyDescent="0.25">
      <c r="A29" s="153">
        <v>41284</v>
      </c>
      <c r="B29" s="154" t="s">
        <v>207</v>
      </c>
      <c r="C29" s="154" t="s">
        <v>192</v>
      </c>
      <c r="D29" s="154" t="s">
        <v>196</v>
      </c>
      <c r="E29" s="154" t="s">
        <v>224</v>
      </c>
      <c r="F29" s="154">
        <v>27</v>
      </c>
      <c r="G29" s="155">
        <v>567</v>
      </c>
      <c r="H29" s="155">
        <v>249.75</v>
      </c>
    </row>
    <row r="30" spans="1:8" hidden="1" x14ac:dyDescent="0.25">
      <c r="A30" s="153">
        <v>41284</v>
      </c>
      <c r="B30" s="154" t="s">
        <v>204</v>
      </c>
      <c r="C30" s="154" t="s">
        <v>192</v>
      </c>
      <c r="D30" s="154" t="s">
        <v>199</v>
      </c>
      <c r="E30" s="154" t="s">
        <v>193</v>
      </c>
      <c r="F30" s="154">
        <v>63</v>
      </c>
      <c r="G30" s="155">
        <v>1449</v>
      </c>
      <c r="H30" s="155">
        <v>693</v>
      </c>
    </row>
    <row r="31" spans="1:8" hidden="1" x14ac:dyDescent="0.25">
      <c r="A31" s="153">
        <v>41284</v>
      </c>
      <c r="B31" s="154" t="s">
        <v>38</v>
      </c>
      <c r="C31" s="154" t="s">
        <v>192</v>
      </c>
      <c r="D31" s="154" t="s">
        <v>216</v>
      </c>
      <c r="E31" s="154" t="s">
        <v>225</v>
      </c>
      <c r="F31" s="154">
        <v>17</v>
      </c>
      <c r="G31" s="155">
        <v>459</v>
      </c>
      <c r="H31" s="155">
        <v>246.5</v>
      </c>
    </row>
    <row r="32" spans="1:8" hidden="1" x14ac:dyDescent="0.25">
      <c r="A32" s="153">
        <v>41284</v>
      </c>
      <c r="B32" s="154" t="s">
        <v>207</v>
      </c>
      <c r="C32" s="154" t="s">
        <v>192</v>
      </c>
      <c r="D32" s="154" t="s">
        <v>216</v>
      </c>
      <c r="E32" s="154" t="s">
        <v>226</v>
      </c>
      <c r="F32" s="154">
        <v>17</v>
      </c>
      <c r="G32" s="155">
        <v>357</v>
      </c>
      <c r="H32" s="155">
        <v>157.25</v>
      </c>
    </row>
    <row r="33" spans="1:8" hidden="1" x14ac:dyDescent="0.25">
      <c r="A33" s="153">
        <v>41284</v>
      </c>
      <c r="B33" s="154" t="s">
        <v>194</v>
      </c>
      <c r="C33" s="154" t="s">
        <v>205</v>
      </c>
      <c r="D33" s="154" t="s">
        <v>196</v>
      </c>
      <c r="E33" s="154" t="s">
        <v>203</v>
      </c>
      <c r="F33" s="154">
        <v>7</v>
      </c>
      <c r="G33" s="155">
        <v>154</v>
      </c>
      <c r="H33" s="155">
        <v>70</v>
      </c>
    </row>
    <row r="34" spans="1:8" hidden="1" x14ac:dyDescent="0.25">
      <c r="A34" s="153">
        <v>41284</v>
      </c>
      <c r="B34" s="154" t="s">
        <v>202</v>
      </c>
      <c r="C34" s="154" t="s">
        <v>205</v>
      </c>
      <c r="D34" s="154" t="s">
        <v>216</v>
      </c>
      <c r="E34" s="154" t="s">
        <v>211</v>
      </c>
      <c r="F34" s="154">
        <v>8</v>
      </c>
      <c r="G34" s="155">
        <v>152</v>
      </c>
      <c r="H34" s="155">
        <v>64</v>
      </c>
    </row>
    <row r="35" spans="1:8" hidden="1" x14ac:dyDescent="0.25">
      <c r="A35" s="153">
        <v>41284</v>
      </c>
      <c r="B35" s="154" t="s">
        <v>202</v>
      </c>
      <c r="C35" s="154" t="s">
        <v>195</v>
      </c>
      <c r="D35" s="154" t="s">
        <v>206</v>
      </c>
      <c r="E35" s="154" t="s">
        <v>224</v>
      </c>
      <c r="F35" s="154">
        <v>30</v>
      </c>
      <c r="G35" s="155">
        <v>570</v>
      </c>
      <c r="H35" s="155">
        <v>240</v>
      </c>
    </row>
    <row r="36" spans="1:8" hidden="1" x14ac:dyDescent="0.25">
      <c r="A36" s="153">
        <v>41284</v>
      </c>
      <c r="B36" s="154" t="s">
        <v>207</v>
      </c>
      <c r="C36" s="154" t="s">
        <v>195</v>
      </c>
      <c r="D36" s="154" t="s">
        <v>136</v>
      </c>
      <c r="E36" s="154" t="s">
        <v>226</v>
      </c>
      <c r="F36" s="154">
        <v>47</v>
      </c>
      <c r="G36" s="155">
        <v>987</v>
      </c>
      <c r="H36" s="155">
        <v>434.75</v>
      </c>
    </row>
    <row r="37" spans="1:8" hidden="1" x14ac:dyDescent="0.25">
      <c r="A37" s="153">
        <v>41284</v>
      </c>
      <c r="B37" s="154" t="s">
        <v>38</v>
      </c>
      <c r="C37" s="154" t="s">
        <v>198</v>
      </c>
      <c r="D37" s="154" t="s">
        <v>216</v>
      </c>
      <c r="E37" s="154" t="s">
        <v>197</v>
      </c>
      <c r="F37" s="154">
        <v>65</v>
      </c>
      <c r="G37" s="155">
        <v>1755</v>
      </c>
      <c r="H37" s="155">
        <v>942.5</v>
      </c>
    </row>
    <row r="38" spans="1:8" hidden="1" x14ac:dyDescent="0.25">
      <c r="A38" s="153">
        <v>41285</v>
      </c>
      <c r="B38" s="154" t="s">
        <v>38</v>
      </c>
      <c r="C38" s="154" t="s">
        <v>192</v>
      </c>
      <c r="D38" s="154" t="s">
        <v>212</v>
      </c>
      <c r="E38" s="154" t="s">
        <v>227</v>
      </c>
      <c r="F38" s="154">
        <v>14</v>
      </c>
      <c r="G38" s="155">
        <v>378</v>
      </c>
      <c r="H38" s="155">
        <v>203</v>
      </c>
    </row>
    <row r="39" spans="1:8" hidden="1" x14ac:dyDescent="0.25">
      <c r="A39" s="153">
        <v>41285</v>
      </c>
      <c r="B39" s="154" t="s">
        <v>38</v>
      </c>
      <c r="C39" s="154" t="s">
        <v>192</v>
      </c>
      <c r="D39" s="154" t="s">
        <v>216</v>
      </c>
      <c r="E39" s="154" t="s">
        <v>210</v>
      </c>
      <c r="F39" s="154">
        <v>49</v>
      </c>
      <c r="G39" s="155">
        <v>1323</v>
      </c>
      <c r="H39" s="155">
        <v>710.5</v>
      </c>
    </row>
    <row r="40" spans="1:8" hidden="1" x14ac:dyDescent="0.25">
      <c r="A40" s="153">
        <v>41286</v>
      </c>
      <c r="B40" s="154" t="s">
        <v>207</v>
      </c>
      <c r="C40" s="154" t="s">
        <v>205</v>
      </c>
      <c r="D40" s="154" t="s">
        <v>196</v>
      </c>
      <c r="E40" s="154" t="s">
        <v>227</v>
      </c>
      <c r="F40" s="154">
        <v>19</v>
      </c>
      <c r="G40" s="155">
        <v>399</v>
      </c>
      <c r="H40" s="155">
        <v>175.75</v>
      </c>
    </row>
    <row r="41" spans="1:8" hidden="1" x14ac:dyDescent="0.25">
      <c r="A41" s="153">
        <v>41286</v>
      </c>
      <c r="B41" s="154" t="s">
        <v>194</v>
      </c>
      <c r="C41" s="154" t="s">
        <v>195</v>
      </c>
      <c r="D41" s="154" t="s">
        <v>206</v>
      </c>
      <c r="E41" s="154" t="s">
        <v>221</v>
      </c>
      <c r="F41" s="154">
        <v>7</v>
      </c>
      <c r="G41" s="155">
        <v>154</v>
      </c>
      <c r="H41" s="155">
        <v>70</v>
      </c>
    </row>
    <row r="42" spans="1:8" hidden="1" x14ac:dyDescent="0.25">
      <c r="A42" s="153">
        <v>41287</v>
      </c>
      <c r="B42" s="154" t="s">
        <v>194</v>
      </c>
      <c r="C42" s="154" t="s">
        <v>205</v>
      </c>
      <c r="D42" s="154" t="s">
        <v>199</v>
      </c>
      <c r="E42" s="154" t="s">
        <v>228</v>
      </c>
      <c r="F42" s="154">
        <v>57</v>
      </c>
      <c r="G42" s="155">
        <v>1254</v>
      </c>
      <c r="H42" s="155">
        <v>570</v>
      </c>
    </row>
    <row r="43" spans="1:8" hidden="1" x14ac:dyDescent="0.25">
      <c r="A43" s="153">
        <v>41287</v>
      </c>
      <c r="B43" s="154" t="s">
        <v>202</v>
      </c>
      <c r="C43" s="154" t="s">
        <v>205</v>
      </c>
      <c r="D43" s="154" t="s">
        <v>199</v>
      </c>
      <c r="E43" s="154" t="s">
        <v>215</v>
      </c>
      <c r="F43" s="154">
        <v>33</v>
      </c>
      <c r="G43" s="155">
        <v>627</v>
      </c>
      <c r="H43" s="155">
        <v>264</v>
      </c>
    </row>
    <row r="44" spans="1:8" hidden="1" x14ac:dyDescent="0.25">
      <c r="A44" s="153">
        <v>41287</v>
      </c>
      <c r="B44" s="154" t="s">
        <v>194</v>
      </c>
      <c r="C44" s="154" t="s">
        <v>205</v>
      </c>
      <c r="D44" s="154" t="s">
        <v>199</v>
      </c>
      <c r="E44" s="154" t="s">
        <v>215</v>
      </c>
      <c r="F44" s="154">
        <v>40</v>
      </c>
      <c r="G44" s="155">
        <v>880</v>
      </c>
      <c r="H44" s="155">
        <v>400</v>
      </c>
    </row>
    <row r="45" spans="1:8" hidden="1" x14ac:dyDescent="0.25">
      <c r="A45" s="153">
        <v>41287</v>
      </c>
      <c r="B45" s="154" t="s">
        <v>204</v>
      </c>
      <c r="C45" s="154" t="s">
        <v>195</v>
      </c>
      <c r="D45" s="154" t="s">
        <v>216</v>
      </c>
      <c r="E45" s="154" t="s">
        <v>203</v>
      </c>
      <c r="F45" s="154">
        <v>52</v>
      </c>
      <c r="G45" s="155">
        <v>1196</v>
      </c>
      <c r="H45" s="155">
        <v>572</v>
      </c>
    </row>
    <row r="46" spans="1:8" hidden="1" x14ac:dyDescent="0.25">
      <c r="A46" s="153">
        <v>41288</v>
      </c>
      <c r="B46" s="154" t="s">
        <v>204</v>
      </c>
      <c r="C46" s="154" t="s">
        <v>192</v>
      </c>
      <c r="D46" s="154" t="s">
        <v>212</v>
      </c>
      <c r="E46" s="154" t="s">
        <v>229</v>
      </c>
      <c r="F46" s="154">
        <v>34</v>
      </c>
      <c r="G46" s="155">
        <v>782</v>
      </c>
      <c r="H46" s="155">
        <v>374</v>
      </c>
    </row>
    <row r="47" spans="1:8" hidden="1" x14ac:dyDescent="0.25">
      <c r="A47" s="153">
        <v>41289</v>
      </c>
      <c r="B47" s="154" t="s">
        <v>207</v>
      </c>
      <c r="C47" s="154" t="s">
        <v>192</v>
      </c>
      <c r="D47" s="154" t="s">
        <v>196</v>
      </c>
      <c r="E47" s="154" t="s">
        <v>200</v>
      </c>
      <c r="F47" s="154">
        <v>63</v>
      </c>
      <c r="G47" s="155">
        <v>1323</v>
      </c>
      <c r="H47" s="155">
        <v>582.75</v>
      </c>
    </row>
    <row r="48" spans="1:8" hidden="1" x14ac:dyDescent="0.25">
      <c r="A48" s="153">
        <v>41289</v>
      </c>
      <c r="B48" s="154" t="s">
        <v>202</v>
      </c>
      <c r="C48" s="154" t="s">
        <v>205</v>
      </c>
      <c r="D48" s="154" t="s">
        <v>206</v>
      </c>
      <c r="E48" s="154" t="s">
        <v>230</v>
      </c>
      <c r="F48" s="154">
        <v>11</v>
      </c>
      <c r="G48" s="155">
        <v>209</v>
      </c>
      <c r="H48" s="155">
        <v>88</v>
      </c>
    </row>
    <row r="49" spans="1:8" hidden="1" x14ac:dyDescent="0.25">
      <c r="A49" s="153">
        <v>41290</v>
      </c>
      <c r="B49" s="154" t="s">
        <v>194</v>
      </c>
      <c r="C49" s="154" t="s">
        <v>205</v>
      </c>
      <c r="D49" s="154" t="s">
        <v>136</v>
      </c>
      <c r="E49" s="154" t="s">
        <v>230</v>
      </c>
      <c r="F49" s="154">
        <v>56</v>
      </c>
      <c r="G49" s="155">
        <v>1232</v>
      </c>
      <c r="H49" s="155">
        <v>560</v>
      </c>
    </row>
    <row r="50" spans="1:8" hidden="1" x14ac:dyDescent="0.25">
      <c r="A50" s="153">
        <v>41290</v>
      </c>
      <c r="B50" s="154" t="s">
        <v>204</v>
      </c>
      <c r="C50" s="154" t="s">
        <v>195</v>
      </c>
      <c r="D50" s="154" t="s">
        <v>216</v>
      </c>
      <c r="E50" s="154" t="s">
        <v>217</v>
      </c>
      <c r="F50" s="154">
        <v>31</v>
      </c>
      <c r="G50" s="155">
        <v>713</v>
      </c>
      <c r="H50" s="155">
        <v>341</v>
      </c>
    </row>
    <row r="51" spans="1:8" hidden="1" x14ac:dyDescent="0.25">
      <c r="A51" s="153">
        <v>41291</v>
      </c>
      <c r="B51" s="154" t="s">
        <v>38</v>
      </c>
      <c r="C51" s="154" t="s">
        <v>192</v>
      </c>
      <c r="D51" s="154" t="s">
        <v>212</v>
      </c>
      <c r="E51" s="154" t="s">
        <v>222</v>
      </c>
      <c r="F51" s="154">
        <v>62</v>
      </c>
      <c r="G51" s="155">
        <v>1674</v>
      </c>
      <c r="H51" s="155">
        <v>899</v>
      </c>
    </row>
    <row r="52" spans="1:8" hidden="1" x14ac:dyDescent="0.25">
      <c r="A52" s="153">
        <v>41291</v>
      </c>
      <c r="B52" s="154" t="s">
        <v>38</v>
      </c>
      <c r="C52" s="154" t="s">
        <v>192</v>
      </c>
      <c r="D52" s="154" t="s">
        <v>196</v>
      </c>
      <c r="E52" s="154" t="s">
        <v>201</v>
      </c>
      <c r="F52" s="154">
        <v>43</v>
      </c>
      <c r="G52" s="155">
        <v>1161</v>
      </c>
      <c r="H52" s="155">
        <v>623.5</v>
      </c>
    </row>
    <row r="53" spans="1:8" hidden="1" x14ac:dyDescent="0.25">
      <c r="A53" s="153">
        <v>41291</v>
      </c>
      <c r="B53" s="154" t="s">
        <v>204</v>
      </c>
      <c r="C53" s="154" t="s">
        <v>192</v>
      </c>
      <c r="D53" s="154" t="s">
        <v>136</v>
      </c>
      <c r="E53" s="154" t="s">
        <v>209</v>
      </c>
      <c r="F53" s="154">
        <v>39</v>
      </c>
      <c r="G53" s="155">
        <v>897</v>
      </c>
      <c r="H53" s="155">
        <v>429</v>
      </c>
    </row>
    <row r="54" spans="1:8" hidden="1" x14ac:dyDescent="0.25">
      <c r="A54" s="153">
        <v>41291</v>
      </c>
      <c r="B54" s="154" t="s">
        <v>38</v>
      </c>
      <c r="C54" s="154" t="s">
        <v>205</v>
      </c>
      <c r="D54" s="154" t="s">
        <v>206</v>
      </c>
      <c r="E54" s="154" t="s">
        <v>223</v>
      </c>
      <c r="F54" s="154">
        <v>61</v>
      </c>
      <c r="G54" s="155">
        <v>1647</v>
      </c>
      <c r="H54" s="155">
        <v>884.5</v>
      </c>
    </row>
    <row r="55" spans="1:8" hidden="1" x14ac:dyDescent="0.25">
      <c r="A55" s="153">
        <v>41291</v>
      </c>
      <c r="B55" s="154" t="s">
        <v>202</v>
      </c>
      <c r="C55" s="154" t="s">
        <v>205</v>
      </c>
      <c r="D55" s="154" t="s">
        <v>212</v>
      </c>
      <c r="E55" s="154" t="s">
        <v>219</v>
      </c>
      <c r="F55" s="154">
        <v>59</v>
      </c>
      <c r="G55" s="155">
        <v>1121</v>
      </c>
      <c r="H55" s="155">
        <v>472</v>
      </c>
    </row>
    <row r="56" spans="1:8" hidden="1" x14ac:dyDescent="0.25">
      <c r="A56" s="153">
        <v>41291</v>
      </c>
      <c r="B56" s="154" t="s">
        <v>194</v>
      </c>
      <c r="C56" s="154" t="s">
        <v>205</v>
      </c>
      <c r="D56" s="154" t="s">
        <v>216</v>
      </c>
      <c r="E56" s="154" t="s">
        <v>209</v>
      </c>
      <c r="F56" s="154">
        <v>16</v>
      </c>
      <c r="G56" s="155">
        <v>352</v>
      </c>
      <c r="H56" s="155">
        <v>160</v>
      </c>
    </row>
    <row r="57" spans="1:8" hidden="1" x14ac:dyDescent="0.25">
      <c r="A57" s="153">
        <v>41291</v>
      </c>
      <c r="B57" s="154" t="s">
        <v>38</v>
      </c>
      <c r="C57" s="154" t="s">
        <v>198</v>
      </c>
      <c r="D57" s="154" t="s">
        <v>206</v>
      </c>
      <c r="E57" s="154" t="s">
        <v>209</v>
      </c>
      <c r="F57" s="154">
        <v>10</v>
      </c>
      <c r="G57" s="155">
        <v>270</v>
      </c>
      <c r="H57" s="155">
        <v>145</v>
      </c>
    </row>
    <row r="58" spans="1:8" hidden="1" x14ac:dyDescent="0.25">
      <c r="A58" s="153">
        <v>41292</v>
      </c>
      <c r="B58" s="154" t="s">
        <v>202</v>
      </c>
      <c r="C58" s="154" t="s">
        <v>192</v>
      </c>
      <c r="D58" s="154" t="s">
        <v>212</v>
      </c>
      <c r="E58" s="154" t="s">
        <v>193</v>
      </c>
      <c r="F58" s="154">
        <v>24</v>
      </c>
      <c r="G58" s="155">
        <v>456</v>
      </c>
      <c r="H58" s="155">
        <v>192</v>
      </c>
    </row>
    <row r="59" spans="1:8" hidden="1" x14ac:dyDescent="0.25">
      <c r="A59" s="153">
        <v>41292</v>
      </c>
      <c r="B59" s="154" t="s">
        <v>194</v>
      </c>
      <c r="C59" s="154" t="s">
        <v>192</v>
      </c>
      <c r="D59" s="154" t="s">
        <v>212</v>
      </c>
      <c r="E59" s="154" t="s">
        <v>231</v>
      </c>
      <c r="F59" s="154">
        <v>20</v>
      </c>
      <c r="G59" s="155">
        <v>440</v>
      </c>
      <c r="H59" s="155">
        <v>200</v>
      </c>
    </row>
    <row r="60" spans="1:8" hidden="1" x14ac:dyDescent="0.25">
      <c r="A60" s="153">
        <v>41292</v>
      </c>
      <c r="B60" s="154" t="s">
        <v>207</v>
      </c>
      <c r="C60" s="154" t="s">
        <v>192</v>
      </c>
      <c r="D60" s="154" t="s">
        <v>196</v>
      </c>
      <c r="E60" s="154" t="s">
        <v>232</v>
      </c>
      <c r="F60" s="154">
        <v>12</v>
      </c>
      <c r="G60" s="155">
        <v>252</v>
      </c>
      <c r="H60" s="155">
        <v>111</v>
      </c>
    </row>
    <row r="61" spans="1:8" hidden="1" x14ac:dyDescent="0.25">
      <c r="A61" s="153">
        <v>41292</v>
      </c>
      <c r="B61" s="154" t="s">
        <v>194</v>
      </c>
      <c r="C61" s="154" t="s">
        <v>192</v>
      </c>
      <c r="D61" s="154" t="s">
        <v>199</v>
      </c>
      <c r="E61" s="154" t="s">
        <v>225</v>
      </c>
      <c r="F61" s="154">
        <v>59</v>
      </c>
      <c r="G61" s="155">
        <v>1298</v>
      </c>
      <c r="H61" s="155">
        <v>590</v>
      </c>
    </row>
    <row r="62" spans="1:8" hidden="1" x14ac:dyDescent="0.25">
      <c r="A62" s="153">
        <v>41292</v>
      </c>
      <c r="B62" s="154" t="s">
        <v>202</v>
      </c>
      <c r="C62" s="154" t="s">
        <v>205</v>
      </c>
      <c r="D62" s="154" t="s">
        <v>206</v>
      </c>
      <c r="E62" s="154" t="s">
        <v>209</v>
      </c>
      <c r="F62" s="154">
        <v>62</v>
      </c>
      <c r="G62" s="155">
        <v>1178</v>
      </c>
      <c r="H62" s="155">
        <v>496</v>
      </c>
    </row>
    <row r="63" spans="1:8" hidden="1" x14ac:dyDescent="0.25">
      <c r="A63" s="153">
        <v>41292</v>
      </c>
      <c r="B63" s="154" t="s">
        <v>38</v>
      </c>
      <c r="C63" s="154" t="s">
        <v>205</v>
      </c>
      <c r="D63" s="154" t="s">
        <v>216</v>
      </c>
      <c r="E63" s="154" t="s">
        <v>228</v>
      </c>
      <c r="F63" s="154">
        <v>17</v>
      </c>
      <c r="G63" s="155">
        <v>459</v>
      </c>
      <c r="H63" s="155">
        <v>246.5</v>
      </c>
    </row>
    <row r="64" spans="1:8" hidden="1" x14ac:dyDescent="0.25">
      <c r="A64" s="153">
        <v>41292</v>
      </c>
      <c r="B64" s="154" t="s">
        <v>204</v>
      </c>
      <c r="C64" s="154" t="s">
        <v>195</v>
      </c>
      <c r="D64" s="154" t="s">
        <v>216</v>
      </c>
      <c r="E64" s="154" t="s">
        <v>230</v>
      </c>
      <c r="F64" s="154">
        <v>53</v>
      </c>
      <c r="G64" s="155">
        <v>1219</v>
      </c>
      <c r="H64" s="155">
        <v>583</v>
      </c>
    </row>
    <row r="65" spans="1:8" hidden="1" x14ac:dyDescent="0.25">
      <c r="A65" s="153">
        <v>41292</v>
      </c>
      <c r="B65" s="154" t="s">
        <v>202</v>
      </c>
      <c r="C65" s="154" t="s">
        <v>198</v>
      </c>
      <c r="D65" s="154" t="s">
        <v>136</v>
      </c>
      <c r="E65" s="154" t="s">
        <v>200</v>
      </c>
      <c r="F65" s="154">
        <v>8</v>
      </c>
      <c r="G65" s="155">
        <v>152</v>
      </c>
      <c r="H65" s="155">
        <v>64</v>
      </c>
    </row>
    <row r="66" spans="1:8" hidden="1" x14ac:dyDescent="0.25">
      <c r="A66" s="153">
        <v>41293</v>
      </c>
      <c r="B66" s="154" t="s">
        <v>194</v>
      </c>
      <c r="C66" s="154" t="s">
        <v>195</v>
      </c>
      <c r="D66" s="154" t="s">
        <v>136</v>
      </c>
      <c r="E66" s="154" t="s">
        <v>220</v>
      </c>
      <c r="F66" s="154">
        <v>35</v>
      </c>
      <c r="G66" s="155">
        <v>770</v>
      </c>
      <c r="H66" s="155">
        <v>350</v>
      </c>
    </row>
    <row r="67" spans="1:8" hidden="1" x14ac:dyDescent="0.25">
      <c r="A67" s="153">
        <v>41294</v>
      </c>
      <c r="B67" s="154" t="s">
        <v>204</v>
      </c>
      <c r="C67" s="154" t="s">
        <v>192</v>
      </c>
      <c r="D67" s="154" t="s">
        <v>206</v>
      </c>
      <c r="E67" s="154" t="s">
        <v>213</v>
      </c>
      <c r="F67" s="154">
        <v>59</v>
      </c>
      <c r="G67" s="155">
        <v>1357</v>
      </c>
      <c r="H67" s="155">
        <v>649</v>
      </c>
    </row>
    <row r="68" spans="1:8" hidden="1" x14ac:dyDescent="0.25">
      <c r="A68" s="153">
        <v>41294</v>
      </c>
      <c r="B68" s="154" t="s">
        <v>194</v>
      </c>
      <c r="C68" s="154" t="s">
        <v>192</v>
      </c>
      <c r="D68" s="154" t="s">
        <v>196</v>
      </c>
      <c r="E68" s="154" t="s">
        <v>215</v>
      </c>
      <c r="F68" s="154">
        <v>10</v>
      </c>
      <c r="G68" s="155">
        <v>220</v>
      </c>
      <c r="H68" s="155">
        <v>100</v>
      </c>
    </row>
    <row r="69" spans="1:8" hidden="1" x14ac:dyDescent="0.25">
      <c r="A69" s="153">
        <v>41294</v>
      </c>
      <c r="B69" s="154" t="s">
        <v>202</v>
      </c>
      <c r="C69" s="154" t="s">
        <v>198</v>
      </c>
      <c r="D69" s="154" t="s">
        <v>136</v>
      </c>
      <c r="E69" s="154" t="s">
        <v>230</v>
      </c>
      <c r="F69" s="154">
        <v>58</v>
      </c>
      <c r="G69" s="155">
        <v>1102</v>
      </c>
      <c r="H69" s="155">
        <v>464</v>
      </c>
    </row>
    <row r="70" spans="1:8" hidden="1" x14ac:dyDescent="0.25">
      <c r="A70" s="153">
        <v>41295</v>
      </c>
      <c r="B70" s="154" t="s">
        <v>38</v>
      </c>
      <c r="C70" s="154" t="s">
        <v>192</v>
      </c>
      <c r="D70" s="154" t="s">
        <v>206</v>
      </c>
      <c r="E70" s="154" t="s">
        <v>203</v>
      </c>
      <c r="F70" s="154">
        <v>58</v>
      </c>
      <c r="G70" s="155">
        <v>1566</v>
      </c>
      <c r="H70" s="155">
        <v>841</v>
      </c>
    </row>
    <row r="71" spans="1:8" hidden="1" x14ac:dyDescent="0.25">
      <c r="A71" s="153">
        <v>41295</v>
      </c>
      <c r="B71" s="154" t="s">
        <v>202</v>
      </c>
      <c r="C71" s="154" t="s">
        <v>205</v>
      </c>
      <c r="D71" s="154" t="s">
        <v>199</v>
      </c>
      <c r="E71" s="154" t="s">
        <v>225</v>
      </c>
      <c r="F71" s="154">
        <v>23</v>
      </c>
      <c r="G71" s="155">
        <v>437</v>
      </c>
      <c r="H71" s="155">
        <v>184</v>
      </c>
    </row>
    <row r="72" spans="1:8" hidden="1" x14ac:dyDescent="0.25">
      <c r="A72" s="153">
        <v>41295</v>
      </c>
      <c r="B72" s="154" t="s">
        <v>202</v>
      </c>
      <c r="C72" s="154" t="s">
        <v>205</v>
      </c>
      <c r="D72" s="154" t="s">
        <v>216</v>
      </c>
      <c r="E72" s="154" t="s">
        <v>217</v>
      </c>
      <c r="F72" s="154">
        <v>64</v>
      </c>
      <c r="G72" s="155">
        <v>1216</v>
      </c>
      <c r="H72" s="155">
        <v>512</v>
      </c>
    </row>
    <row r="73" spans="1:8" hidden="1" x14ac:dyDescent="0.25">
      <c r="A73" s="153">
        <v>41295</v>
      </c>
      <c r="B73" s="154" t="s">
        <v>207</v>
      </c>
      <c r="C73" s="154" t="s">
        <v>195</v>
      </c>
      <c r="D73" s="154" t="s">
        <v>199</v>
      </c>
      <c r="E73" s="154" t="s">
        <v>219</v>
      </c>
      <c r="F73" s="154">
        <v>13</v>
      </c>
      <c r="G73" s="155">
        <v>273</v>
      </c>
      <c r="H73" s="155">
        <v>120.25</v>
      </c>
    </row>
    <row r="74" spans="1:8" hidden="1" x14ac:dyDescent="0.25">
      <c r="A74" s="153">
        <v>41295</v>
      </c>
      <c r="B74" s="154" t="s">
        <v>194</v>
      </c>
      <c r="C74" s="154" t="s">
        <v>195</v>
      </c>
      <c r="D74" s="154" t="s">
        <v>216</v>
      </c>
      <c r="E74" s="154" t="s">
        <v>224</v>
      </c>
      <c r="F74" s="154">
        <v>11</v>
      </c>
      <c r="G74" s="155">
        <v>242</v>
      </c>
      <c r="H74" s="155">
        <v>110</v>
      </c>
    </row>
    <row r="75" spans="1:8" hidden="1" x14ac:dyDescent="0.25">
      <c r="A75" s="153">
        <v>41295</v>
      </c>
      <c r="B75" s="154" t="s">
        <v>38</v>
      </c>
      <c r="C75" s="154" t="s">
        <v>198</v>
      </c>
      <c r="D75" s="154" t="s">
        <v>196</v>
      </c>
      <c r="E75" s="154" t="s">
        <v>227</v>
      </c>
      <c r="F75" s="154">
        <v>56</v>
      </c>
      <c r="G75" s="155">
        <v>1512</v>
      </c>
      <c r="H75" s="155">
        <v>812</v>
      </c>
    </row>
    <row r="76" spans="1:8" hidden="1" x14ac:dyDescent="0.25">
      <c r="A76" s="153">
        <v>41296</v>
      </c>
      <c r="B76" s="154" t="s">
        <v>38</v>
      </c>
      <c r="C76" s="154" t="s">
        <v>195</v>
      </c>
      <c r="D76" s="154" t="s">
        <v>212</v>
      </c>
      <c r="E76" s="154" t="s">
        <v>203</v>
      </c>
      <c r="F76" s="154">
        <v>29</v>
      </c>
      <c r="G76" s="155">
        <v>783</v>
      </c>
      <c r="H76" s="155">
        <v>420.5</v>
      </c>
    </row>
    <row r="77" spans="1:8" hidden="1" x14ac:dyDescent="0.25">
      <c r="A77" s="153">
        <v>41296</v>
      </c>
      <c r="B77" s="154" t="s">
        <v>204</v>
      </c>
      <c r="C77" s="154" t="s">
        <v>195</v>
      </c>
      <c r="D77" s="154" t="s">
        <v>216</v>
      </c>
      <c r="E77" s="154" t="s">
        <v>197</v>
      </c>
      <c r="F77" s="154">
        <v>29</v>
      </c>
      <c r="G77" s="155">
        <v>667</v>
      </c>
      <c r="H77" s="155">
        <v>319</v>
      </c>
    </row>
    <row r="78" spans="1:8" hidden="1" x14ac:dyDescent="0.25">
      <c r="A78" s="153">
        <v>41296</v>
      </c>
      <c r="B78" s="154" t="s">
        <v>194</v>
      </c>
      <c r="C78" s="154" t="s">
        <v>198</v>
      </c>
      <c r="D78" s="154" t="s">
        <v>199</v>
      </c>
      <c r="E78" s="154" t="s">
        <v>200</v>
      </c>
      <c r="F78" s="154">
        <v>53</v>
      </c>
      <c r="G78" s="155">
        <v>1166</v>
      </c>
      <c r="H78" s="155">
        <v>530</v>
      </c>
    </row>
    <row r="79" spans="1:8" hidden="1" x14ac:dyDescent="0.25">
      <c r="A79" s="153">
        <v>41296</v>
      </c>
      <c r="B79" s="154" t="s">
        <v>194</v>
      </c>
      <c r="C79" s="154" t="s">
        <v>198</v>
      </c>
      <c r="D79" s="154" t="s">
        <v>136</v>
      </c>
      <c r="E79" s="154" t="s">
        <v>230</v>
      </c>
      <c r="F79" s="154">
        <v>35</v>
      </c>
      <c r="G79" s="155">
        <v>770</v>
      </c>
      <c r="H79" s="155">
        <v>350</v>
      </c>
    </row>
    <row r="80" spans="1:8" hidden="1" x14ac:dyDescent="0.25">
      <c r="A80" s="153">
        <v>41296</v>
      </c>
      <c r="B80" s="154" t="s">
        <v>194</v>
      </c>
      <c r="C80" s="154" t="s">
        <v>198</v>
      </c>
      <c r="D80" s="154" t="s">
        <v>216</v>
      </c>
      <c r="E80" s="154" t="s">
        <v>221</v>
      </c>
      <c r="F80" s="154">
        <v>6</v>
      </c>
      <c r="G80" s="155">
        <v>132</v>
      </c>
      <c r="H80" s="155">
        <v>60</v>
      </c>
    </row>
    <row r="81" spans="1:8" hidden="1" x14ac:dyDescent="0.25">
      <c r="A81" s="153">
        <v>41297</v>
      </c>
      <c r="B81" s="154" t="s">
        <v>38</v>
      </c>
      <c r="C81" s="154" t="s">
        <v>192</v>
      </c>
      <c r="D81" s="154" t="s">
        <v>212</v>
      </c>
      <c r="E81" s="154" t="s">
        <v>209</v>
      </c>
      <c r="F81" s="154">
        <v>44</v>
      </c>
      <c r="G81" s="155">
        <v>1188</v>
      </c>
      <c r="H81" s="155">
        <v>638</v>
      </c>
    </row>
    <row r="82" spans="1:8" hidden="1" x14ac:dyDescent="0.25">
      <c r="A82" s="153">
        <v>41297</v>
      </c>
      <c r="B82" s="154" t="s">
        <v>194</v>
      </c>
      <c r="C82" s="154" t="s">
        <v>192</v>
      </c>
      <c r="D82" s="154" t="s">
        <v>196</v>
      </c>
      <c r="E82" s="154" t="s">
        <v>231</v>
      </c>
      <c r="F82" s="154">
        <v>9</v>
      </c>
      <c r="G82" s="155">
        <v>198</v>
      </c>
      <c r="H82" s="155">
        <v>90</v>
      </c>
    </row>
    <row r="83" spans="1:8" hidden="1" x14ac:dyDescent="0.25">
      <c r="A83" s="153">
        <v>41297</v>
      </c>
      <c r="B83" s="154" t="s">
        <v>38</v>
      </c>
      <c r="C83" s="154" t="s">
        <v>192</v>
      </c>
      <c r="D83" s="154" t="s">
        <v>199</v>
      </c>
      <c r="E83" s="154" t="s">
        <v>221</v>
      </c>
      <c r="F83" s="154">
        <v>22</v>
      </c>
      <c r="G83" s="155">
        <v>594</v>
      </c>
      <c r="H83" s="155">
        <v>319</v>
      </c>
    </row>
    <row r="84" spans="1:8" hidden="1" x14ac:dyDescent="0.25">
      <c r="A84" s="153">
        <v>41297</v>
      </c>
      <c r="B84" s="154" t="s">
        <v>202</v>
      </c>
      <c r="C84" s="154" t="s">
        <v>195</v>
      </c>
      <c r="D84" s="154" t="s">
        <v>206</v>
      </c>
      <c r="E84" s="154" t="s">
        <v>220</v>
      </c>
      <c r="F84" s="154">
        <v>49</v>
      </c>
      <c r="G84" s="155">
        <v>931</v>
      </c>
      <c r="H84" s="155">
        <v>392</v>
      </c>
    </row>
    <row r="85" spans="1:8" hidden="1" x14ac:dyDescent="0.25">
      <c r="A85" s="153">
        <v>41298</v>
      </c>
      <c r="B85" s="154" t="s">
        <v>204</v>
      </c>
      <c r="C85" s="154" t="s">
        <v>205</v>
      </c>
      <c r="D85" s="154" t="s">
        <v>212</v>
      </c>
      <c r="E85" s="154" t="s">
        <v>210</v>
      </c>
      <c r="F85" s="154">
        <v>13</v>
      </c>
      <c r="G85" s="155">
        <v>299</v>
      </c>
      <c r="H85" s="155">
        <v>143</v>
      </c>
    </row>
    <row r="86" spans="1:8" hidden="1" x14ac:dyDescent="0.25">
      <c r="A86" s="153">
        <v>41298</v>
      </c>
      <c r="B86" s="154" t="s">
        <v>38</v>
      </c>
      <c r="C86" s="154" t="s">
        <v>198</v>
      </c>
      <c r="D86" s="154" t="s">
        <v>196</v>
      </c>
      <c r="E86" s="154" t="s">
        <v>222</v>
      </c>
      <c r="F86" s="154">
        <v>63</v>
      </c>
      <c r="G86" s="155">
        <v>1701</v>
      </c>
      <c r="H86" s="155">
        <v>913.5</v>
      </c>
    </row>
    <row r="87" spans="1:8" hidden="1" x14ac:dyDescent="0.25">
      <c r="A87" s="153">
        <v>41299</v>
      </c>
      <c r="B87" s="154" t="s">
        <v>202</v>
      </c>
      <c r="C87" s="154" t="s">
        <v>205</v>
      </c>
      <c r="D87" s="154" t="s">
        <v>212</v>
      </c>
      <c r="E87" s="154" t="s">
        <v>229</v>
      </c>
      <c r="F87" s="154">
        <v>21</v>
      </c>
      <c r="G87" s="155">
        <v>399</v>
      </c>
      <c r="H87" s="155">
        <v>168</v>
      </c>
    </row>
    <row r="88" spans="1:8" hidden="1" x14ac:dyDescent="0.25">
      <c r="A88" s="153">
        <v>41300</v>
      </c>
      <c r="B88" s="154" t="s">
        <v>194</v>
      </c>
      <c r="C88" s="154" t="s">
        <v>192</v>
      </c>
      <c r="D88" s="154" t="s">
        <v>206</v>
      </c>
      <c r="E88" s="154" t="s">
        <v>218</v>
      </c>
      <c r="F88" s="154">
        <v>17</v>
      </c>
      <c r="G88" s="155">
        <v>374</v>
      </c>
      <c r="H88" s="155">
        <v>170</v>
      </c>
    </row>
    <row r="89" spans="1:8" hidden="1" x14ac:dyDescent="0.25">
      <c r="A89" s="153">
        <v>41300</v>
      </c>
      <c r="B89" s="154" t="s">
        <v>194</v>
      </c>
      <c r="C89" s="154" t="s">
        <v>205</v>
      </c>
      <c r="D89" s="154" t="s">
        <v>196</v>
      </c>
      <c r="E89" s="154" t="s">
        <v>215</v>
      </c>
      <c r="F89" s="154">
        <v>21</v>
      </c>
      <c r="G89" s="155">
        <v>462</v>
      </c>
      <c r="H89" s="155">
        <v>210</v>
      </c>
    </row>
    <row r="90" spans="1:8" hidden="1" x14ac:dyDescent="0.25">
      <c r="A90" s="153">
        <v>41300</v>
      </c>
      <c r="B90" s="154" t="s">
        <v>207</v>
      </c>
      <c r="C90" s="154" t="s">
        <v>195</v>
      </c>
      <c r="D90" s="154" t="s">
        <v>136</v>
      </c>
      <c r="E90" s="154" t="s">
        <v>231</v>
      </c>
      <c r="F90" s="154">
        <v>44</v>
      </c>
      <c r="G90" s="155">
        <v>924</v>
      </c>
      <c r="H90" s="155">
        <v>407</v>
      </c>
    </row>
    <row r="91" spans="1:8" hidden="1" x14ac:dyDescent="0.25">
      <c r="A91" s="153">
        <v>41300</v>
      </c>
      <c r="B91" s="154" t="s">
        <v>194</v>
      </c>
      <c r="C91" s="154" t="s">
        <v>198</v>
      </c>
      <c r="D91" s="154" t="s">
        <v>199</v>
      </c>
      <c r="E91" s="154" t="s">
        <v>233</v>
      </c>
      <c r="F91" s="154">
        <v>61</v>
      </c>
      <c r="G91" s="155">
        <v>5000</v>
      </c>
      <c r="H91" s="155">
        <v>610</v>
      </c>
    </row>
    <row r="92" spans="1:8" hidden="1" x14ac:dyDescent="0.25">
      <c r="A92" s="153">
        <v>41301</v>
      </c>
      <c r="B92" s="154" t="s">
        <v>204</v>
      </c>
      <c r="C92" s="154" t="s">
        <v>198</v>
      </c>
      <c r="D92" s="154" t="s">
        <v>196</v>
      </c>
      <c r="E92" s="154" t="s">
        <v>217</v>
      </c>
      <c r="F92" s="154">
        <v>10</v>
      </c>
      <c r="G92" s="155">
        <v>230</v>
      </c>
      <c r="H92" s="155">
        <v>110</v>
      </c>
    </row>
    <row r="93" spans="1:8" hidden="1" x14ac:dyDescent="0.25">
      <c r="A93" s="153">
        <v>41302</v>
      </c>
      <c r="B93" s="154" t="s">
        <v>207</v>
      </c>
      <c r="C93" s="154" t="s">
        <v>192</v>
      </c>
      <c r="D93" s="154" t="s">
        <v>216</v>
      </c>
      <c r="E93" s="154" t="s">
        <v>234</v>
      </c>
      <c r="F93" s="154">
        <v>36</v>
      </c>
      <c r="G93" s="155">
        <v>756</v>
      </c>
      <c r="H93" s="155">
        <v>333</v>
      </c>
    </row>
    <row r="94" spans="1:8" hidden="1" x14ac:dyDescent="0.25">
      <c r="A94" s="153">
        <v>41302</v>
      </c>
      <c r="B94" s="154" t="s">
        <v>38</v>
      </c>
      <c r="C94" s="154" t="s">
        <v>205</v>
      </c>
      <c r="D94" s="154" t="s">
        <v>216</v>
      </c>
      <c r="E94" s="154" t="s">
        <v>230</v>
      </c>
      <c r="F94" s="154">
        <v>42</v>
      </c>
      <c r="G94" s="155">
        <v>1134</v>
      </c>
      <c r="H94" s="155">
        <v>609</v>
      </c>
    </row>
    <row r="95" spans="1:8" hidden="1" x14ac:dyDescent="0.25">
      <c r="A95" s="153">
        <v>41302</v>
      </c>
      <c r="B95" s="154" t="s">
        <v>204</v>
      </c>
      <c r="C95" s="154" t="s">
        <v>195</v>
      </c>
      <c r="D95" s="154" t="s">
        <v>212</v>
      </c>
      <c r="E95" s="154" t="s">
        <v>232</v>
      </c>
      <c r="F95" s="154">
        <v>46</v>
      </c>
      <c r="G95" s="155">
        <v>1058</v>
      </c>
      <c r="H95" s="155">
        <v>506</v>
      </c>
    </row>
    <row r="96" spans="1:8" hidden="1" x14ac:dyDescent="0.25">
      <c r="A96" s="153">
        <v>41302</v>
      </c>
      <c r="B96" s="154" t="s">
        <v>38</v>
      </c>
      <c r="C96" s="154" t="s">
        <v>195</v>
      </c>
      <c r="D96" s="154" t="s">
        <v>212</v>
      </c>
      <c r="E96" s="154" t="s">
        <v>230</v>
      </c>
      <c r="F96" s="154">
        <v>44</v>
      </c>
      <c r="G96" s="155">
        <v>1188</v>
      </c>
      <c r="H96" s="155">
        <v>638</v>
      </c>
    </row>
    <row r="97" spans="1:8" hidden="1" x14ac:dyDescent="0.25">
      <c r="A97" s="153">
        <v>41302</v>
      </c>
      <c r="B97" s="154" t="s">
        <v>38</v>
      </c>
      <c r="C97" s="154" t="s">
        <v>195</v>
      </c>
      <c r="D97" s="154" t="s">
        <v>196</v>
      </c>
      <c r="E97" s="154" t="s">
        <v>197</v>
      </c>
      <c r="F97" s="154">
        <v>56</v>
      </c>
      <c r="G97" s="155">
        <v>1512</v>
      </c>
      <c r="H97" s="155">
        <v>812</v>
      </c>
    </row>
    <row r="98" spans="1:8" hidden="1" x14ac:dyDescent="0.25">
      <c r="A98" s="153">
        <v>41302</v>
      </c>
      <c r="B98" s="154" t="s">
        <v>194</v>
      </c>
      <c r="C98" s="154" t="s">
        <v>195</v>
      </c>
      <c r="D98" s="154" t="s">
        <v>136</v>
      </c>
      <c r="E98" s="154" t="s">
        <v>217</v>
      </c>
      <c r="F98" s="154">
        <v>25</v>
      </c>
      <c r="G98" s="155">
        <v>550</v>
      </c>
      <c r="H98" s="155">
        <v>250</v>
      </c>
    </row>
    <row r="99" spans="1:8" hidden="1" x14ac:dyDescent="0.25">
      <c r="A99" s="153">
        <v>41302</v>
      </c>
      <c r="B99" s="154" t="s">
        <v>202</v>
      </c>
      <c r="C99" s="154" t="s">
        <v>195</v>
      </c>
      <c r="D99" s="154" t="s">
        <v>216</v>
      </c>
      <c r="E99" s="154" t="s">
        <v>233</v>
      </c>
      <c r="F99" s="154">
        <v>51</v>
      </c>
      <c r="G99" s="155">
        <v>969</v>
      </c>
      <c r="H99" s="155">
        <v>408</v>
      </c>
    </row>
    <row r="100" spans="1:8" hidden="1" x14ac:dyDescent="0.25">
      <c r="A100" s="153">
        <v>41302</v>
      </c>
      <c r="B100" s="154" t="s">
        <v>207</v>
      </c>
      <c r="C100" s="154" t="s">
        <v>198</v>
      </c>
      <c r="D100" s="154" t="s">
        <v>206</v>
      </c>
      <c r="E100" s="154" t="s">
        <v>203</v>
      </c>
      <c r="F100" s="154">
        <v>62</v>
      </c>
      <c r="G100" s="155">
        <v>1302</v>
      </c>
      <c r="H100" s="155">
        <v>573.5</v>
      </c>
    </row>
    <row r="101" spans="1:8" hidden="1" x14ac:dyDescent="0.25">
      <c r="A101" s="153">
        <v>41302</v>
      </c>
      <c r="B101" s="154" t="s">
        <v>204</v>
      </c>
      <c r="C101" s="154" t="s">
        <v>198</v>
      </c>
      <c r="D101" s="154" t="s">
        <v>216</v>
      </c>
      <c r="E101" s="154" t="s">
        <v>235</v>
      </c>
      <c r="F101" s="154">
        <v>15</v>
      </c>
      <c r="G101" s="155">
        <v>345</v>
      </c>
      <c r="H101" s="155">
        <v>165</v>
      </c>
    </row>
    <row r="102" spans="1:8" hidden="1" x14ac:dyDescent="0.25">
      <c r="A102" s="153">
        <v>41303</v>
      </c>
      <c r="B102" s="154" t="s">
        <v>194</v>
      </c>
      <c r="C102" s="154" t="s">
        <v>192</v>
      </c>
      <c r="D102" s="154" t="s">
        <v>206</v>
      </c>
      <c r="E102" s="154" t="s">
        <v>200</v>
      </c>
      <c r="F102" s="154">
        <v>50</v>
      </c>
      <c r="G102" s="155">
        <v>1100</v>
      </c>
      <c r="H102" s="155">
        <v>500</v>
      </c>
    </row>
    <row r="103" spans="1:8" hidden="1" x14ac:dyDescent="0.25">
      <c r="A103" s="153">
        <v>41303</v>
      </c>
      <c r="B103" s="154" t="s">
        <v>38</v>
      </c>
      <c r="C103" s="154" t="s">
        <v>205</v>
      </c>
      <c r="D103" s="154" t="s">
        <v>196</v>
      </c>
      <c r="E103" s="154" t="s">
        <v>228</v>
      </c>
      <c r="F103" s="154">
        <v>10</v>
      </c>
      <c r="G103" s="155">
        <v>270</v>
      </c>
      <c r="H103" s="155">
        <v>145</v>
      </c>
    </row>
    <row r="104" spans="1:8" hidden="1" x14ac:dyDescent="0.25">
      <c r="A104" s="153">
        <v>41304</v>
      </c>
      <c r="B104" s="154" t="s">
        <v>202</v>
      </c>
      <c r="C104" s="154" t="s">
        <v>195</v>
      </c>
      <c r="D104" s="154" t="s">
        <v>136</v>
      </c>
      <c r="E104" s="154" t="s">
        <v>211</v>
      </c>
      <c r="F104" s="154">
        <v>23</v>
      </c>
      <c r="G104" s="155">
        <v>437</v>
      </c>
      <c r="H104" s="155">
        <v>184</v>
      </c>
    </row>
    <row r="105" spans="1:8" hidden="1" x14ac:dyDescent="0.25">
      <c r="A105" s="153">
        <v>41304</v>
      </c>
      <c r="B105" s="154" t="s">
        <v>38</v>
      </c>
      <c r="C105" s="154" t="s">
        <v>195</v>
      </c>
      <c r="D105" s="154" t="s">
        <v>136</v>
      </c>
      <c r="E105" s="154" t="s">
        <v>211</v>
      </c>
      <c r="F105" s="154">
        <v>25</v>
      </c>
      <c r="G105" s="155">
        <v>675</v>
      </c>
      <c r="H105" s="155">
        <v>362.5</v>
      </c>
    </row>
    <row r="106" spans="1:8" hidden="1" x14ac:dyDescent="0.25">
      <c r="A106" s="153">
        <v>41304</v>
      </c>
      <c r="B106" s="154" t="s">
        <v>202</v>
      </c>
      <c r="C106" s="154" t="s">
        <v>198</v>
      </c>
      <c r="D106" s="154" t="s">
        <v>196</v>
      </c>
      <c r="E106" s="154" t="s">
        <v>225</v>
      </c>
      <c r="F106" s="154">
        <v>49</v>
      </c>
      <c r="G106" s="155">
        <v>931</v>
      </c>
      <c r="H106" s="155">
        <v>392</v>
      </c>
    </row>
  </sheetData>
  <autoFilter ref="A1:H106" xr:uid="{00000000-0009-0000-0000-000022000000}">
    <filterColumn colId="0">
      <filters>
        <dateGroupItem year="2011" month="1" day="9" dateTimeGrouping="day"/>
      </filters>
    </filterColumn>
    <filterColumn colId="1">
      <filters>
        <filter val="Bellen"/>
      </filters>
    </filterColumn>
  </autoFilter>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6BAB9-4257-448C-8999-9F197FEE579C}">
  <sheetPr>
    <tabColor rgb="FFFF0000"/>
  </sheetPr>
  <dimension ref="A1:H4"/>
  <sheetViews>
    <sheetView workbookViewId="0"/>
  </sheetViews>
  <sheetFormatPr defaultRowHeight="14.5" x14ac:dyDescent="0.35"/>
  <sheetData>
    <row r="1" spans="1:8" x14ac:dyDescent="0.35">
      <c r="A1" s="150" t="s">
        <v>36</v>
      </c>
      <c r="B1" s="150" t="s">
        <v>37</v>
      </c>
      <c r="C1" s="150" t="s">
        <v>187</v>
      </c>
      <c r="D1" s="150" t="s">
        <v>138</v>
      </c>
      <c r="E1" s="150" t="s">
        <v>188</v>
      </c>
      <c r="F1" s="150" t="s">
        <v>189</v>
      </c>
      <c r="G1" s="150" t="s">
        <v>41</v>
      </c>
      <c r="H1" s="150" t="s">
        <v>190</v>
      </c>
    </row>
    <row r="2" spans="1:8" x14ac:dyDescent="0.35">
      <c r="A2" s="153">
        <v>41283</v>
      </c>
      <c r="B2" s="154" t="s">
        <v>194</v>
      </c>
      <c r="C2" s="154" t="s">
        <v>192</v>
      </c>
      <c r="D2" s="154" t="s">
        <v>199</v>
      </c>
      <c r="E2" s="154" t="s">
        <v>223</v>
      </c>
      <c r="F2" s="154">
        <v>40</v>
      </c>
      <c r="G2" s="155">
        <v>880</v>
      </c>
      <c r="H2" s="155">
        <v>400</v>
      </c>
    </row>
    <row r="3" spans="1:8" x14ac:dyDescent="0.35">
      <c r="A3" s="153">
        <v>41283</v>
      </c>
      <c r="B3" s="154" t="s">
        <v>194</v>
      </c>
      <c r="C3" s="154" t="s">
        <v>195</v>
      </c>
      <c r="D3" s="154" t="s">
        <v>206</v>
      </c>
      <c r="E3" s="154" t="s">
        <v>208</v>
      </c>
      <c r="F3" s="154">
        <v>26</v>
      </c>
      <c r="G3" s="155">
        <v>572</v>
      </c>
      <c r="H3" s="155">
        <v>260</v>
      </c>
    </row>
    <row r="4" spans="1:8" x14ac:dyDescent="0.35">
      <c r="A4" s="153">
        <v>41283</v>
      </c>
      <c r="B4" s="154" t="s">
        <v>194</v>
      </c>
      <c r="C4" s="154" t="s">
        <v>195</v>
      </c>
      <c r="D4" s="154" t="s">
        <v>136</v>
      </c>
      <c r="E4" s="154" t="s">
        <v>217</v>
      </c>
      <c r="F4" s="154">
        <v>15</v>
      </c>
      <c r="G4" s="155">
        <v>330</v>
      </c>
      <c r="H4" s="155">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B1F04D2-FCFC-474B-BF65-8BAF524BCB75}">
  <ds:schemaRefs/>
</ds:datastoreItem>
</file>

<file path=customXml/itemProps2.xml><?xml version="1.0" encoding="utf-8"?>
<ds:datastoreItem xmlns:ds="http://schemas.openxmlformats.org/officeDocument/2006/customXml" ds:itemID="{2594D1BE-D3D2-4FC5-8B7B-294807E4D003}">
  <ds:schemaRefs>
    <ds:schemaRef ds:uri="http://schemas.microsoft.com/DataMashup"/>
  </ds:schemaRefs>
</ds:datastoreItem>
</file>

<file path=customXml/itemProps3.xml><?xml version="1.0" encoding="utf-8"?>
<ds:datastoreItem xmlns:ds="http://schemas.openxmlformats.org/officeDocument/2006/customXml" ds:itemID="{47CB2243-6D33-4C43-894A-DF3F39C77BE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Objectives</vt:lpstr>
      <vt:lpstr>Excel</vt:lpstr>
      <vt:lpstr>Data</vt:lpstr>
      <vt:lpstr>D or I</vt:lpstr>
      <vt:lpstr>Proper Data Sets</vt:lpstr>
      <vt:lpstr>PDS Mandatory</vt:lpstr>
      <vt:lpstr>T NOT C</vt:lpstr>
      <vt:lpstr>Excel Tables</vt:lpstr>
      <vt:lpstr>Data Types</vt:lpstr>
      <vt:lpstr>Sort</vt:lpstr>
      <vt:lpstr>Filter</vt:lpstr>
      <vt:lpstr>Alma Records</vt:lpstr>
      <vt:lpstr>Logical Tests</vt:lpstr>
      <vt:lpstr>Homework ==&gt;&gt;</vt:lpstr>
      <vt:lpstr>HW(1)</vt:lpstr>
      <vt:lpstr>HW(1an)</vt:lpstr>
      <vt:lpstr>HW(2)</vt:lpstr>
      <vt:lpstr>HW(2an)</vt:lpstr>
      <vt:lpstr>HW(3)</vt:lpstr>
      <vt:lpstr>PasteFilter</vt:lpstr>
      <vt:lpstr>HW(3an)</vt:lpstr>
      <vt:lpstr>PasteFilter (an)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FamilyUse</dc:creator>
  <cp:lastModifiedBy>Allen G</cp:lastModifiedBy>
  <dcterms:created xsi:type="dcterms:W3CDTF">2019-02-09T01:06:12Z</dcterms:created>
  <dcterms:modified xsi:type="dcterms:W3CDTF">2021-04-14T18:21:40Z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55cb10e9-0e38-4cd0-8683-3e820b5939c2</vt:lpwstr>
  </property>
</Properties>
</file>