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tyn\Documents\mesoSPIM\"/>
    </mc:Choice>
  </mc:AlternateContent>
  <xr:revisionPtr revIDLastSave="0" documentId="13_ncr:1_{EF79751E-95A1-4932-AF2D-A53032C76BE6}" xr6:coauthVersionLast="41" xr6:coauthVersionMax="41" xr10:uidLastSave="{00000000-0000-0000-0000-000000000000}"/>
  <bookViews>
    <workbookView xWindow="1905" yWindow="2550" windowWidth="26025" windowHeight="13065" xr2:uid="{00000000-000D-0000-FFFF-FFFF00000000}"/>
  </bookViews>
  <sheets>
    <sheet name="MainBreakdown" sheetId="1" r:id="rId1"/>
    <sheet name="ThorlabsComponents" sheetId="4" r:id="rId2"/>
    <sheet name="MachinedCompon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31" i="1" l="1"/>
  <c r="F308" i="1"/>
  <c r="F321" i="1"/>
  <c r="F322" i="1"/>
  <c r="F320" i="1"/>
  <c r="F2" i="4" l="1"/>
  <c r="F3" i="4"/>
  <c r="F4" i="4"/>
  <c r="F5" i="4"/>
  <c r="F6" i="4"/>
  <c r="F7" i="4"/>
  <c r="F9" i="4"/>
  <c r="F10" i="4"/>
  <c r="F11" i="4"/>
  <c r="F12" i="4"/>
  <c r="F13" i="4"/>
  <c r="F14" i="4"/>
  <c r="F15" i="4"/>
  <c r="F16" i="4"/>
  <c r="F18" i="4"/>
  <c r="F19" i="4"/>
  <c r="F20" i="4"/>
  <c r="F21" i="4"/>
  <c r="F22" i="4"/>
  <c r="F23" i="4"/>
  <c r="F25" i="4"/>
  <c r="F27" i="4"/>
  <c r="F28" i="4"/>
  <c r="F29" i="4"/>
  <c r="F30" i="4"/>
  <c r="F31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9" i="4"/>
  <c r="F80" i="4"/>
  <c r="F81" i="4"/>
  <c r="F82" i="4"/>
  <c r="F83" i="4"/>
  <c r="F84" i="4"/>
  <c r="F97" i="4"/>
  <c r="F85" i="4"/>
  <c r="F86" i="4"/>
  <c r="F87" i="4"/>
  <c r="F88" i="4"/>
  <c r="F89" i="4"/>
  <c r="F90" i="4"/>
  <c r="F91" i="4"/>
  <c r="F92" i="4"/>
  <c r="F93" i="4"/>
  <c r="F94" i="4"/>
  <c r="F95" i="4"/>
  <c r="F96" i="4"/>
  <c r="F99" i="4"/>
  <c r="F100" i="4"/>
  <c r="F101" i="4"/>
  <c r="F105" i="4" l="1"/>
  <c r="E317" i="1" s="1"/>
  <c r="F317" i="1" s="1"/>
  <c r="F66" i="1"/>
  <c r="O66" i="1" s="1"/>
  <c r="F61" i="1"/>
  <c r="O61" i="1" s="1"/>
  <c r="F62" i="1"/>
  <c r="O62" i="1" s="1"/>
  <c r="F63" i="1"/>
  <c r="O63" i="1" s="1"/>
  <c r="F64" i="1"/>
  <c r="O64" i="1" s="1"/>
  <c r="F65" i="1"/>
  <c r="O65" i="1" s="1"/>
  <c r="F60" i="1"/>
  <c r="O60" i="1" s="1"/>
  <c r="F22" i="1"/>
  <c r="O22" i="1" s="1"/>
  <c r="F23" i="1"/>
  <c r="O23" i="1" s="1"/>
  <c r="F24" i="1"/>
  <c r="O24" i="1" s="1"/>
  <c r="F25" i="1"/>
  <c r="O25" i="1" s="1"/>
  <c r="F21" i="1"/>
  <c r="O21" i="1" s="1"/>
  <c r="F50" i="1"/>
  <c r="O50" i="1" s="1"/>
  <c r="F51" i="1"/>
  <c r="O51" i="1" s="1"/>
  <c r="F52" i="1"/>
  <c r="O52" i="1" s="1"/>
  <c r="F49" i="1"/>
  <c r="O49" i="1" s="1"/>
  <c r="F79" i="1"/>
  <c r="F80" i="1"/>
  <c r="O80" i="1" s="1"/>
  <c r="F81" i="1"/>
  <c r="O81" i="1" s="1"/>
  <c r="F82" i="1"/>
  <c r="O82" i="1" s="1"/>
  <c r="F85" i="1"/>
  <c r="O85" i="1" s="1"/>
  <c r="F86" i="1"/>
  <c r="F78" i="1"/>
  <c r="O78" i="1" s="1"/>
  <c r="F44" i="1"/>
  <c r="O44" i="1" s="1"/>
  <c r="F45" i="1"/>
  <c r="O45" i="1" s="1"/>
  <c r="F46" i="1"/>
  <c r="O46" i="1" s="1"/>
  <c r="F47" i="1"/>
  <c r="O47" i="1" s="1"/>
  <c r="F43" i="1"/>
  <c r="O43" i="1" s="1"/>
  <c r="F115" i="1"/>
  <c r="O115" i="1" s="1"/>
  <c r="F116" i="1"/>
  <c r="O116" i="1" s="1"/>
  <c r="F117" i="1"/>
  <c r="O117" i="1" s="1"/>
  <c r="F118" i="1"/>
  <c r="O118" i="1" s="1"/>
  <c r="F119" i="1"/>
  <c r="O119" i="1" s="1"/>
  <c r="F120" i="1"/>
  <c r="O120" i="1" s="1"/>
  <c r="F114" i="1"/>
  <c r="O114" i="1" s="1"/>
  <c r="O79" i="1" l="1"/>
  <c r="K332" i="1" s="1"/>
  <c r="O94" i="1"/>
  <c r="O93" i="1"/>
  <c r="O92" i="1"/>
  <c r="F218" i="1" l="1"/>
  <c r="F217" i="1"/>
  <c r="F216" i="1"/>
  <c r="F215" i="1" l="1"/>
  <c r="F138" i="1"/>
  <c r="F137" i="1"/>
  <c r="F136" i="1"/>
  <c r="F135" i="1"/>
  <c r="F222" i="1" l="1"/>
  <c r="F186" i="1"/>
  <c r="F184" i="1"/>
  <c r="F155" i="1"/>
  <c r="F130" i="1" l="1"/>
  <c r="F201" i="1" l="1"/>
  <c r="F206" i="1"/>
  <c r="F205" i="1"/>
  <c r="F204" i="1"/>
  <c r="F203" i="1"/>
  <c r="F202" i="1"/>
  <c r="F200" i="1"/>
  <c r="F199" i="1"/>
  <c r="F198" i="1"/>
  <c r="F197" i="1"/>
  <c r="F196" i="1"/>
  <c r="F195" i="1"/>
  <c r="F194" i="1"/>
  <c r="F193" i="1"/>
  <c r="F226" i="1"/>
  <c r="F227" i="1"/>
  <c r="F228" i="1"/>
  <c r="F229" i="1"/>
  <c r="F230" i="1"/>
  <c r="F231" i="1"/>
  <c r="F303" i="1"/>
  <c r="F302" i="1"/>
  <c r="F257" i="1"/>
  <c r="F255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58" i="1"/>
  <c r="F256" i="1"/>
  <c r="F254" i="1"/>
  <c r="F29" i="1"/>
  <c r="F30" i="1"/>
  <c r="F28" i="1"/>
  <c r="F27" i="1"/>
  <c r="F239" i="1"/>
  <c r="F250" i="1"/>
  <c r="F249" i="1"/>
  <c r="F238" i="1"/>
  <c r="F246" i="1"/>
  <c r="F245" i="1"/>
  <c r="F57" i="1"/>
  <c r="F76" i="1"/>
  <c r="F75" i="1"/>
  <c r="F244" i="1"/>
  <c r="F243" i="1"/>
  <c r="F242" i="1"/>
  <c r="F241" i="1"/>
  <c r="F240" i="1"/>
  <c r="F248" i="1"/>
  <c r="F237" i="1"/>
  <c r="F236" i="1"/>
  <c r="F247" i="1"/>
  <c r="F235" i="1"/>
  <c r="F234" i="1"/>
  <c r="F233" i="1"/>
  <c r="F232" i="1"/>
  <c r="F221" i="1"/>
  <c r="F220" i="1"/>
  <c r="F253" i="1"/>
  <c r="F41" i="1"/>
  <c r="F40" i="1"/>
  <c r="F39" i="1"/>
  <c r="F38" i="1"/>
  <c r="F55" i="1"/>
  <c r="F304" i="1" l="1"/>
  <c r="F305" i="1"/>
  <c r="F306" i="1"/>
  <c r="F307" i="1"/>
  <c r="F309" i="1"/>
  <c r="F310" i="1"/>
  <c r="F311" i="1"/>
  <c r="F301" i="1"/>
  <c r="F300" i="1"/>
  <c r="F219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5" i="1"/>
  <c r="F187" i="1"/>
  <c r="F188" i="1"/>
  <c r="F189" i="1"/>
  <c r="F190" i="1"/>
  <c r="F191" i="1"/>
  <c r="F192" i="1"/>
  <c r="F207" i="1"/>
  <c r="F208" i="1"/>
  <c r="F209" i="1"/>
  <c r="F210" i="1"/>
  <c r="F211" i="1"/>
  <c r="F212" i="1"/>
  <c r="F213" i="1"/>
  <c r="F214" i="1"/>
  <c r="F144" i="1"/>
  <c r="F145" i="1"/>
  <c r="F146" i="1"/>
  <c r="F147" i="1"/>
  <c r="F148" i="1"/>
  <c r="F149" i="1"/>
  <c r="F150" i="1"/>
  <c r="F151" i="1"/>
  <c r="F152" i="1"/>
  <c r="F153" i="1"/>
  <c r="F154" i="1"/>
  <c r="F143" i="1"/>
  <c r="F142" i="1"/>
  <c r="F141" i="1"/>
  <c r="F140" i="1"/>
  <c r="F139" i="1"/>
  <c r="F134" i="1"/>
  <c r="F133" i="1"/>
  <c r="F96" i="1"/>
  <c r="F129" i="1"/>
  <c r="F128" i="1"/>
  <c r="F127" i="1"/>
  <c r="F126" i="1"/>
  <c r="F125" i="1"/>
  <c r="F124" i="1"/>
  <c r="F123" i="1"/>
  <c r="F94" i="1"/>
  <c r="F93" i="1"/>
  <c r="F92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99" i="1"/>
  <c r="F56" i="1"/>
  <c r="F4" i="1"/>
  <c r="F37" i="1"/>
  <c r="F73" i="1"/>
  <c r="F74" i="1"/>
  <c r="F35" i="1"/>
  <c r="F36" i="1"/>
  <c r="F19" i="1"/>
  <c r="F18" i="1"/>
  <c r="F17" i="1"/>
  <c r="F16" i="1"/>
  <c r="F15" i="1"/>
  <c r="F10" i="1"/>
  <c r="F11" i="1"/>
  <c r="F12" i="1"/>
  <c r="F13" i="1"/>
  <c r="F7" i="1"/>
  <c r="F331" i="1" l="1"/>
  <c r="N331" i="1" l="1"/>
</calcChain>
</file>

<file path=xl/sharedStrings.xml><?xml version="1.0" encoding="utf-8"?>
<sst xmlns="http://schemas.openxmlformats.org/spreadsheetml/2006/main" count="1599" uniqueCount="818">
  <si>
    <t>Assembly</t>
  </si>
  <si>
    <t>Subassembly</t>
  </si>
  <si>
    <t>Detection path</t>
  </si>
  <si>
    <t>ORCA-FLASH 4.0 V3 CAMLINK</t>
  </si>
  <si>
    <t xml:space="preserve">Part # </t>
  </si>
  <si>
    <t>Description</t>
  </si>
  <si>
    <t>QTY</t>
  </si>
  <si>
    <t xml:space="preserve">Vendor </t>
  </si>
  <si>
    <t>Unit Price (CHF)</t>
  </si>
  <si>
    <t>Detection path: Major Components</t>
  </si>
  <si>
    <t>Price (CHF)</t>
  </si>
  <si>
    <t>Hamamatsu</t>
  </si>
  <si>
    <t>C13440-20CU V3</t>
  </si>
  <si>
    <t>Comment</t>
  </si>
  <si>
    <t>Detection Path</t>
  </si>
  <si>
    <t>N1564600</t>
  </si>
  <si>
    <t>N1564200</t>
  </si>
  <si>
    <t>N1563500</t>
  </si>
  <si>
    <t>N1564500</t>
  </si>
  <si>
    <t>Olympus</t>
  </si>
  <si>
    <t>MVX-ZB10 Zoombody</t>
  </si>
  <si>
    <t>MVPLAPO1x Objective</t>
  </si>
  <si>
    <t>MVX-TLU Tube lens</t>
  </si>
  <si>
    <t>MVX-TV1xC C-Mount Adapter</t>
  </si>
  <si>
    <t>Ludl</t>
  </si>
  <si>
    <t>96A350</t>
  </si>
  <si>
    <t>99A507</t>
  </si>
  <si>
    <t>99A135</t>
  </si>
  <si>
    <t>The 2x works, but has large amounts of distortion</t>
  </si>
  <si>
    <t>96A350 10 pos Filter Wheel</t>
  </si>
  <si>
    <t>MAC6000 Controller</t>
  </si>
  <si>
    <t>Keypad</t>
  </si>
  <si>
    <t>EMISSION FLANGE, OLYMPUS BX/IX Trinocular Mount</t>
  </si>
  <si>
    <t>Not strictly necessary</t>
  </si>
  <si>
    <t>Toptica</t>
  </si>
  <si>
    <t>Excitation Path</t>
  </si>
  <si>
    <t>Laser</t>
  </si>
  <si>
    <t>iChrome MLE-LFA-HP</t>
  </si>
  <si>
    <t>405,488,561,640 nm, 100mW each, single fiber AFC</t>
  </si>
  <si>
    <t>BG-001943</t>
  </si>
  <si>
    <t>MLE Passive Thermal Kit</t>
  </si>
  <si>
    <t>Excitation path: Major Components</t>
  </si>
  <si>
    <t>Computer</t>
  </si>
  <si>
    <t>Camera</t>
  </si>
  <si>
    <t xml:space="preserve">Filter wheel </t>
  </si>
  <si>
    <t>Olympus Microscope</t>
  </si>
  <si>
    <t>Alternatives include Omicron SOLE-6 with 2x AOM</t>
  </si>
  <si>
    <t>BG-001977</t>
  </si>
  <si>
    <t>MLE Active Thermal Kit</t>
  </si>
  <si>
    <t>Brentford</t>
  </si>
  <si>
    <t>Screen</t>
  </si>
  <si>
    <t xml:space="preserve">Intel Xeon E5-2630V3, 128 GB RAM, Geforce 960, </t>
  </si>
  <si>
    <t>BenQ BL3201PT 32" 4K LED UHD 3840x2160</t>
  </si>
  <si>
    <t>BenQ</t>
  </si>
  <si>
    <t>Workstation</t>
  </si>
  <si>
    <t>Newport</t>
  </si>
  <si>
    <t>RS-2000 Table</t>
  </si>
  <si>
    <t>Optical Table</t>
  </si>
  <si>
    <t>RS-2000</t>
  </si>
  <si>
    <t>QuadLine Rejectionband ZET405/488/561/640</t>
  </si>
  <si>
    <t>482/35 BrightLine HC for CFP in SG32 (405 nm excitation)</t>
  </si>
  <si>
    <t>520/35 BrightLine HC for EGFP in SG32 (488 nm Ex)</t>
  </si>
  <si>
    <t>542/27 BrightLine HC for YFP in SG32</t>
  </si>
  <si>
    <t>594 LP Edge Basic Langpass-Filter in SG32</t>
  </si>
  <si>
    <t>RazorEdge Sperrfilter LP 561 RU in SG32</t>
  </si>
  <si>
    <t>509/22 BrightLine HC in SG32</t>
  </si>
  <si>
    <t>515/LP BrightLine HC Langpass-Filter in SG32</t>
  </si>
  <si>
    <t>535/30 ET Bandpass in SG32</t>
  </si>
  <si>
    <t>450/50 ET Bandpass in SG32</t>
  </si>
  <si>
    <t>530/43 Brightline HC in SG32</t>
  </si>
  <si>
    <t>633 LP Edge Basic in SG32</t>
  </si>
  <si>
    <t>585/40 ET Bandpass in SG32</t>
  </si>
  <si>
    <t>565/24 BrightLineHC in SG32</t>
  </si>
  <si>
    <t>AHF</t>
  </si>
  <si>
    <t>F57-405SG</t>
  </si>
  <si>
    <t>F39-482SG</t>
  </si>
  <si>
    <t>F37-520SG</t>
  </si>
  <si>
    <t>F37-542SG</t>
  </si>
  <si>
    <t>F76-594SG</t>
  </si>
  <si>
    <t>F76-562SG</t>
  </si>
  <si>
    <t>F39-508SG</t>
  </si>
  <si>
    <t>F37-515SG</t>
  </si>
  <si>
    <t>F47-450SG</t>
  </si>
  <si>
    <t>F37-535SG</t>
  </si>
  <si>
    <t>F76-631SG</t>
  </si>
  <si>
    <t>F47-584SG</t>
  </si>
  <si>
    <t>F37-565SG</t>
  </si>
  <si>
    <t>Stages</t>
  </si>
  <si>
    <t>Physik Instrumente</t>
  </si>
  <si>
    <t>C-884.6DC</t>
  </si>
  <si>
    <t>DC-Motor Controller, 6 CH</t>
  </si>
  <si>
    <t>M-406.4PD</t>
  </si>
  <si>
    <t>Precision Translation Stage, 100mm</t>
  </si>
  <si>
    <t>Sample &amp; Microscope Stages</t>
  </si>
  <si>
    <t>Controller</t>
  </si>
  <si>
    <t>Sample stage</t>
  </si>
  <si>
    <t>Detection focus</t>
  </si>
  <si>
    <t>EL-16-40-TC-VIS-5D-1-C</t>
  </si>
  <si>
    <t>EL-E-4i</t>
  </si>
  <si>
    <t>CAB-6-300</t>
  </si>
  <si>
    <t>Optotune</t>
  </si>
  <si>
    <t>EL16 Lenses</t>
  </si>
  <si>
    <t>Lens Driver</t>
  </si>
  <si>
    <t>Cables</t>
  </si>
  <si>
    <t>ETL Unit</t>
  </si>
  <si>
    <t>National Instruments</t>
  </si>
  <si>
    <t>781161-01</t>
  </si>
  <si>
    <t>763065-01</t>
  </si>
  <si>
    <t>779632-01</t>
  </si>
  <si>
    <t>777643-01</t>
  </si>
  <si>
    <t>192061-02</t>
  </si>
  <si>
    <t>778512-01</t>
  </si>
  <si>
    <t>184749-02</t>
  </si>
  <si>
    <t>NI PXIe-1073 Integrated MXIe, 5 Periph Slots, PCIe-8361, 3m Cable</t>
  </si>
  <si>
    <t>Power Cord, 220V, 10A, Swiss</t>
  </si>
  <si>
    <t>PXI-6259 (32 Analog Inputs, 48 Digital I/O, 4 Analog Outputs)</t>
  </si>
  <si>
    <t>BNC-2110 Noise Rejecting, Shielded BNC Connector Block</t>
  </si>
  <si>
    <t>SHC68-68-EPM Shielded Cable, 68-D-Type to 68 VHDCI Offset, 2 m</t>
  </si>
  <si>
    <t>NI PXI-6733 with 8 16-Bit Waveform Analog Outputs</t>
  </si>
  <si>
    <t>SH68-68-EP, Shielded Cable, 2 m</t>
  </si>
  <si>
    <t>Nikon</t>
  </si>
  <si>
    <t>Scan unit</t>
  </si>
  <si>
    <t>Nikon AF-S 50 mm f/1.4 G</t>
  </si>
  <si>
    <t>Excitation &amp; detection path: Minor components</t>
  </si>
  <si>
    <t>G022081000</t>
  </si>
  <si>
    <t>G022083000</t>
  </si>
  <si>
    <t>G063730000</t>
  </si>
  <si>
    <t>G061042000</t>
  </si>
  <si>
    <t>G061251000</t>
  </si>
  <si>
    <t>G061011000</t>
  </si>
  <si>
    <t>G061012000</t>
  </si>
  <si>
    <t>G061239000</t>
  </si>
  <si>
    <t>G061238000</t>
  </si>
  <si>
    <t>G061111000</t>
  </si>
  <si>
    <t>G061353000</t>
  </si>
  <si>
    <t>G061374000</t>
  </si>
  <si>
    <t>G061047000</t>
  </si>
  <si>
    <t>G061081000</t>
  </si>
  <si>
    <t>G061225000</t>
  </si>
  <si>
    <t>G026529000</t>
  </si>
  <si>
    <t>G063200000</t>
  </si>
  <si>
    <t>G061372000</t>
  </si>
  <si>
    <t>Qioptiq</t>
  </si>
  <si>
    <t>Flat rail FLS 95-500-M</t>
  </si>
  <si>
    <t>Flat rail FLS 95-1000-M</t>
  </si>
  <si>
    <t>Adjustable Mirror Insert 30</t>
  </si>
  <si>
    <t>Mounting Plate 30</t>
  </si>
  <si>
    <t>Circlip Kit</t>
  </si>
  <si>
    <t>Set of Threaded Pins M2.3x3, 150 ea.</t>
  </si>
  <si>
    <t>Set of Threaded Pins M2.3x6 for Mounting Plates, 150</t>
  </si>
  <si>
    <t>Set of Special Screws M2.3x9 (20pcs.)</t>
  </si>
  <si>
    <t>Set of Thumbscrews M2.3x4, 20 ea.</t>
  </si>
  <si>
    <t>Set of Screws M2.3x5, (200pcs.)</t>
  </si>
  <si>
    <t>Flat rail FLS 40-150</t>
  </si>
  <si>
    <t>Carrier FLR 40-40</t>
  </si>
  <si>
    <t>Mounting Plate 35</t>
  </si>
  <si>
    <t>Cube 30</t>
  </si>
  <si>
    <t>Holder 30</t>
  </si>
  <si>
    <t>Carrier X 95-300, black, w/ hole pattern</t>
  </si>
  <si>
    <t>Achr. VIS ARB2; D=31.5; F=80; mounted</t>
  </si>
  <si>
    <t>Carrier FLR 40-20</t>
  </si>
  <si>
    <t>Main Rail</t>
  </si>
  <si>
    <t>Detection Rail</t>
  </si>
  <si>
    <t>Excitation</t>
  </si>
  <si>
    <t>Detection: Emission Filters</t>
  </si>
  <si>
    <t>Excitation path</t>
  </si>
  <si>
    <t>Lab supplies</t>
  </si>
  <si>
    <t>P150/M</t>
  </si>
  <si>
    <t>TBB1515/M</t>
  </si>
  <si>
    <t>CPVM</t>
  </si>
  <si>
    <t>SHB025</t>
  </si>
  <si>
    <t>SHCP025/M</t>
  </si>
  <si>
    <t>SM1FCA</t>
  </si>
  <si>
    <t>CP02/M</t>
  </si>
  <si>
    <t>ER05-P4</t>
  </si>
  <si>
    <t>ER1-P4</t>
  </si>
  <si>
    <t>ER1.5-P4</t>
  </si>
  <si>
    <t>ER2-P4</t>
  </si>
  <si>
    <t>ER3-P4</t>
  </si>
  <si>
    <t>ER4-P4</t>
  </si>
  <si>
    <t>SM1V10</t>
  </si>
  <si>
    <t>SM1L03-P5</t>
  </si>
  <si>
    <t>SM1L05-P5</t>
  </si>
  <si>
    <t>SM1L10-P5</t>
  </si>
  <si>
    <t>ST1XY-S</t>
  </si>
  <si>
    <t>XRN25C/M</t>
  </si>
  <si>
    <t>XRN-B1/M</t>
  </si>
  <si>
    <t>SM1A10</t>
  </si>
  <si>
    <t>SM1A9</t>
  </si>
  <si>
    <t>SM1A39</t>
  </si>
  <si>
    <t>AC254-075-A-ML</t>
  </si>
  <si>
    <t>BBE1-E02</t>
  </si>
  <si>
    <t>SM2NFM</t>
  </si>
  <si>
    <t>LCP03/M</t>
  </si>
  <si>
    <t>RS2P/M</t>
  </si>
  <si>
    <t>PS5M</t>
  </si>
  <si>
    <t>RS3P/M</t>
  </si>
  <si>
    <t>RS3M</t>
  </si>
  <si>
    <t>RS10M</t>
  </si>
  <si>
    <t>PH50/M</t>
  </si>
  <si>
    <t>PH75/M</t>
  </si>
  <si>
    <t>PH150/M</t>
  </si>
  <si>
    <t>TR50/M-P5</t>
  </si>
  <si>
    <t>TR100/M-P5</t>
  </si>
  <si>
    <t>TR250/M</t>
  </si>
  <si>
    <t>PSHA/M</t>
  </si>
  <si>
    <t>C1515/M</t>
  </si>
  <si>
    <t>XT95P3</t>
  </si>
  <si>
    <t>KB25/M</t>
  </si>
  <si>
    <t>CP20S</t>
  </si>
  <si>
    <t>CF125C/M-P5</t>
  </si>
  <si>
    <t>GVS211/M</t>
  </si>
  <si>
    <t>GPS011</t>
  </si>
  <si>
    <t>GCE001</t>
  </si>
  <si>
    <t>PH20/M</t>
  </si>
  <si>
    <t>TR20/M-P5</t>
  </si>
  <si>
    <t>Thorlabs</t>
  </si>
  <si>
    <t>Ø1.5" Mounting Post M6 Taps L = 150 mm</t>
  </si>
  <si>
    <t>Large-Area Translation Stage 150 mm x 191.7 mm</t>
  </si>
  <si>
    <t>Vertical Cage System Mounting Plate</t>
  </si>
  <si>
    <t>Ø1/4" Stainless Steel Diaphragm Optical Beam Shutter with Controller</t>
  </si>
  <si>
    <t>30 mm Cage and Post Mounting Adapter for SHB025(T) Optical Beam Shutter M4 Tap</t>
  </si>
  <si>
    <t xml:space="preserve">FC/APC Fiber Adapter Plate with External SM1 (1.035"-40) Thread </t>
  </si>
  <si>
    <t>SM1-Threaded 30 mm Cage Plate 0.35" Thick 2 Retaining Rings M4 Tap</t>
  </si>
  <si>
    <t>Cage Assembly Rod 1/2" Long Ø6 mm 4 Pack</t>
  </si>
  <si>
    <t>Cage Assembly Rod 1" Long Ø6 mm 4 Pack</t>
  </si>
  <si>
    <t>Cage Assembly Rod 1.5" Long Ø6 mm 4 Pack</t>
  </si>
  <si>
    <t>Cage Assembly Rod 2" Long Ø6 mm 4 Pack</t>
  </si>
  <si>
    <t>Cage Assembly Rod 3" Long Ø6 mm 4 Pack</t>
  </si>
  <si>
    <t>Cage Assembly Rod 4" Long Ø6 mm 4 Pack</t>
  </si>
  <si>
    <t xml:space="preserve"> Ø1" Adjustable Lens Tube 0.81" Travel Range</t>
  </si>
  <si>
    <t>SM1 Lens Tube 0.30" Thread Depth SM1RR Retaining Ring 5 Pack</t>
  </si>
  <si>
    <t>SM1 Lens Tube 0.50" Thread Depth SM1RR Retaining Ring 5 Pack</t>
  </si>
  <si>
    <t>SM1 Lens Tube 1.00" Thread Depth SM1RR Retaining Ring 5 Pack</t>
  </si>
  <si>
    <t>XY Translator with Micrometer Drives</t>
  </si>
  <si>
    <t>Compact 25 mm Travel Linear Translation Stage Rear Micrometer M6 Taps</t>
  </si>
  <si>
    <t>Baseplate for XRN25 Series Stages, Metric Slot Spacing</t>
  </si>
  <si>
    <t>Adapter with External SM1 Threads and Internal C-Mount Threads</t>
  </si>
  <si>
    <t>Adapter with External C-Mount Threads and Internal SM1 Threads</t>
  </si>
  <si>
    <t>Adapter with External C-Mount Threads and External SM1 Threads</t>
  </si>
  <si>
    <t>f=75 mm Ø1" Achromatic Doublet SM1-Threaded Mount ARC: 400-700 nm</t>
  </si>
  <si>
    <t>1" Broadband Dielectric Elliptical Mirror 400 - 750 nm</t>
  </si>
  <si>
    <t>Adapter with External SM2 Threads and Nikon Female F-Mount Ring</t>
  </si>
  <si>
    <t>60 mm Blank Cage Plate M4 Tap</t>
  </si>
  <si>
    <t>Ø25.0 mm Pedestal Pillar Post M6 Taps L = 50 mm</t>
  </si>
  <si>
    <t>Mounting Post Spacer Height = 5 mm</t>
  </si>
  <si>
    <t>Ø25.0 mm Pedestal Pillar Post M6 Taps L = 75 mm</t>
  </si>
  <si>
    <t>Ø25 mm Post Spacer Thickness = 3 mm</t>
  </si>
  <si>
    <t>Ø25 mm Post Spacer Thickness = 10 mm</t>
  </si>
  <si>
    <t xml:space="preserve">Ø12.7 mm Post Holder Spring-Loaded Hex-Locking Thumbscrew L=50 mm </t>
  </si>
  <si>
    <t xml:space="preserve">Ø12.7 mm Post Holder Spring-Loaded Hex-Locking Thumbscrew L=75 mm </t>
  </si>
  <si>
    <t xml:space="preserve">Ø12.7 mm Post Holder Spring-Loaded Hex-Locking Thumbscrew L=150 mm </t>
  </si>
  <si>
    <t>Ø12.7 mm Optical Post SS M4 Setscrew M6 Tap L = 250 mm</t>
  </si>
  <si>
    <t>Adjustable Height Collar M6 Locking Screw</t>
  </si>
  <si>
    <t>Ø1.5" Mounting Post Bracket M6 Taps</t>
  </si>
  <si>
    <t>Base Plate for 95 mm Rails</t>
  </si>
  <si>
    <t>Complete 25 mm x 25 mm Kinematic Base Top and Bottom Plates M4 Counterbores</t>
  </si>
  <si>
    <t>30 mm Cage System Iris Ø20.0 mm Maximum Aperture</t>
  </si>
  <si>
    <t>Clamping Fork 31.5 mm Counterbored Slot M6 x 1.0 Captive Screw 5 Pack</t>
  </si>
  <si>
    <t>1D Large Beam (10 mm) Diameter Galvo System, Broadband Mirror (-E02), Metric, PSU Not Included</t>
  </si>
  <si>
    <t>1D or 2D Galvo System Linear Power Supply</t>
  </si>
  <si>
    <t>Galvo Driver Card Cover</t>
  </si>
  <si>
    <t>12.7 mm Post Holder, Spring-Loaded Hex-Locking Thumbscrew, L=20 mm </t>
  </si>
  <si>
    <t>Stainless Steel Optical Posts - Metric</t>
  </si>
  <si>
    <t>Have to be glued to Qioptiq Adjustable Mirror Insert 30</t>
  </si>
  <si>
    <t>Used as collimator to provide 15 mm beam-diameter</t>
  </si>
  <si>
    <t>Camera bracket</t>
  </si>
  <si>
    <t>Angle Bracket, 90°, Slotted Faces, Metric</t>
  </si>
  <si>
    <t>M-360-90</t>
  </si>
  <si>
    <t>Custom components</t>
  </si>
  <si>
    <t>Portmann Instruments</t>
  </si>
  <si>
    <t>UQ-205-H80 10x20x80</t>
  </si>
  <si>
    <t>UQ-753-H100 40x40x100</t>
  </si>
  <si>
    <t>UQ-751 20x20 mm</t>
  </si>
  <si>
    <t>UQ-752 30x30</t>
  </si>
  <si>
    <t>UQ-753 40x40</t>
  </si>
  <si>
    <t>UQ-754 50x50</t>
  </si>
  <si>
    <t>UQ-203 5x10x45</t>
  </si>
  <si>
    <t>UQ-204 10x10x45</t>
  </si>
  <si>
    <t>UQ-205 10x20x45</t>
  </si>
  <si>
    <t xml:space="preserve">Sample cuvettes </t>
  </si>
  <si>
    <t>Galvomount-22mm-diameter-Thorlabs-Left.ipt</t>
  </si>
  <si>
    <t>Galvomount-22mm-diameter-Thorlabs-Right.ipt</t>
  </si>
  <si>
    <t>Servo-Dynamixel-Adapter-V2.ipt</t>
  </si>
  <si>
    <t>Large-cuvette-mount-40mm-V3.ipt</t>
  </si>
  <si>
    <t>Large-cuvette-mount-50mm-V3.ipt</t>
  </si>
  <si>
    <t>Sample-cuvette-clamp-20mm-V3.ipt</t>
  </si>
  <si>
    <t>Sample Mounts</t>
  </si>
  <si>
    <t>Aluminium</t>
  </si>
  <si>
    <t>SUM</t>
  </si>
  <si>
    <t>60mm-blank-cageplate-LCP03M-Nikon-MOD.ipt</t>
  </si>
  <si>
    <t>Sample holder</t>
  </si>
  <si>
    <t>Alignment Tools</t>
  </si>
  <si>
    <t>Scanlab</t>
  </si>
  <si>
    <t>Only allows 10mm beam</t>
  </si>
  <si>
    <t>Electronics / Signal generation</t>
  </si>
  <si>
    <t>Single-Axis-Module; 14/1; 450-2500nm, dynAXIS 3 M; SSV30; dynAXIS 3M without flange</t>
  </si>
  <si>
    <t>LAB-16</t>
  </si>
  <si>
    <t>Ultra Jet Canned Air Duster, 10 oz. (300ml)</t>
  </si>
  <si>
    <t>M-CXL95-120</t>
  </si>
  <si>
    <t>Rail Carriage, 120 mm Length, M5 and M6 Thread, X95 Series</t>
  </si>
  <si>
    <t>Sample holder and general supplies - it is useful to have more of these for exchanging the outer cuvettes</t>
  </si>
  <si>
    <t>M-CXL95-50</t>
  </si>
  <si>
    <t>Rail Carriage, 50 mm Length, M6 Thread, X95 Series</t>
  </si>
  <si>
    <t>Logitech G Saitek Farm Sim Vehicle Side Panel</t>
  </si>
  <si>
    <t>Filters have to be selected according to lasers &amp; needs</t>
  </si>
  <si>
    <t>Servo holder &amp; spare</t>
  </si>
  <si>
    <t>Sample mounts</t>
  </si>
  <si>
    <t>Microscope control</t>
  </si>
  <si>
    <t>Or other canned duster</t>
  </si>
  <si>
    <t>General lab supplies</t>
  </si>
  <si>
    <t>SI254</t>
  </si>
  <si>
    <t>Shearing Interferometer with a 10-25.4 mm Beam Diameter Shear Plate </t>
  </si>
  <si>
    <t>SI100P</t>
  </si>
  <si>
    <t>Shear Plate, 5-10 mm Beam Diameter </t>
  </si>
  <si>
    <t>CCM1-G01/M</t>
  </si>
  <si>
    <t>30 mm Cage Cube-Mounted Protected Aluminum Turning Mirror, M4 Tap</t>
  </si>
  <si>
    <t>SM1FC</t>
  </si>
  <si>
    <t>FC/PC Fiber Adapter Plate with External SM1 (1.035"-40) Thread</t>
  </si>
  <si>
    <t>30 mm Cage System Adapter for Shearing Interferometers with Diffuser Viewing Screen </t>
  </si>
  <si>
    <t>SICP</t>
  </si>
  <si>
    <t>FC/APC Fiber Adapter Plate with External SM1 (1.035"-40) Thread</t>
  </si>
  <si>
    <t>AC254-100-A-ML</t>
  </si>
  <si>
    <t>f=100 mm Ø1" Achromatic Doublet SM1-Threaded Mount ARC: 400-700 nm</t>
  </si>
  <si>
    <t>2 in the excitation path, the rest are for alignment &amp; spares</t>
  </si>
  <si>
    <t>Excitation relay</t>
  </si>
  <si>
    <t xml:space="preserve">Main Rail &amp; Detection Path  </t>
  </si>
  <si>
    <t>Fold mirrors</t>
  </si>
  <si>
    <t>Mounts for 80 mm Achromats</t>
  </si>
  <si>
    <t>Relay achromats from ETL to Scanners</t>
  </si>
  <si>
    <t>2nd Rail allows to park a stereomicroscope for visual inspection</t>
  </si>
  <si>
    <t>Excitation collimators</t>
  </si>
  <si>
    <t>Mounting plate for the 50mm excitation objective</t>
  </si>
  <si>
    <t>Main Rail the whole detection path, stages and sample rest on</t>
  </si>
  <si>
    <t>Special pliers in case the retaining rings of the Adjustable mirror insets 30 need to be removed</t>
  </si>
  <si>
    <t>BBE1-E02 need to be glued to them</t>
  </si>
  <si>
    <t>Excitation platform</t>
  </si>
  <si>
    <t>Platforms the whole excitation path rests on</t>
  </si>
  <si>
    <t>Mounting plate for Cube 30</t>
  </si>
  <si>
    <t>Mounts last fold mirror ahead of the scanners</t>
  </si>
  <si>
    <t>Excitation collimators &amp; ETL</t>
  </si>
  <si>
    <t>Mounting plate for shutters</t>
  </si>
  <si>
    <t>Cage plate to mount excitation collimator</t>
  </si>
  <si>
    <t>SM1V15</t>
  </si>
  <si>
    <t>Ø1" Adjustable Lens Tube, 1.31" Travel Range</t>
  </si>
  <si>
    <t>Moves last fold mirror ahead of the scanners for light-sheet alignment</t>
  </si>
  <si>
    <t>ETLs</t>
  </si>
  <si>
    <t>SM1M20</t>
  </si>
  <si>
    <t>SM1 Lens Tube Without External Threads, 2" Long, Two Retaining Rings Included</t>
  </si>
  <si>
    <t>SM1T2</t>
  </si>
  <si>
    <t>SM1 (1.035"-40) Coupler, External Threads, 0.5" Long</t>
  </si>
  <si>
    <t>Mounting Plate Without Hole</t>
  </si>
  <si>
    <t>G061008000</t>
  </si>
  <si>
    <t>DGM05</t>
  </si>
  <si>
    <t>Digital Indicator</t>
  </si>
  <si>
    <t>Digital Calipers</t>
  </si>
  <si>
    <t>DIGC6</t>
  </si>
  <si>
    <t>SPW801</t>
  </si>
  <si>
    <t>SPW602</t>
  </si>
  <si>
    <t>SM1 Spanner Wrench, Graduated, Length = 3.88"</t>
  </si>
  <si>
    <t>Adjustable Spanner Wrench</t>
  </si>
  <si>
    <t>Multiport-power outlets</t>
  </si>
  <si>
    <t>Swiss power cords to standard cold-device plugs</t>
  </si>
  <si>
    <t>TC3/M</t>
  </si>
  <si>
    <t>15-Piece Balldriver and Hex Key Kit with Stand, Metric</t>
  </si>
  <si>
    <t>TC2</t>
  </si>
  <si>
    <t>20-Piece Balldriver and Hex Key Kit with Stand, Imperial</t>
  </si>
  <si>
    <t>HW-KIT2/M</t>
  </si>
  <si>
    <t>M6 Cap Screw and Hardware Kit</t>
  </si>
  <si>
    <t>M6 Setscrew and Hardware Kit</t>
  </si>
  <si>
    <t>HW-KIT4/M</t>
  </si>
  <si>
    <t>HW-KIT6/M</t>
  </si>
  <si>
    <t>Metric Screw Thread Adapter Kit</t>
  </si>
  <si>
    <t>Imperial Screw Thread Adapter Kit</t>
  </si>
  <si>
    <t>HW-KIT1/M</t>
  </si>
  <si>
    <t>M4 Cap Screw and Hardware Kit </t>
  </si>
  <si>
    <t>HW-KIT3/M</t>
  </si>
  <si>
    <t>M4 Setscrew and Hardware Kit</t>
  </si>
  <si>
    <t>DG10-1500-H1-MD</t>
  </si>
  <si>
    <t>Ø1" SM1-Mounted Frosted Glass Alignment Disk w/Ø1 mm Hole</t>
  </si>
  <si>
    <t>DG20-1500-H2-MD</t>
  </si>
  <si>
    <t>Ø2" SM2-Mounted Frosted Glass Alignment Disk w/Ø2 mm Hole</t>
  </si>
  <si>
    <t>Fisso</t>
  </si>
  <si>
    <t>30 mm Cage System Alignment Plate with Ø1 mm Hole</t>
  </si>
  <si>
    <t>CPA1</t>
  </si>
  <si>
    <t>LCPA1</t>
  </si>
  <si>
    <t>60 mm Cage Alignment Plate</t>
  </si>
  <si>
    <t>Nice to have</t>
  </si>
  <si>
    <t>TPSM1/M</t>
  </si>
  <si>
    <t>Magnetic Laser Safety Screen, 200 mm x 75 mm, Metric Engraving</t>
  </si>
  <si>
    <t>General-purpose magnetic beam blocks, very useful</t>
  </si>
  <si>
    <t>TPSM2/M</t>
  </si>
  <si>
    <t>Magnetic Laser Safety Screen, 300 mm x 75 mm, Metric Engraving</t>
  </si>
  <si>
    <t>Signal generation</t>
  </si>
  <si>
    <t>PSS7</t>
  </si>
  <si>
    <t>7-Piece Precision Screwdriver Set</t>
  </si>
  <si>
    <t>Or other, cheaper sets</t>
  </si>
  <si>
    <t>T743-2.0</t>
  </si>
  <si>
    <t>High-Performance Black Masking Tape, 2" x 180' (50 mm x 55 m) Roll</t>
  </si>
  <si>
    <t>PLT2</t>
  </si>
  <si>
    <t>Ø1/2" (Ø12.7 mm) Photoluminescent Stickers, Qty: 100</t>
  </si>
  <si>
    <t>Sometimes useful for marking setups in darkness</t>
  </si>
  <si>
    <t>BKF12</t>
  </si>
  <si>
    <t>Black Aluminium Foil</t>
  </si>
  <si>
    <t xml:space="preserve">Sometimes useful </t>
  </si>
  <si>
    <t>Strato M-28 movable arm</t>
  </si>
  <si>
    <t>2249-C-120</t>
  </si>
  <si>
    <t>2249-C-60</t>
  </si>
  <si>
    <t>3m BNC cable</t>
  </si>
  <si>
    <t>2249-C-24</t>
  </si>
  <si>
    <t>0.3 m BNC Cable</t>
  </si>
  <si>
    <t>0.6 m BNC Cable</t>
  </si>
  <si>
    <t>1.5 m BNC cable</t>
  </si>
  <si>
    <t>CA2848</t>
  </si>
  <si>
    <t>SMA Coaxial Cable, SMA Male to BNC Male, 48" (1219 mm)</t>
  </si>
  <si>
    <t>Sometimes useful</t>
  </si>
  <si>
    <t>RA180/M-P5</t>
  </si>
  <si>
    <t>Right-Angle End Clamp for Ø1/2" Posts, M6 Stud and 5 mm Hex, 5 Pack</t>
  </si>
  <si>
    <t>RA90/M-P5</t>
  </si>
  <si>
    <t>Right-Angle Clamp for Ø1/2" Posts, 5 mm Hex, 5 Pack</t>
  </si>
  <si>
    <t>BNC Adapters Essentials Kit, 62 Pieces</t>
  </si>
  <si>
    <t>This or any other BNC-Kit with all the common connectors (e.g. T, L, Straight etc.)</t>
  </si>
  <si>
    <t>ESK11</t>
  </si>
  <si>
    <t>Ø12.7 mm Optical Post, SS, M4 Setscrew, M6 Tap, L = 50 mm, 5 Pack</t>
  </si>
  <si>
    <t>LCP01/M</t>
  </si>
  <si>
    <t>60 mm Cage Plate, SM2 Threads, 0.5" Thick, M4 Tap (Two SM2RR Retaining Rings Included)</t>
  </si>
  <si>
    <t>Exsys EX-44094, Universal PCI-E zu 4S RS-232 Karte, (Oxford)</t>
  </si>
  <si>
    <t>Digitec</t>
  </si>
  <si>
    <t>Excitation path: Major optical components</t>
  </si>
  <si>
    <t>Spare</t>
  </si>
  <si>
    <t>Connects ETLs to CPVM plate, very important</t>
  </si>
  <si>
    <t xml:space="preserve">Detection Path </t>
  </si>
  <si>
    <t>Servo mount</t>
  </si>
  <si>
    <t xml:space="preserve">Detection path </t>
  </si>
  <si>
    <t>Camera Mount</t>
  </si>
  <si>
    <t>SM1D12D</t>
  </si>
  <si>
    <t>SM1 Ring-Actuated Iris Diaphragm (Ø0.8 - Ø12 mm)</t>
  </si>
  <si>
    <t>R2L2S3P2</t>
  </si>
  <si>
    <t>Grid Distortion Target, 1.5" x 1.5", 250 µm Grid Spacing</t>
  </si>
  <si>
    <t>FFM1</t>
  </si>
  <si>
    <t>30-mm-Cage-Compatible Rectangular Filter Mount</t>
  </si>
  <si>
    <t>Robotis Dynamixel MX-28R</t>
  </si>
  <si>
    <t>Bought via nodna.de</t>
  </si>
  <si>
    <t>Zoom servo</t>
  </si>
  <si>
    <t>902-0064-000</t>
  </si>
  <si>
    <t>Nodna</t>
  </si>
  <si>
    <t>YF USB to RS485 Adapter</t>
  </si>
  <si>
    <t xml:space="preserve">Playzone </t>
  </si>
  <si>
    <t>P00001056</t>
  </si>
  <si>
    <t>Robotis FR07-F101K Set Rotate Bracket (N101 Typ)</t>
  </si>
  <si>
    <t>903-0163-100</t>
  </si>
  <si>
    <t>(DX-C4-240) Dynamixel DX/RX Cable 4-pin 240mm</t>
  </si>
  <si>
    <t>DX-C4-240</t>
  </si>
  <si>
    <t xml:space="preserve">USB Adapter </t>
  </si>
  <si>
    <t xml:space="preserve">Kummer </t>
  </si>
  <si>
    <t>13023MPRM2.5</t>
  </si>
  <si>
    <t>1 2.5g package is sufficent to glue 10 mirrors, Fabian will take care of that</t>
  </si>
  <si>
    <t>EPO-TEK 302-3M in 2.5 g pre-pack, burst seal, 25x packs (minimum order)</t>
  </si>
  <si>
    <t>Optical Wonder</t>
  </si>
  <si>
    <t>Microfiber cloth, Optical Wonder</t>
  </si>
  <si>
    <t>Baader Planetarium</t>
  </si>
  <si>
    <t>General cleaning cloth for non-risky surfaces (Eyepieces etc)</t>
  </si>
  <si>
    <t>Immersion oil from cargille for Clarity: Code 50350 nD=1.4587 fused silica matching oil</t>
  </si>
  <si>
    <t>Cargille</t>
  </si>
  <si>
    <t>19569/16OZ</t>
  </si>
  <si>
    <t>A decent supply is recommend (though it is not consumed much)</t>
  </si>
  <si>
    <t>MC-50E</t>
  </si>
  <si>
    <t>UQ-205-H120 10x20x120</t>
  </si>
  <si>
    <t>UQ-753-H120 40x40x120</t>
  </si>
  <si>
    <t>Standard cuvette for mouse brains &amp; CLARITY</t>
  </si>
  <si>
    <t>Whole-Mouse CNS Cuvettes</t>
  </si>
  <si>
    <t>Mechanical Workshop</t>
  </si>
  <si>
    <t>Cable wraps</t>
  </si>
  <si>
    <t>Lots of them</t>
  </si>
  <si>
    <t>TR75/M-P5</t>
  </si>
  <si>
    <t>Ø12.7 mm Optical Post, SS, M4 Setscrew, M6 Tap, L = 75 mm, 5 Pack </t>
  </si>
  <si>
    <t>Ø12.7 mm Optical Post, SS, M4 Setscrew, M6 Tap, L = 100 mm, 5 Pack </t>
  </si>
  <si>
    <t>Ø12.7 mm Optical Post, SS, M4 Setscrew, M6 Tap, L = 150 mm, 5 Pack </t>
  </si>
  <si>
    <t>TR150/M-P5</t>
  </si>
  <si>
    <t>Nice to have as spares</t>
  </si>
  <si>
    <t>PH50/M-P5</t>
  </si>
  <si>
    <t>Ø12.7 mm Post Holder, Spring-Loaded Hex-Locking Thumbscrew, L=50 mm, 5 Pack </t>
  </si>
  <si>
    <t>PH75/M-P5</t>
  </si>
  <si>
    <t>Ø12.7 mm Post Holder, Spring-Loaded Hex-Locking Thumbscrew, L=75 mm, 5 Pack </t>
  </si>
  <si>
    <t>PH100/M-P5</t>
  </si>
  <si>
    <t>Ø12.7 mm Post Holder, Spring-Loaded Hex-Locking Thumbscrew, L=100 mm, 5 Pack </t>
  </si>
  <si>
    <t>BA2/M-P5</t>
  </si>
  <si>
    <t>Mounting Base, 50 mm x 75 mm x 10 mm, 5 Pack </t>
  </si>
  <si>
    <t>BA1S/M-P5</t>
  </si>
  <si>
    <t>Mounting Base, 25 mm x 58 mm x 10 mm, 5 Pack </t>
  </si>
  <si>
    <t>Lens Tissues, 25 Sheets per Booklet, 50 Booklets in a Closeable Box </t>
  </si>
  <si>
    <t>Excitation path + Spare</t>
  </si>
  <si>
    <t>Laser safety</t>
  </si>
  <si>
    <t xml:space="preserve">Isopropanol p.a. for lens cleaning </t>
  </si>
  <si>
    <t>It's always good to have more of these - depending on the number of samples &amp; cuvettes - also for intermediate storage of samples</t>
  </si>
  <si>
    <t xml:space="preserve">Sample holder and general supplies </t>
  </si>
  <si>
    <t>Have to be modified</t>
  </si>
  <si>
    <t>Have to be modified: BNC cables need to be soldered</t>
  </si>
  <si>
    <t>Mounts second to last fold mirror ahead of the scanners, have to be modified to allow a 35 mm lens to be mounted</t>
  </si>
  <si>
    <t>Needs to be modified</t>
  </si>
  <si>
    <t>Needs to be selected according to needs &amp; room configuration</t>
  </si>
  <si>
    <t>RS232/COM Card (Com ports are necessary for the filter wheel, possibly I stage, possibly other periphery)</t>
  </si>
  <si>
    <t>Powered USB-Hub</t>
  </si>
  <si>
    <t>Simple USB-Hub for powering the ETL-Drivers</t>
  </si>
  <si>
    <t>Very useful</t>
  </si>
  <si>
    <t>Have to be modified with SM1 threads</t>
  </si>
  <si>
    <t>Alternative to passive Kit for Toptica MLEs</t>
  </si>
  <si>
    <t>Fun Stuff</t>
  </si>
  <si>
    <t>Custom Neon | mesospim.org | Classic Red | 100cm on white matte Aluminium</t>
  </si>
  <si>
    <t>This is the glowing red "mesospim.org" neon sign, can be identical to order DE176398</t>
  </si>
  <si>
    <t>Neon Sign</t>
  </si>
  <si>
    <t>sygns.de</t>
  </si>
  <si>
    <t>Reichelt</t>
  </si>
  <si>
    <t>DELOCK 12498</t>
  </si>
  <si>
    <t>BNC to SMB cable, 3 m</t>
  </si>
  <si>
    <t>SMB cables for Analog &amp; Digital Laser control. A Sole-6 would require SMA cables</t>
  </si>
  <si>
    <t>P100/M</t>
  </si>
  <si>
    <t>Ø1.5" Mounting Post M6 Taps L = 100 mm</t>
  </si>
  <si>
    <t>PS20/M</t>
  </si>
  <si>
    <t>Mounting Post Spacer, Height = 20 mm</t>
  </si>
  <si>
    <t>PS3/M</t>
  </si>
  <si>
    <t>Mounting Post Spacer, Height = 3 mm</t>
  </si>
  <si>
    <t>Excitation relay and excitation platform</t>
  </si>
  <si>
    <t>MVX-10-Bracket-V5.ipt</t>
  </si>
  <si>
    <t>RD-PDT-B</t>
  </si>
  <si>
    <t>Radiant Dyes</t>
  </si>
  <si>
    <t>Tip-Tilt Plate</t>
  </si>
  <si>
    <t>Allows 14 mm beam, needs custom driver box, do not order for now, currently tested in Zurich</t>
  </si>
  <si>
    <t>Also used for the Scanlab scanners (order 2 in this case)</t>
  </si>
  <si>
    <t>Order one for each planned immersion cuvette mount (e.g. 40x40 or 50x50)</t>
  </si>
  <si>
    <t>G026106000</t>
  </si>
  <si>
    <t>Profile X 95; 640 mm</t>
  </si>
  <si>
    <t>Sample stages</t>
  </si>
  <si>
    <t>G026105000</t>
  </si>
  <si>
    <t>Profile X 95; 500 mm</t>
  </si>
  <si>
    <t>G026206000</t>
  </si>
  <si>
    <t>Baseplate X95</t>
  </si>
  <si>
    <t>G026408000</t>
  </si>
  <si>
    <t>Clamping carriage X-95</t>
  </si>
  <si>
    <t>Sample stage gantry</t>
  </si>
  <si>
    <t xml:space="preserve">CL5A-P5 </t>
  </si>
  <si>
    <t>Table Clamp, L-Shape, Rounded Lip, 5 Pack</t>
  </si>
  <si>
    <t>Sample Stage</t>
  </si>
  <si>
    <t>Only if Thorlabs Scanners are used</t>
  </si>
  <si>
    <t>Modified LCP03M</t>
  </si>
  <si>
    <t>POM (Polyoxymethylen)</t>
  </si>
  <si>
    <t>Large-cuvette-mount-30mm-V1.ipt</t>
  </si>
  <si>
    <t>if 30 mm cuvettes are desired</t>
  </si>
  <si>
    <t>Order one for each planned immersion cuvette mount / imaging medium</t>
  </si>
  <si>
    <t>Brass</t>
  </si>
  <si>
    <t>Redesign is being worked on</t>
  </si>
  <si>
    <t>M-900K276</t>
  </si>
  <si>
    <t>XYZRot System mesoSPIM V5.1 (2x L-509.20DG10, 1x L-509.40DG10, 1x M-060.DG)</t>
  </si>
  <si>
    <t>L200/M</t>
  </si>
  <si>
    <t>4" x 3" Lab Jack, 1.03" Vertical Travel, 50 lbs Load Capacity, Metric</t>
  </si>
  <si>
    <t>Order one for each planned immersion cuvette mount (e.g. 40x40 or 50x50) if optical path adjustment is desired</t>
  </si>
  <si>
    <t>LX10/M</t>
  </si>
  <si>
    <t>Self-Contained 25 mm Translation Stage, M6 Taps</t>
  </si>
  <si>
    <t>UBP2/M</t>
  </si>
  <si>
    <t>Universal Base Plate, 65 mm x 65 mm x 10 mm, Metric</t>
  </si>
  <si>
    <t>Thread adapter female M8/ male M6 thread reduction for Fisso</t>
  </si>
  <si>
    <t>1 for the focusing stage, 1 for the detection path, 1 for the XYZ stage assembly</t>
  </si>
  <si>
    <t>AIBS To Buy?</t>
  </si>
  <si>
    <t>AIBS total</t>
  </si>
  <si>
    <t>Semrock</t>
  </si>
  <si>
    <t>Ordered?</t>
  </si>
  <si>
    <t>Quote</t>
  </si>
  <si>
    <t>Price</t>
  </si>
  <si>
    <t>x</t>
  </si>
  <si>
    <t>Req 29129</t>
  </si>
  <si>
    <t>Vendor</t>
  </si>
  <si>
    <t>www.trossenrobotics.com</t>
  </si>
  <si>
    <t>Amazon</t>
  </si>
  <si>
    <t>Req 29131</t>
  </si>
  <si>
    <t>CamLink card</t>
  </si>
  <si>
    <t>QT-U1259193</t>
  </si>
  <si>
    <t>Edmund</t>
  </si>
  <si>
    <t>Q008233/01</t>
  </si>
  <si>
    <t>FF01-440/40-32</t>
  </si>
  <si>
    <t>FF01-510/42-32</t>
  </si>
  <si>
    <t>FF01-562/40-32</t>
  </si>
  <si>
    <t>FF01-585/40-32</t>
  </si>
  <si>
    <t>FF01-640/40-32</t>
  </si>
  <si>
    <t>FF01-679/41-32</t>
  </si>
  <si>
    <t>SIZING - STANDARD</t>
  </si>
  <si>
    <t>Sizing fee</t>
  </si>
  <si>
    <t>440/40 nm BrightLine® single-band bandpass filter (DAPI)</t>
  </si>
  <si>
    <t>510/42 nm BrightLine® single-band bandpass filter (GFP)</t>
  </si>
  <si>
    <t>562/40 nm BrightLine® single-band bandpass filter (mOrange)</t>
  </si>
  <si>
    <t>585/40 nm BrightLine® single-band bandpass filter (tdTomato)</t>
  </si>
  <si>
    <t>640/40 nm BrightLine® single-band bandpass filter (mKate2)</t>
  </si>
  <si>
    <t>679/41 nm BrightLine® single-band bandpass filter (Alexa647)</t>
  </si>
  <si>
    <t>AVR</t>
  </si>
  <si>
    <t>Vortran</t>
  </si>
  <si>
    <t>Coherent</t>
  </si>
  <si>
    <t>Stradus® 488 – 150</t>
  </si>
  <si>
    <t>Stradus® 405 – 100</t>
  </si>
  <si>
    <t>Stradus® 639-150</t>
  </si>
  <si>
    <t>405 nm excitation - DAPI</t>
  </si>
  <si>
    <t>488 nm Excitation - GFP and DiO</t>
  </si>
  <si>
    <t>552 nm Excitation - mOrange, tdTomato, and DiI</t>
  </si>
  <si>
    <t>594 nm excitation - mKate2</t>
  </si>
  <si>
    <t>640 nm excitation - Alexa647</t>
  </si>
  <si>
    <t>10 Gbit switch</t>
  </si>
  <si>
    <t>Acquisition PC</t>
  </si>
  <si>
    <t>Analysis PC</t>
  </si>
  <si>
    <t>Monitor</t>
  </si>
  <si>
    <t>Monitor arm</t>
  </si>
  <si>
    <t>NAS chassis</t>
  </si>
  <si>
    <t>NAS drives</t>
  </si>
  <si>
    <t>Rail kit for NAS</t>
  </si>
  <si>
    <t>NAS initialization</t>
  </si>
  <si>
    <t>TS-1677XU-RP-2700-16G-US</t>
  </si>
  <si>
    <t>ST10000NM0086</t>
  </si>
  <si>
    <t>RAIL-A03-57</t>
  </si>
  <si>
    <t>NASBIT-48</t>
  </si>
  <si>
    <t>SimplyNAS</t>
  </si>
  <si>
    <t>QNAP 3U 16-Bay Rackmount NAS/iSCSI IP-SAN</t>
  </si>
  <si>
    <t>Seagate Exos X10 10TB SATA</t>
  </si>
  <si>
    <t>Rail-Kit for TVS-EC1580MU-SAS-RP</t>
  </si>
  <si>
    <t>Network Attached Storage Burn in Testing</t>
  </si>
  <si>
    <t>2019-4972</t>
  </si>
  <si>
    <t>Breadboard</t>
  </si>
  <si>
    <t>Fiber coupler</t>
  </si>
  <si>
    <t>Coupler mount</t>
  </si>
  <si>
    <t>405/488 combiner</t>
  </si>
  <si>
    <t>ZT405rdc</t>
  </si>
  <si>
    <t>488/552 combiner</t>
  </si>
  <si>
    <t>552/594 combiner</t>
  </si>
  <si>
    <t>594/640 combiner</t>
  </si>
  <si>
    <t>ZT594rdc</t>
  </si>
  <si>
    <t>Chroma</t>
  </si>
  <si>
    <t>ZT514rdc</t>
  </si>
  <si>
    <t>ZT561rdc</t>
  </si>
  <si>
    <t>1" Polaris mirror mounts</t>
  </si>
  <si>
    <t>1/2" polaris mounts</t>
  </si>
  <si>
    <t>25 mm x 1/2" base</t>
  </si>
  <si>
    <t>25 mm clamps</t>
  </si>
  <si>
    <t>1/2" mirror 10 pack</t>
  </si>
  <si>
    <t>1/2" lens mount</t>
  </si>
  <si>
    <t>mini-series posts</t>
  </si>
  <si>
    <t>Mini-series clamps</t>
  </si>
  <si>
    <t>POLARIS-K1-H</t>
  </si>
  <si>
    <t>POLARIS-K05</t>
  </si>
  <si>
    <t>PAF2-A4A</t>
  </si>
  <si>
    <t>HCP</t>
  </si>
  <si>
    <t>Fiber: S405-XP,Tubing: FT030-Y,End 1: FC/APC,End 2: FC/APC,Length: 5 m</t>
  </si>
  <si>
    <t>PF05-03 - 10 pk</t>
  </si>
  <si>
    <t>PF10-03-P01</t>
  </si>
  <si>
    <t>TRP1</t>
  </si>
  <si>
    <t>MSC2</t>
  </si>
  <si>
    <t>RS05P</t>
  </si>
  <si>
    <t>1" mirror mount</t>
  </si>
  <si>
    <t>FMP1</t>
  </si>
  <si>
    <t>FMP05</t>
  </si>
  <si>
    <t>RS4M</t>
  </si>
  <si>
    <t>4 mm spacer, 25 mm diameter</t>
  </si>
  <si>
    <t>MB1218</t>
  </si>
  <si>
    <t>1" Mirror</t>
  </si>
  <si>
    <t>CF038</t>
  </si>
  <si>
    <t>FIBER</t>
  </si>
  <si>
    <t>ASI</t>
  </si>
  <si>
    <t>32 mm filter wheel, 6 position</t>
  </si>
  <si>
    <t>Tiger box</t>
  </si>
  <si>
    <t>Mounting flange between filter wheel and scope body</t>
  </si>
  <si>
    <t>Mounting flange between filter wheel and tube lens</t>
  </si>
  <si>
    <t>100119-RN</t>
  </si>
  <si>
    <t>Motion control card</t>
  </si>
  <si>
    <t>TGDCM2</t>
  </si>
  <si>
    <t>OE-1250-A</t>
  </si>
  <si>
    <t>Detection arm translation stage</t>
  </si>
  <si>
    <t>C60-3060-CMR-1011</t>
  </si>
  <si>
    <t>C60-3060_CMR_MO</t>
  </si>
  <si>
    <t>LS-5013</t>
  </si>
  <si>
    <t>LS-100-AMCCH</t>
  </si>
  <si>
    <t>LS-50-AMERL</t>
  </si>
  <si>
    <t>50 mm travel stage</t>
  </si>
  <si>
    <t>100 mm travel stage</t>
  </si>
  <si>
    <t>Right angle stage bracket</t>
  </si>
  <si>
    <t>Rotatable C mount adapter</t>
  </si>
  <si>
    <t>C mount thread adapter</t>
  </si>
  <si>
    <t>COHR-81540-3</t>
  </si>
  <si>
    <t>NETGEAR 8-Port 10Gig Gigabit Ethernet Smart Managed Pro Switch</t>
  </si>
  <si>
    <t>XS708T</t>
  </si>
  <si>
    <t>NETGEAR </t>
  </si>
  <si>
    <t>U3417W</t>
  </si>
  <si>
    <t>Dell U3417W FR3PK 34-Inch Screen Led-Lit Monitor</t>
  </si>
  <si>
    <t>Req 29661</t>
  </si>
  <si>
    <t>RRS22810</t>
  </si>
  <si>
    <t>Base</t>
  </si>
  <si>
    <t>Excitation post</t>
  </si>
  <si>
    <t>PS15M</t>
  </si>
  <si>
    <t>Main rail</t>
  </si>
  <si>
    <t>XT95SP-1000</t>
  </si>
  <si>
    <t>MVX-10-Bracket-V5</t>
  </si>
  <si>
    <t>TubeLensClamp</t>
  </si>
  <si>
    <t>CF175</t>
  </si>
  <si>
    <t>Servo-Dynamixel-Adapter-V2</t>
  </si>
  <si>
    <t>Camera mount</t>
  </si>
  <si>
    <t>Large-cuvette-mount-40mm</t>
  </si>
  <si>
    <t>Servo focus</t>
  </si>
  <si>
    <t>Sample mount</t>
  </si>
  <si>
    <t>Immersion bath</t>
  </si>
  <si>
    <t>Cuvette mount</t>
  </si>
  <si>
    <t>RS8M</t>
  </si>
  <si>
    <t>Sample-cuvette-clamp-20mm-V3</t>
  </si>
  <si>
    <t>Cuvette rail</t>
  </si>
  <si>
    <t>Scope rail</t>
  </si>
  <si>
    <t>Gantry</t>
  </si>
  <si>
    <t>XT95N6</t>
  </si>
  <si>
    <t>XT95B-500</t>
  </si>
  <si>
    <t>Stage gantry</t>
  </si>
  <si>
    <t>TBB1515</t>
  </si>
  <si>
    <t>ER1</t>
  </si>
  <si>
    <t>ER4</t>
  </si>
  <si>
    <t>ER2</t>
  </si>
  <si>
    <t>Galvomount-22mm-diameter-Thorlabs-Right</t>
  </si>
  <si>
    <t>Galvomount-22mm-diameter-Thorlabs-Left</t>
  </si>
  <si>
    <t>60mm-blank-cageplate-LCP03M-Nikon-MOD</t>
  </si>
  <si>
    <t>SM1FCA-APC</t>
  </si>
  <si>
    <t>SHCP025</t>
  </si>
  <si>
    <t>SM1L10</t>
  </si>
  <si>
    <t>TR50M</t>
  </si>
  <si>
    <t>KCB1EC</t>
  </si>
  <si>
    <t>H45E1</t>
  </si>
  <si>
    <t>KC1</t>
  </si>
  <si>
    <t>AC300-080-A</t>
  </si>
  <si>
    <t>CP12</t>
  </si>
  <si>
    <t>ER3</t>
  </si>
  <si>
    <t>ER90C</t>
  </si>
  <si>
    <t>XT34SD-250</t>
  </si>
  <si>
    <t>CP02B</t>
  </si>
  <si>
    <t>Unit Price (USD)</t>
  </si>
  <si>
    <t>PB2/M</t>
  </si>
  <si>
    <t>XT95RC3/M</t>
  </si>
  <si>
    <t>XT95RC4/M</t>
  </si>
  <si>
    <t>MB1545/M</t>
  </si>
  <si>
    <t>TR100/M</t>
  </si>
  <si>
    <t>RA180/M</t>
  </si>
  <si>
    <t>RA90/M</t>
  </si>
  <si>
    <t>TR75/M</t>
  </si>
  <si>
    <t>PY005/M</t>
  </si>
  <si>
    <t>PY005A2/M</t>
  </si>
  <si>
    <t>RB13P1/M</t>
  </si>
  <si>
    <t>RS25/M</t>
  </si>
  <si>
    <t>XT95P12/M</t>
  </si>
  <si>
    <t>XT95P13/M</t>
  </si>
  <si>
    <t>10 pack</t>
  </si>
  <si>
    <t>4 pack</t>
  </si>
  <si>
    <t>ST1XY-S/M</t>
  </si>
  <si>
    <t>ER05</t>
  </si>
  <si>
    <t>ER025</t>
  </si>
  <si>
    <t>ER90A</t>
  </si>
  <si>
    <t>Laser launch</t>
  </si>
  <si>
    <t>CP33/M</t>
  </si>
  <si>
    <t>nominal price</t>
  </si>
  <si>
    <t>XT34HP/M</t>
  </si>
  <si>
    <t>CP33T/M</t>
  </si>
  <si>
    <t>RS38/M</t>
  </si>
  <si>
    <t>RS6M</t>
  </si>
  <si>
    <t>RS12M</t>
  </si>
  <si>
    <t>Rotation mount for 30 mm cage</t>
  </si>
  <si>
    <t>CRM1/M</t>
  </si>
  <si>
    <t>Achromatic waveplate</t>
  </si>
  <si>
    <t>PBS</t>
  </si>
  <si>
    <t>Platform mount</t>
  </si>
  <si>
    <t>AHWP05M-600</t>
  </si>
  <si>
    <t>CCM5-PBS201/M</t>
  </si>
  <si>
    <t>KM05PM/M</t>
  </si>
  <si>
    <t>Total</t>
  </si>
  <si>
    <t>GPS011-US</t>
  </si>
  <si>
    <t>ThorlabsComponents</t>
  </si>
  <si>
    <t>OPT Capability</t>
  </si>
  <si>
    <t>Edmund Optics</t>
  </si>
  <si>
    <t>0.9x telecentric lens, c mount</t>
  </si>
  <si>
    <t>62-901</t>
  </si>
  <si>
    <t>56-025</t>
  </si>
  <si>
    <t>Telecentric lens mount</t>
  </si>
  <si>
    <t>BFS-U3-200S6M-C</t>
  </si>
  <si>
    <t>Point Grey</t>
  </si>
  <si>
    <t>Blackfly -  20 MP, 18 FPS, SONY IMX183, MONO</t>
  </si>
  <si>
    <t>Stage</t>
  </si>
  <si>
    <t>Mounting</t>
  </si>
  <si>
    <t>Ring light</t>
  </si>
  <si>
    <t>Emission filter</t>
  </si>
  <si>
    <t>Part</t>
  </si>
  <si>
    <t>Qty</t>
  </si>
  <si>
    <t>Material</t>
  </si>
  <si>
    <t>Aluminum</t>
  </si>
  <si>
    <t>3D print resin</t>
  </si>
  <si>
    <t>Aluminum / mod Thorlabs part</t>
  </si>
  <si>
    <t>Brass (aluminum or resin?)</t>
  </si>
  <si>
    <t>RS1.5P4/M</t>
  </si>
  <si>
    <t>60 mm clamp</t>
  </si>
  <si>
    <t>1 for 60 mm clamp; 4 for v block</t>
  </si>
  <si>
    <t>V block</t>
  </si>
  <si>
    <t>McMaster</t>
  </si>
  <si>
    <t>Economy V block - base could be 0.5 mm thinner, depending on tolerances</t>
  </si>
  <si>
    <t>20065A8</t>
  </si>
  <si>
    <t>FileName</t>
  </si>
  <si>
    <t>Large-cuvette-mount-40mm-V3</t>
  </si>
  <si>
    <t>110519-RN</t>
  </si>
  <si>
    <t>Sigma-Aldrich</t>
  </si>
  <si>
    <t>Z805750</t>
  </si>
  <si>
    <t>Analytics Shop</t>
  </si>
  <si>
    <t>HL101-20-40</t>
  </si>
  <si>
    <t>Anh</t>
  </si>
  <si>
    <t>Warehouse</t>
  </si>
  <si>
    <t>Stradus 488-150</t>
  </si>
  <si>
    <t>Stradus 639-150</t>
  </si>
  <si>
    <t>Stradus 405-100</t>
  </si>
  <si>
    <t>AIP059462</t>
  </si>
  <si>
    <t>Req 30437</t>
  </si>
  <si>
    <t>Actual to date</t>
  </si>
  <si>
    <t>open-top launch</t>
  </si>
  <si>
    <t>50 x 50 quartz</t>
  </si>
  <si>
    <t>Open-top stage</t>
  </si>
  <si>
    <t>McMaster-Carr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</si>
</sst>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76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Calibri"/>
      <family val="2"/>
      <scheme val="minor"/>
    </font>
    <font>
      <sz val="8"/>
      <color rgb="FF32313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3" borderId="2" applyNumberFormat="0" applyFont="0" applyAlignment="0" applyProtection="0"/>
    <xf numFmtId="0" fontId="3" fillId="0" borderId="0"/>
    <xf numFmtId="0" fontId="4" fillId="4" borderId="0" applyBorder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5" fillId="2" borderId="1" xfId="1" applyFont="1" applyFill="1"/>
    <xf numFmtId="2" fontId="5" fillId="2" borderId="1" xfId="1" applyNumberFormat="1" applyFont="1" applyFill="1"/>
    <xf numFmtId="0" fontId="6" fillId="0" borderId="0" xfId="0" applyFont="1"/>
    <xf numFmtId="0" fontId="7" fillId="0" borderId="0" xfId="0" applyFont="1"/>
    <xf numFmtId="2" fontId="6" fillId="0" borderId="0" xfId="0" applyNumberFormat="1" applyFont="1"/>
    <xf numFmtId="0" fontId="7" fillId="3" borderId="2" xfId="2" applyFont="1"/>
    <xf numFmtId="0" fontId="6" fillId="3" borderId="2" xfId="2" applyFont="1"/>
    <xf numFmtId="2" fontId="6" fillId="3" borderId="2" xfId="2" applyNumberFormat="1" applyFont="1"/>
    <xf numFmtId="0" fontId="8" fillId="3" borderId="2" xfId="2" applyFont="1"/>
    <xf numFmtId="49" fontId="9" fillId="0" borderId="0" xfId="3" applyNumberFormat="1" applyFont="1"/>
    <xf numFmtId="0" fontId="9" fillId="0" borderId="0" xfId="3" applyFont="1"/>
    <xf numFmtId="2" fontId="9" fillId="0" borderId="0" xfId="3" applyNumberFormat="1" applyFont="1"/>
    <xf numFmtId="0" fontId="8" fillId="0" borderId="0" xfId="3" applyFont="1"/>
    <xf numFmtId="0" fontId="9" fillId="3" borderId="2" xfId="2" applyFont="1"/>
    <xf numFmtId="2" fontId="9" fillId="3" borderId="2" xfId="2" applyNumberFormat="1" applyFont="1"/>
    <xf numFmtId="0" fontId="10" fillId="0" borderId="0" xfId="0" applyFont="1"/>
    <xf numFmtId="2" fontId="10" fillId="0" borderId="0" xfId="0" applyNumberFormat="1" applyFont="1"/>
    <xf numFmtId="0" fontId="9" fillId="0" borderId="0" xfId="3" applyFont="1" applyFill="1"/>
    <xf numFmtId="0" fontId="11" fillId="3" borderId="2" xfId="2" applyFont="1"/>
    <xf numFmtId="0" fontId="12" fillId="3" borderId="2" xfId="2" applyFont="1"/>
    <xf numFmtId="0" fontId="13" fillId="3" borderId="2" xfId="2" applyFont="1"/>
    <xf numFmtId="2" fontId="12" fillId="3" borderId="2" xfId="2" applyNumberFormat="1" applyFont="1"/>
    <xf numFmtId="0" fontId="14" fillId="0" borderId="0" xfId="0" applyFont="1"/>
    <xf numFmtId="2" fontId="14" fillId="0" borderId="0" xfId="0" applyNumberFormat="1" applyFont="1"/>
    <xf numFmtId="2" fontId="7" fillId="3" borderId="2" xfId="2" applyNumberFormat="1" applyFont="1"/>
    <xf numFmtId="0" fontId="15" fillId="0" borderId="0" xfId="0" applyFont="1"/>
    <xf numFmtId="0" fontId="17" fillId="0" borderId="0" xfId="0" applyFont="1"/>
    <xf numFmtId="0" fontId="7" fillId="0" borderId="0" xfId="0" applyFont="1" applyFill="1" applyBorder="1"/>
    <xf numFmtId="2" fontId="7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 applyFill="1"/>
    <xf numFmtId="0" fontId="6" fillId="5" borderId="0" xfId="0" applyFont="1" applyFill="1"/>
    <xf numFmtId="0" fontId="15" fillId="5" borderId="0" xfId="0" applyFont="1" applyFill="1"/>
    <xf numFmtId="0" fontId="7" fillId="5" borderId="0" xfId="0" applyFont="1" applyFill="1"/>
    <xf numFmtId="0" fontId="16" fillId="5" borderId="0" xfId="0" applyFont="1" applyFill="1"/>
    <xf numFmtId="2" fontId="6" fillId="0" borderId="0" xfId="0" applyNumberFormat="1" applyFont="1" applyFill="1"/>
    <xf numFmtId="0" fontId="6" fillId="0" borderId="0" xfId="6" applyFont="1" applyFill="1" applyAlignment="1">
      <alignment horizontal="left" vertical="center" wrapText="1"/>
    </xf>
    <xf numFmtId="44" fontId="6" fillId="0" borderId="0" xfId="5" applyFont="1"/>
    <xf numFmtId="44" fontId="5" fillId="2" borderId="1" xfId="5" applyFont="1" applyFill="1" applyBorder="1"/>
    <xf numFmtId="0" fontId="15" fillId="0" borderId="0" xfId="0" applyFont="1" applyFill="1"/>
    <xf numFmtId="44" fontId="15" fillId="0" borderId="0" xfId="5" applyFont="1" applyFill="1"/>
    <xf numFmtId="0" fontId="19" fillId="0" borderId="0" xfId="0" applyFont="1"/>
    <xf numFmtId="44" fontId="6" fillId="0" borderId="0" xfId="0" applyNumberFormat="1" applyFont="1"/>
    <xf numFmtId="0" fontId="7" fillId="5" borderId="0" xfId="0" applyFont="1" applyFill="1" applyBorder="1"/>
    <xf numFmtId="2" fontId="15" fillId="0" borderId="0" xfId="0" applyNumberFormat="1" applyFont="1"/>
    <xf numFmtId="0" fontId="20" fillId="0" borderId="0" xfId="0" applyFont="1"/>
    <xf numFmtId="0" fontId="21" fillId="0" borderId="0" xfId="0" applyFont="1"/>
  </cellXfs>
  <cellStyles count="7">
    <cellStyle name="Currency" xfId="5" builtinId="4"/>
    <cellStyle name="Explanatory Text 2" xfId="4" xr:uid="{00000000-0005-0000-0000-000001000000}"/>
    <cellStyle name="Heading 1" xfId="1" builtinId="16"/>
    <cellStyle name="Hyperlink" xfId="6" builtinId="8"/>
    <cellStyle name="Normal" xfId="0" builtinId="0"/>
    <cellStyle name="Normal 2" xfId="3" xr:uid="{00000000-0005-0000-0000-000005000000}"/>
    <cellStyle name="Note" xfId="2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2"/>
  <sheetViews>
    <sheetView tabSelected="1" topLeftCell="C289" zoomScale="85" zoomScaleNormal="85" workbookViewId="0">
      <selection activeCell="M33" sqref="M33"/>
    </sheetView>
  </sheetViews>
  <sheetFormatPr defaultRowHeight="11.25" x14ac:dyDescent="0.2"/>
  <cols>
    <col min="1" max="1" width="22.5703125" style="3" customWidth="1"/>
    <col min="2" max="2" width="23.5703125" style="3" customWidth="1"/>
    <col min="3" max="3" width="68.140625" style="4" customWidth="1"/>
    <col min="4" max="4" width="5" style="3" customWidth="1"/>
    <col min="5" max="5" width="16" style="5" customWidth="1"/>
    <col min="6" max="6" width="12.7109375" style="5" customWidth="1"/>
    <col min="7" max="7" width="16.5703125" style="3" customWidth="1"/>
    <col min="8" max="8" width="16.85546875" style="3" customWidth="1"/>
    <col min="9" max="9" width="69.28515625" style="3" customWidth="1"/>
    <col min="10" max="10" width="19.85546875" style="3" customWidth="1"/>
    <col min="11" max="11" width="10.42578125" style="3" customWidth="1"/>
    <col min="12" max="12" width="5.140625" style="3" customWidth="1"/>
    <col min="13" max="13" width="11.140625" style="3" customWidth="1"/>
    <col min="14" max="14" width="17.7109375" style="3" customWidth="1"/>
    <col min="15" max="16384" width="9.140625" style="3"/>
  </cols>
  <sheetData>
    <row r="1" spans="1:15" s="1" customFormat="1" ht="12" thickBot="1" x14ac:dyDescent="0.25">
      <c r="A1" s="1" t="s">
        <v>4</v>
      </c>
      <c r="B1" s="1" t="s">
        <v>7</v>
      </c>
      <c r="C1" s="1" t="s">
        <v>5</v>
      </c>
      <c r="D1" s="1" t="s">
        <v>6</v>
      </c>
      <c r="E1" s="2" t="s">
        <v>8</v>
      </c>
      <c r="F1" s="2" t="s">
        <v>10</v>
      </c>
      <c r="G1" s="1" t="s">
        <v>0</v>
      </c>
      <c r="H1" s="1" t="s">
        <v>1</v>
      </c>
      <c r="I1" s="1" t="s">
        <v>13</v>
      </c>
      <c r="K1" s="1" t="s">
        <v>562</v>
      </c>
      <c r="L1" s="1" t="s">
        <v>565</v>
      </c>
      <c r="M1" s="1" t="s">
        <v>570</v>
      </c>
      <c r="N1" s="1" t="s">
        <v>566</v>
      </c>
      <c r="O1" s="1" t="s">
        <v>567</v>
      </c>
    </row>
    <row r="2" spans="1:15" ht="16.350000000000001" customHeight="1" thickTop="1" x14ac:dyDescent="0.2"/>
    <row r="3" spans="1:15" s="7" customFormat="1" ht="16.350000000000001" customHeight="1" x14ac:dyDescent="0.2">
      <c r="A3" s="6" t="s">
        <v>57</v>
      </c>
      <c r="C3" s="6"/>
      <c r="E3" s="8"/>
      <c r="F3" s="8"/>
    </row>
    <row r="4" spans="1:15" x14ac:dyDescent="0.2">
      <c r="A4" s="3" t="s">
        <v>58</v>
      </c>
      <c r="B4" s="3" t="s">
        <v>55</v>
      </c>
      <c r="C4" s="3" t="s">
        <v>56</v>
      </c>
      <c r="D4" s="3">
        <v>1</v>
      </c>
      <c r="E4" s="3">
        <v>8000</v>
      </c>
      <c r="F4" s="3">
        <f>E4*D4</f>
        <v>8000</v>
      </c>
      <c r="G4" s="3" t="s">
        <v>57</v>
      </c>
      <c r="I4" s="3" t="s">
        <v>500</v>
      </c>
      <c r="K4" s="3">
        <v>0</v>
      </c>
      <c r="M4" s="3" t="s">
        <v>806</v>
      </c>
      <c r="N4" s="3" t="s">
        <v>807</v>
      </c>
      <c r="O4" s="3">
        <v>0</v>
      </c>
    </row>
    <row r="5" spans="1:15" x14ac:dyDescent="0.2">
      <c r="C5" s="3"/>
      <c r="E5" s="3"/>
      <c r="F5" s="3"/>
    </row>
    <row r="6" spans="1:15" s="7" customFormat="1" x14ac:dyDescent="0.2">
      <c r="A6" s="9" t="s">
        <v>9</v>
      </c>
      <c r="C6" s="6"/>
      <c r="E6" s="8"/>
      <c r="F6" s="8"/>
    </row>
    <row r="7" spans="1:15" x14ac:dyDescent="0.2">
      <c r="A7" s="3" t="s">
        <v>12</v>
      </c>
      <c r="B7" s="3" t="s">
        <v>11</v>
      </c>
      <c r="C7" s="3" t="s">
        <v>3</v>
      </c>
      <c r="D7" s="3">
        <v>1</v>
      </c>
      <c r="E7" s="5">
        <v>16850</v>
      </c>
      <c r="F7" s="5">
        <f>E7*D7</f>
        <v>16850</v>
      </c>
      <c r="G7" s="3" t="s">
        <v>2</v>
      </c>
      <c r="H7" s="3" t="s">
        <v>43</v>
      </c>
      <c r="K7" s="3">
        <v>1</v>
      </c>
      <c r="L7" s="3" t="s">
        <v>568</v>
      </c>
      <c r="M7" s="3" t="s">
        <v>19</v>
      </c>
      <c r="N7" s="3" t="s">
        <v>575</v>
      </c>
      <c r="O7" s="3">
        <v>15510</v>
      </c>
    </row>
    <row r="8" spans="1:15" x14ac:dyDescent="0.2">
      <c r="C8" s="3"/>
      <c r="H8" s="3" t="s">
        <v>574</v>
      </c>
      <c r="K8" s="3">
        <v>1</v>
      </c>
      <c r="L8" s="3" t="s">
        <v>568</v>
      </c>
      <c r="M8" s="3" t="s">
        <v>19</v>
      </c>
      <c r="N8" s="3" t="s">
        <v>575</v>
      </c>
      <c r="O8" s="3">
        <v>1880</v>
      </c>
    </row>
    <row r="9" spans="1:15" x14ac:dyDescent="0.2">
      <c r="C9" s="3"/>
    </row>
    <row r="10" spans="1:15" x14ac:dyDescent="0.2">
      <c r="A10" s="3" t="s">
        <v>15</v>
      </c>
      <c r="B10" s="3" t="s">
        <v>19</v>
      </c>
      <c r="C10" s="3" t="s">
        <v>20</v>
      </c>
      <c r="D10" s="3">
        <v>1</v>
      </c>
      <c r="E10" s="5">
        <v>5950</v>
      </c>
      <c r="F10" s="5">
        <f t="shared" ref="F10:F112" si="0">E10*D10</f>
        <v>5950</v>
      </c>
      <c r="G10" s="3" t="s">
        <v>2</v>
      </c>
      <c r="H10" s="3" t="s">
        <v>45</v>
      </c>
      <c r="K10" s="3">
        <v>1</v>
      </c>
      <c r="L10" s="3" t="s">
        <v>568</v>
      </c>
      <c r="M10" s="3" t="s">
        <v>19</v>
      </c>
      <c r="N10" s="3" t="s">
        <v>575</v>
      </c>
      <c r="O10" s="3">
        <v>5085.76</v>
      </c>
    </row>
    <row r="11" spans="1:15" x14ac:dyDescent="0.2">
      <c r="A11" s="3" t="s">
        <v>16</v>
      </c>
      <c r="B11" s="3" t="s">
        <v>19</v>
      </c>
      <c r="C11" s="3" t="s">
        <v>21</v>
      </c>
      <c r="D11" s="3">
        <v>1</v>
      </c>
      <c r="E11" s="5">
        <v>3180</v>
      </c>
      <c r="F11" s="5">
        <f t="shared" si="0"/>
        <v>3180</v>
      </c>
      <c r="G11" s="3" t="s">
        <v>2</v>
      </c>
      <c r="H11" s="3" t="s">
        <v>45</v>
      </c>
      <c r="I11" s="3" t="s">
        <v>28</v>
      </c>
      <c r="K11" s="3">
        <v>1</v>
      </c>
      <c r="L11" s="3" t="s">
        <v>568</v>
      </c>
      <c r="M11" s="3" t="s">
        <v>19</v>
      </c>
      <c r="N11" s="3" t="s">
        <v>575</v>
      </c>
      <c r="O11" s="3">
        <v>2036.88</v>
      </c>
    </row>
    <row r="12" spans="1:15" x14ac:dyDescent="0.2">
      <c r="A12" s="3" t="s">
        <v>17</v>
      </c>
      <c r="B12" s="3" t="s">
        <v>19</v>
      </c>
      <c r="C12" s="3" t="s">
        <v>22</v>
      </c>
      <c r="D12" s="3">
        <v>1</v>
      </c>
      <c r="E12" s="5">
        <v>1170</v>
      </c>
      <c r="F12" s="5">
        <f t="shared" si="0"/>
        <v>1170</v>
      </c>
      <c r="G12" s="3" t="s">
        <v>2</v>
      </c>
      <c r="H12" s="3" t="s">
        <v>45</v>
      </c>
      <c r="K12" s="3">
        <v>1</v>
      </c>
      <c r="L12" s="3" t="s">
        <v>568</v>
      </c>
      <c r="M12" s="3" t="s">
        <v>19</v>
      </c>
      <c r="N12" s="3" t="s">
        <v>575</v>
      </c>
      <c r="O12" s="3">
        <v>833.52</v>
      </c>
    </row>
    <row r="13" spans="1:15" x14ac:dyDescent="0.2">
      <c r="A13" s="3" t="s">
        <v>18</v>
      </c>
      <c r="B13" s="3" t="s">
        <v>19</v>
      </c>
      <c r="C13" s="3" t="s">
        <v>23</v>
      </c>
      <c r="D13" s="3">
        <v>1</v>
      </c>
      <c r="E13" s="5">
        <v>303</v>
      </c>
      <c r="F13" s="5">
        <f t="shared" si="0"/>
        <v>303</v>
      </c>
      <c r="G13" s="3" t="s">
        <v>2</v>
      </c>
      <c r="H13" s="3" t="s">
        <v>45</v>
      </c>
      <c r="K13" s="3">
        <v>1</v>
      </c>
      <c r="L13" s="3" t="s">
        <v>568</v>
      </c>
      <c r="M13" s="3" t="s">
        <v>19</v>
      </c>
      <c r="N13" s="3" t="s">
        <v>575</v>
      </c>
      <c r="O13" s="3">
        <v>187.68</v>
      </c>
    </row>
    <row r="14" spans="1:15" x14ac:dyDescent="0.2">
      <c r="C14" s="3"/>
    </row>
    <row r="15" spans="1:15" x14ac:dyDescent="0.2">
      <c r="A15" s="3" t="s">
        <v>25</v>
      </c>
      <c r="B15" s="3" t="s">
        <v>24</v>
      </c>
      <c r="C15" s="3" t="s">
        <v>29</v>
      </c>
      <c r="D15" s="3">
        <v>1</v>
      </c>
      <c r="E15" s="5">
        <v>3016.9395</v>
      </c>
      <c r="F15" s="5">
        <f t="shared" si="0"/>
        <v>3016.9395</v>
      </c>
      <c r="G15" s="3" t="s">
        <v>2</v>
      </c>
      <c r="H15" s="3" t="s">
        <v>44</v>
      </c>
      <c r="K15" s="3">
        <v>0</v>
      </c>
    </row>
    <row r="16" spans="1:15" x14ac:dyDescent="0.2">
      <c r="A16" s="3">
        <v>996066</v>
      </c>
      <c r="B16" s="3" t="s">
        <v>24</v>
      </c>
      <c r="C16" s="3" t="s">
        <v>30</v>
      </c>
      <c r="D16" s="3">
        <v>1</v>
      </c>
      <c r="E16" s="5">
        <v>3625.3808999999997</v>
      </c>
      <c r="F16" s="5">
        <f t="shared" si="0"/>
        <v>3625.3808999999997</v>
      </c>
      <c r="G16" s="3" t="s">
        <v>2</v>
      </c>
      <c r="H16" s="3" t="s">
        <v>44</v>
      </c>
      <c r="K16" s="3">
        <v>0</v>
      </c>
    </row>
    <row r="17" spans="1:15" x14ac:dyDescent="0.2">
      <c r="A17" s="10">
        <v>73006047</v>
      </c>
      <c r="B17" s="11" t="s">
        <v>24</v>
      </c>
      <c r="C17" s="3" t="s">
        <v>31</v>
      </c>
      <c r="D17" s="3">
        <v>0</v>
      </c>
      <c r="E17" s="12">
        <v>461.88989999999995</v>
      </c>
      <c r="F17" s="5">
        <f t="shared" si="0"/>
        <v>0</v>
      </c>
      <c r="G17" s="3" t="s">
        <v>2</v>
      </c>
      <c r="H17" s="3" t="s">
        <v>44</v>
      </c>
      <c r="I17" s="3" t="s">
        <v>33</v>
      </c>
      <c r="K17" s="3">
        <v>0</v>
      </c>
    </row>
    <row r="18" spans="1:15" x14ac:dyDescent="0.2">
      <c r="A18" s="3" t="s">
        <v>26</v>
      </c>
      <c r="B18" s="3" t="s">
        <v>24</v>
      </c>
      <c r="C18" s="3" t="s">
        <v>32</v>
      </c>
      <c r="D18" s="3">
        <v>1</v>
      </c>
      <c r="E18" s="5">
        <v>335.55239999999998</v>
      </c>
      <c r="F18" s="5">
        <f t="shared" si="0"/>
        <v>335.55239999999998</v>
      </c>
      <c r="G18" s="3" t="s">
        <v>2</v>
      </c>
      <c r="H18" s="3" t="s">
        <v>44</v>
      </c>
      <c r="K18" s="3">
        <v>0</v>
      </c>
    </row>
    <row r="19" spans="1:15" x14ac:dyDescent="0.2">
      <c r="B19" s="3" t="s">
        <v>24</v>
      </c>
      <c r="C19" s="3" t="s">
        <v>32</v>
      </c>
      <c r="D19" s="3">
        <v>1</v>
      </c>
      <c r="E19" s="5">
        <v>335.55239999999998</v>
      </c>
      <c r="F19" s="5">
        <f>E19*D19</f>
        <v>335.55239999999998</v>
      </c>
      <c r="G19" s="3" t="s">
        <v>2</v>
      </c>
      <c r="H19" s="3" t="s">
        <v>44</v>
      </c>
      <c r="K19" s="3">
        <v>0</v>
      </c>
    </row>
    <row r="20" spans="1:15" x14ac:dyDescent="0.2">
      <c r="C20" s="3"/>
    </row>
    <row r="21" spans="1:15" x14ac:dyDescent="0.2">
      <c r="B21" s="3" t="s">
        <v>661</v>
      </c>
      <c r="C21" s="3" t="s">
        <v>662</v>
      </c>
      <c r="D21" s="3">
        <v>1</v>
      </c>
      <c r="E21" s="5">
        <v>3750</v>
      </c>
      <c r="F21" s="5">
        <f>D21*E21</f>
        <v>3750</v>
      </c>
      <c r="K21" s="3">
        <v>1</v>
      </c>
      <c r="L21" s="3" t="s">
        <v>568</v>
      </c>
      <c r="M21" s="3" t="s">
        <v>661</v>
      </c>
      <c r="N21" s="3" t="s">
        <v>666</v>
      </c>
      <c r="O21" s="3">
        <f>K21*F21</f>
        <v>3750</v>
      </c>
    </row>
    <row r="22" spans="1:15" x14ac:dyDescent="0.2">
      <c r="B22" s="3" t="s">
        <v>661</v>
      </c>
      <c r="C22" s="3" t="s">
        <v>94</v>
      </c>
      <c r="D22" s="3">
        <v>1</v>
      </c>
      <c r="E22" s="5">
        <v>1075</v>
      </c>
      <c r="F22" s="5">
        <f t="shared" ref="F22:F25" si="1">D22*E22</f>
        <v>1075</v>
      </c>
      <c r="K22" s="3">
        <v>1</v>
      </c>
      <c r="L22" s="3" t="s">
        <v>568</v>
      </c>
      <c r="M22" s="3" t="s">
        <v>661</v>
      </c>
      <c r="N22" s="3" t="s">
        <v>666</v>
      </c>
      <c r="O22" s="3">
        <f t="shared" ref="O22:O25" si="2">K22*F22</f>
        <v>1075</v>
      </c>
    </row>
    <row r="23" spans="1:15" x14ac:dyDescent="0.2">
      <c r="B23" s="3" t="s">
        <v>661</v>
      </c>
      <c r="C23" s="3" t="s">
        <v>664</v>
      </c>
      <c r="D23" s="3">
        <v>1</v>
      </c>
      <c r="E23" s="5">
        <v>375</v>
      </c>
      <c r="F23" s="5">
        <f t="shared" si="1"/>
        <v>375</v>
      </c>
      <c r="K23" s="3">
        <v>1</v>
      </c>
      <c r="L23" s="3" t="s">
        <v>568</v>
      </c>
      <c r="M23" s="3" t="s">
        <v>661</v>
      </c>
      <c r="N23" s="3" t="s">
        <v>666</v>
      </c>
      <c r="O23" s="3">
        <f t="shared" si="2"/>
        <v>375</v>
      </c>
    </row>
    <row r="24" spans="1:15" x14ac:dyDescent="0.2">
      <c r="B24" s="3" t="s">
        <v>661</v>
      </c>
      <c r="C24" s="3" t="s">
        <v>665</v>
      </c>
      <c r="D24" s="3">
        <v>1</v>
      </c>
      <c r="E24" s="5">
        <v>375</v>
      </c>
      <c r="F24" s="5">
        <f t="shared" si="1"/>
        <v>375</v>
      </c>
      <c r="K24" s="3">
        <v>1</v>
      </c>
      <c r="L24" s="3" t="s">
        <v>568</v>
      </c>
      <c r="M24" s="3" t="s">
        <v>661</v>
      </c>
      <c r="N24" s="3" t="s">
        <v>666</v>
      </c>
      <c r="O24" s="3">
        <f t="shared" si="2"/>
        <v>375</v>
      </c>
    </row>
    <row r="25" spans="1:15" x14ac:dyDescent="0.2">
      <c r="B25" s="3" t="s">
        <v>661</v>
      </c>
      <c r="C25" s="3" t="s">
        <v>663</v>
      </c>
      <c r="D25" s="3">
        <v>1</v>
      </c>
      <c r="E25" s="5">
        <v>5425</v>
      </c>
      <c r="F25" s="5">
        <f t="shared" si="1"/>
        <v>5425</v>
      </c>
      <c r="K25" s="3">
        <v>1</v>
      </c>
      <c r="L25" s="3" t="s">
        <v>568</v>
      </c>
      <c r="M25" s="3" t="s">
        <v>661</v>
      </c>
      <c r="N25" s="3" t="s">
        <v>666</v>
      </c>
      <c r="O25" s="3">
        <f t="shared" si="2"/>
        <v>5425</v>
      </c>
    </row>
    <row r="26" spans="1:15" x14ac:dyDescent="0.2">
      <c r="A26" s="3" t="s">
        <v>27</v>
      </c>
      <c r="C26" s="3"/>
      <c r="E26" s="3"/>
      <c r="F26" s="3"/>
    </row>
    <row r="27" spans="1:15" x14ac:dyDescent="0.2">
      <c r="A27" s="3" t="s">
        <v>444</v>
      </c>
      <c r="B27" s="3" t="s">
        <v>445</v>
      </c>
      <c r="C27" s="3" t="s">
        <v>441</v>
      </c>
      <c r="D27" s="3">
        <v>1</v>
      </c>
      <c r="E27" s="5">
        <v>250</v>
      </c>
      <c r="F27" s="5">
        <f t="shared" si="0"/>
        <v>250</v>
      </c>
      <c r="G27" s="3" t="s">
        <v>2</v>
      </c>
      <c r="H27" s="3" t="s">
        <v>443</v>
      </c>
      <c r="I27" s="3" t="s">
        <v>442</v>
      </c>
      <c r="K27" s="3">
        <v>1</v>
      </c>
      <c r="L27" s="3" t="s">
        <v>568</v>
      </c>
      <c r="M27" s="3" t="s">
        <v>571</v>
      </c>
      <c r="N27" s="3" t="s">
        <v>569</v>
      </c>
      <c r="O27" s="3">
        <v>225.9</v>
      </c>
    </row>
    <row r="28" spans="1:15" x14ac:dyDescent="0.2">
      <c r="A28" s="3" t="s">
        <v>450</v>
      </c>
      <c r="B28" s="3" t="s">
        <v>445</v>
      </c>
      <c r="C28" s="3" t="s">
        <v>449</v>
      </c>
      <c r="D28" s="3">
        <v>1</v>
      </c>
      <c r="E28" s="5">
        <v>45</v>
      </c>
      <c r="F28" s="5">
        <f t="shared" si="0"/>
        <v>45</v>
      </c>
      <c r="G28" s="3" t="s">
        <v>2</v>
      </c>
      <c r="H28" s="3" t="s">
        <v>443</v>
      </c>
      <c r="I28" s="3" t="s">
        <v>442</v>
      </c>
      <c r="K28" s="3">
        <v>1</v>
      </c>
      <c r="L28" s="3" t="s">
        <v>568</v>
      </c>
      <c r="M28" s="3" t="s">
        <v>571</v>
      </c>
      <c r="N28" s="3" t="s">
        <v>569</v>
      </c>
      <c r="O28" s="3">
        <v>41.9</v>
      </c>
    </row>
    <row r="29" spans="1:15" x14ac:dyDescent="0.2">
      <c r="A29" s="3" t="s">
        <v>452</v>
      </c>
      <c r="B29" s="3" t="s">
        <v>445</v>
      </c>
      <c r="C29" s="3" t="s">
        <v>451</v>
      </c>
      <c r="D29" s="3">
        <v>1</v>
      </c>
      <c r="E29" s="5">
        <v>8</v>
      </c>
      <c r="F29" s="5">
        <f t="shared" si="0"/>
        <v>8</v>
      </c>
      <c r="G29" s="3" t="s">
        <v>2</v>
      </c>
      <c r="H29" s="3" t="s">
        <v>443</v>
      </c>
      <c r="I29" s="3" t="s">
        <v>442</v>
      </c>
      <c r="K29" s="3">
        <v>1</v>
      </c>
      <c r="L29" s="3" t="s">
        <v>568</v>
      </c>
      <c r="M29" s="3" t="s">
        <v>571</v>
      </c>
      <c r="N29" s="3" t="s">
        <v>569</v>
      </c>
      <c r="O29" s="3">
        <v>28.24</v>
      </c>
    </row>
    <row r="30" spans="1:15" x14ac:dyDescent="0.2">
      <c r="A30" s="3" t="s">
        <v>448</v>
      </c>
      <c r="B30" s="3" t="s">
        <v>447</v>
      </c>
      <c r="C30" s="3" t="s">
        <v>446</v>
      </c>
      <c r="D30" s="3">
        <v>1</v>
      </c>
      <c r="E30" s="5">
        <v>12.5</v>
      </c>
      <c r="F30" s="5">
        <f t="shared" si="0"/>
        <v>12.5</v>
      </c>
      <c r="G30" s="3" t="s">
        <v>2</v>
      </c>
      <c r="H30" s="3" t="s">
        <v>443</v>
      </c>
      <c r="I30" s="3" t="s">
        <v>453</v>
      </c>
      <c r="K30" s="3">
        <v>1</v>
      </c>
      <c r="L30" s="3" t="s">
        <v>568</v>
      </c>
      <c r="M30" s="3" t="s">
        <v>572</v>
      </c>
      <c r="N30" s="3" t="s">
        <v>573</v>
      </c>
      <c r="O30" s="3">
        <v>29.99</v>
      </c>
    </row>
    <row r="31" spans="1:15" x14ac:dyDescent="0.2">
      <c r="C31" s="3"/>
    </row>
    <row r="32" spans="1:15" s="31" customFormat="1" x14ac:dyDescent="0.2">
      <c r="A32" s="31" t="s">
        <v>798</v>
      </c>
      <c r="B32" s="31" t="s">
        <v>796</v>
      </c>
      <c r="C32" s="31" t="s">
        <v>797</v>
      </c>
      <c r="D32" s="31">
        <v>1</v>
      </c>
      <c r="E32" s="36">
        <v>17.78</v>
      </c>
      <c r="F32" s="36"/>
      <c r="K32" s="31">
        <v>1</v>
      </c>
      <c r="L32" s="31" t="s">
        <v>568</v>
      </c>
      <c r="M32" s="31" t="s">
        <v>817</v>
      </c>
      <c r="N32" s="31" t="s">
        <v>798</v>
      </c>
      <c r="O32" s="31">
        <v>17.78</v>
      </c>
    </row>
    <row r="33" spans="1:15" x14ac:dyDescent="0.2">
      <c r="A33" s="11"/>
      <c r="B33" s="11"/>
      <c r="C33" s="13"/>
      <c r="E33" s="12"/>
    </row>
    <row r="34" spans="1:15" s="7" customFormat="1" x14ac:dyDescent="0.2">
      <c r="A34" s="9" t="s">
        <v>41</v>
      </c>
      <c r="B34" s="14"/>
      <c r="C34" s="9"/>
      <c r="E34" s="15"/>
      <c r="F34" s="8"/>
    </row>
    <row r="35" spans="1:15" x14ac:dyDescent="0.2">
      <c r="A35" s="3" t="s">
        <v>37</v>
      </c>
      <c r="B35" s="3" t="s">
        <v>34</v>
      </c>
      <c r="C35" s="3" t="s">
        <v>38</v>
      </c>
      <c r="D35" s="3">
        <v>2</v>
      </c>
      <c r="E35" s="5">
        <v>51000</v>
      </c>
      <c r="F35" s="5">
        <f t="shared" si="0"/>
        <v>102000</v>
      </c>
      <c r="G35" s="3" t="s">
        <v>165</v>
      </c>
      <c r="H35" s="3" t="s">
        <v>36</v>
      </c>
      <c r="I35" s="3" t="s">
        <v>46</v>
      </c>
      <c r="K35" s="3">
        <v>0</v>
      </c>
    </row>
    <row r="36" spans="1:15" x14ac:dyDescent="0.2">
      <c r="A36" s="3" t="s">
        <v>39</v>
      </c>
      <c r="B36" s="3" t="s">
        <v>34</v>
      </c>
      <c r="C36" s="3" t="s">
        <v>40</v>
      </c>
      <c r="D36" s="3">
        <v>2</v>
      </c>
      <c r="E36" s="5">
        <v>380</v>
      </c>
      <c r="F36" s="5">
        <f t="shared" si="0"/>
        <v>760</v>
      </c>
      <c r="G36" s="3" t="s">
        <v>165</v>
      </c>
      <c r="H36" s="3" t="s">
        <v>36</v>
      </c>
      <c r="K36" s="3">
        <v>0</v>
      </c>
    </row>
    <row r="37" spans="1:15" x14ac:dyDescent="0.2">
      <c r="A37" s="3" t="s">
        <v>47</v>
      </c>
      <c r="B37" s="3" t="s">
        <v>34</v>
      </c>
      <c r="C37" s="3" t="s">
        <v>48</v>
      </c>
      <c r="D37" s="3">
        <v>0</v>
      </c>
      <c r="E37" s="5">
        <v>1785</v>
      </c>
      <c r="F37" s="5">
        <f t="shared" si="0"/>
        <v>0</v>
      </c>
      <c r="G37" s="3" t="s">
        <v>165</v>
      </c>
      <c r="H37" s="3" t="s">
        <v>36</v>
      </c>
      <c r="I37" s="3" t="s">
        <v>506</v>
      </c>
      <c r="K37" s="3">
        <v>0</v>
      </c>
    </row>
    <row r="38" spans="1:15" x14ac:dyDescent="0.2">
      <c r="A38" s="3" t="s">
        <v>211</v>
      </c>
      <c r="B38" s="3" t="s">
        <v>216</v>
      </c>
      <c r="C38" s="3" t="s">
        <v>259</v>
      </c>
      <c r="D38" s="3">
        <v>2</v>
      </c>
      <c r="E38" s="5">
        <v>1686.6476000000002</v>
      </c>
      <c r="F38" s="5">
        <f t="shared" ref="F38:F41" si="3">E38*D38</f>
        <v>3373.2952000000005</v>
      </c>
      <c r="G38" s="3" t="s">
        <v>165</v>
      </c>
      <c r="H38" s="3" t="s">
        <v>121</v>
      </c>
      <c r="I38" s="3" t="s">
        <v>294</v>
      </c>
      <c r="K38" s="3">
        <v>0</v>
      </c>
    </row>
    <row r="39" spans="1:15" x14ac:dyDescent="0.2">
      <c r="A39" s="3" t="s">
        <v>212</v>
      </c>
      <c r="B39" s="3" t="s">
        <v>216</v>
      </c>
      <c r="C39" s="3" t="s">
        <v>260</v>
      </c>
      <c r="D39" s="3">
        <v>1</v>
      </c>
      <c r="E39" s="5">
        <v>451.35640000000006</v>
      </c>
      <c r="F39" s="5">
        <f t="shared" si="3"/>
        <v>451.35640000000006</v>
      </c>
      <c r="G39" s="3" t="s">
        <v>165</v>
      </c>
      <c r="H39" s="3" t="s">
        <v>121</v>
      </c>
      <c r="I39" s="3" t="s">
        <v>528</v>
      </c>
      <c r="K39" s="3">
        <v>0</v>
      </c>
    </row>
    <row r="40" spans="1:15" x14ac:dyDescent="0.2">
      <c r="A40" s="3" t="s">
        <v>213</v>
      </c>
      <c r="B40" s="3" t="s">
        <v>216</v>
      </c>
      <c r="C40" s="3" t="s">
        <v>261</v>
      </c>
      <c r="D40" s="3">
        <v>2</v>
      </c>
      <c r="E40" s="5">
        <v>56.149600000000007</v>
      </c>
      <c r="F40" s="5">
        <f t="shared" si="3"/>
        <v>112.29920000000001</v>
      </c>
      <c r="G40" s="3" t="s">
        <v>165</v>
      </c>
      <c r="H40" s="3" t="s">
        <v>121</v>
      </c>
      <c r="I40" s="3" t="s">
        <v>294</v>
      </c>
      <c r="K40" s="3">
        <v>0</v>
      </c>
    </row>
    <row r="41" spans="1:15" s="26" customFormat="1" x14ac:dyDescent="0.2">
      <c r="A41" s="26">
        <v>136228</v>
      </c>
      <c r="B41" s="26" t="s">
        <v>293</v>
      </c>
      <c r="C41" s="26" t="s">
        <v>296</v>
      </c>
      <c r="D41" s="26">
        <v>2</v>
      </c>
      <c r="E41" s="45">
        <v>1842</v>
      </c>
      <c r="F41" s="45">
        <f t="shared" si="3"/>
        <v>3684</v>
      </c>
      <c r="G41" s="26" t="s">
        <v>165</v>
      </c>
      <c r="H41" s="26" t="s">
        <v>121</v>
      </c>
      <c r="I41" s="26" t="s">
        <v>527</v>
      </c>
      <c r="K41" s="26">
        <v>0</v>
      </c>
    </row>
    <row r="42" spans="1:15" s="16" customFormat="1" x14ac:dyDescent="0.2">
      <c r="E42" s="17"/>
      <c r="F42" s="17"/>
    </row>
    <row r="43" spans="1:15" s="31" customFormat="1" x14ac:dyDescent="0.2">
      <c r="A43" s="31" t="s">
        <v>596</v>
      </c>
      <c r="B43" s="31" t="s">
        <v>593</v>
      </c>
      <c r="C43" s="31" t="s">
        <v>598</v>
      </c>
      <c r="D43" s="31">
        <v>1</v>
      </c>
      <c r="E43" s="36">
        <v>3550</v>
      </c>
      <c r="F43" s="36">
        <f>E43*D43</f>
        <v>3550</v>
      </c>
      <c r="K43" s="31">
        <v>1</v>
      </c>
      <c r="L43" s="31" t="s">
        <v>568</v>
      </c>
      <c r="M43" s="31" t="s">
        <v>593</v>
      </c>
      <c r="N43" s="31" t="s">
        <v>810</v>
      </c>
      <c r="O43" s="31">
        <f>K43*F43</f>
        <v>3550</v>
      </c>
    </row>
    <row r="44" spans="1:15" s="31" customFormat="1" x14ac:dyDescent="0.2">
      <c r="A44" s="31" t="s">
        <v>595</v>
      </c>
      <c r="B44" s="31" t="s">
        <v>593</v>
      </c>
      <c r="C44" s="31" t="s">
        <v>599</v>
      </c>
      <c r="D44" s="31">
        <v>1</v>
      </c>
      <c r="E44" s="36">
        <v>6600</v>
      </c>
      <c r="F44" s="36">
        <f t="shared" ref="F44:F47" si="4">E44*D44</f>
        <v>6600</v>
      </c>
      <c r="K44" s="31">
        <v>1</v>
      </c>
      <c r="L44" s="31" t="s">
        <v>568</v>
      </c>
      <c r="M44" s="31" t="s">
        <v>593</v>
      </c>
      <c r="N44" s="31" t="s">
        <v>808</v>
      </c>
      <c r="O44" s="31">
        <f t="shared" ref="O44:O47" si="5">K44*F44</f>
        <v>6600</v>
      </c>
    </row>
    <row r="45" spans="1:15" s="31" customFormat="1" x14ac:dyDescent="0.2">
      <c r="A45" s="31">
        <v>1230942</v>
      </c>
      <c r="B45" s="31" t="s">
        <v>594</v>
      </c>
      <c r="C45" s="31" t="s">
        <v>600</v>
      </c>
      <c r="D45" s="31">
        <v>1</v>
      </c>
      <c r="E45" s="36">
        <v>10414.4</v>
      </c>
      <c r="F45" s="36">
        <f t="shared" si="4"/>
        <v>10414.4</v>
      </c>
      <c r="K45" s="31">
        <v>1</v>
      </c>
      <c r="L45" s="31" t="s">
        <v>568</v>
      </c>
      <c r="M45" s="31" t="s">
        <v>594</v>
      </c>
      <c r="N45" s="31" t="s">
        <v>681</v>
      </c>
      <c r="O45" s="31">
        <f t="shared" si="5"/>
        <v>10414.4</v>
      </c>
    </row>
    <row r="46" spans="1:15" s="31" customFormat="1" x14ac:dyDescent="0.2">
      <c r="A46" s="31">
        <v>1285744</v>
      </c>
      <c r="B46" s="31" t="s">
        <v>594</v>
      </c>
      <c r="C46" s="31" t="s">
        <v>601</v>
      </c>
      <c r="D46" s="31">
        <v>1</v>
      </c>
      <c r="E46" s="36">
        <v>9425.4</v>
      </c>
      <c r="F46" s="36">
        <f t="shared" si="4"/>
        <v>9425.4</v>
      </c>
      <c r="K46" s="31">
        <v>1</v>
      </c>
      <c r="L46" s="31" t="s">
        <v>568</v>
      </c>
      <c r="M46" s="31" t="s">
        <v>594</v>
      </c>
      <c r="N46" s="31" t="s">
        <v>681</v>
      </c>
      <c r="O46" s="31">
        <f t="shared" si="5"/>
        <v>9425.4</v>
      </c>
    </row>
    <row r="47" spans="1:15" s="31" customFormat="1" x14ac:dyDescent="0.2">
      <c r="A47" s="31" t="s">
        <v>597</v>
      </c>
      <c r="B47" s="31" t="s">
        <v>593</v>
      </c>
      <c r="C47" s="31" t="s">
        <v>602</v>
      </c>
      <c r="D47" s="31">
        <v>1</v>
      </c>
      <c r="E47" s="36">
        <v>1900</v>
      </c>
      <c r="F47" s="36">
        <f t="shared" si="4"/>
        <v>1900</v>
      </c>
      <c r="K47" s="31">
        <v>1</v>
      </c>
      <c r="L47" s="31" t="s">
        <v>568</v>
      </c>
      <c r="M47" s="31" t="s">
        <v>593</v>
      </c>
      <c r="N47" s="31" t="s">
        <v>809</v>
      </c>
      <c r="O47" s="31">
        <f t="shared" si="5"/>
        <v>1900</v>
      </c>
    </row>
    <row r="48" spans="1:15" s="16" customFormat="1" x14ac:dyDescent="0.2">
      <c r="A48" s="3"/>
      <c r="E48" s="17"/>
      <c r="F48" s="17"/>
    </row>
    <row r="49" spans="1:15" s="31" customFormat="1" x14ac:dyDescent="0.2">
      <c r="A49" s="37" t="s">
        <v>626</v>
      </c>
      <c r="B49" s="31" t="s">
        <v>631</v>
      </c>
      <c r="C49" s="31" t="s">
        <v>625</v>
      </c>
      <c r="D49" s="31">
        <v>1</v>
      </c>
      <c r="E49" s="36">
        <v>225</v>
      </c>
      <c r="F49" s="36">
        <f>E49*D49</f>
        <v>225</v>
      </c>
      <c r="K49" s="31">
        <v>1</v>
      </c>
      <c r="L49" s="31" t="s">
        <v>568</v>
      </c>
      <c r="M49" s="31" t="s">
        <v>631</v>
      </c>
      <c r="N49" s="31" t="s">
        <v>688</v>
      </c>
      <c r="O49" s="31">
        <f t="shared" ref="O49:O51" si="6">K49*F49</f>
        <v>225</v>
      </c>
    </row>
    <row r="50" spans="1:15" s="31" customFormat="1" x14ac:dyDescent="0.2">
      <c r="A50" s="31" t="s">
        <v>632</v>
      </c>
      <c r="B50" s="31" t="s">
        <v>631</v>
      </c>
      <c r="C50" s="31" t="s">
        <v>627</v>
      </c>
      <c r="D50" s="31">
        <v>1</v>
      </c>
      <c r="E50" s="36">
        <v>225</v>
      </c>
      <c r="F50" s="36">
        <f t="shared" ref="F50:F51" si="7">E50*D50</f>
        <v>225</v>
      </c>
      <c r="K50" s="31">
        <v>1</v>
      </c>
      <c r="L50" s="31" t="s">
        <v>568</v>
      </c>
      <c r="M50" s="31" t="s">
        <v>631</v>
      </c>
      <c r="N50" s="31" t="s">
        <v>688</v>
      </c>
      <c r="O50" s="31">
        <f t="shared" si="6"/>
        <v>225</v>
      </c>
    </row>
    <row r="51" spans="1:15" s="31" customFormat="1" x14ac:dyDescent="0.2">
      <c r="A51" s="31" t="s">
        <v>633</v>
      </c>
      <c r="B51" s="31" t="s">
        <v>631</v>
      </c>
      <c r="C51" s="31" t="s">
        <v>628</v>
      </c>
      <c r="D51" s="31">
        <v>1</v>
      </c>
      <c r="E51" s="36">
        <v>225</v>
      </c>
      <c r="F51" s="36">
        <f t="shared" si="7"/>
        <v>225</v>
      </c>
      <c r="K51" s="31">
        <v>1</v>
      </c>
      <c r="L51" s="31" t="s">
        <v>568</v>
      </c>
      <c r="M51" s="31" t="s">
        <v>631</v>
      </c>
      <c r="N51" s="31" t="s">
        <v>688</v>
      </c>
      <c r="O51" s="31">
        <f t="shared" si="6"/>
        <v>225</v>
      </c>
    </row>
    <row r="52" spans="1:15" s="31" customFormat="1" x14ac:dyDescent="0.2">
      <c r="A52" s="31" t="s">
        <v>630</v>
      </c>
      <c r="B52" s="31" t="s">
        <v>631</v>
      </c>
      <c r="C52" s="31" t="s">
        <v>629</v>
      </c>
      <c r="D52" s="31">
        <v>1</v>
      </c>
      <c r="E52" s="36">
        <v>225</v>
      </c>
      <c r="F52" s="36">
        <f>E52*D52</f>
        <v>225</v>
      </c>
      <c r="K52" s="31">
        <v>1</v>
      </c>
      <c r="L52" s="31" t="s">
        <v>568</v>
      </c>
      <c r="M52" s="31" t="s">
        <v>631</v>
      </c>
      <c r="N52" s="31" t="s">
        <v>688</v>
      </c>
      <c r="O52" s="31">
        <f>K52*F52</f>
        <v>225</v>
      </c>
    </row>
    <row r="54" spans="1:15" s="7" customFormat="1" x14ac:dyDescent="0.2">
      <c r="A54" s="6" t="s">
        <v>93</v>
      </c>
      <c r="B54" s="14"/>
      <c r="C54" s="6"/>
      <c r="E54" s="8"/>
      <c r="F54" s="8"/>
    </row>
    <row r="55" spans="1:15" x14ac:dyDescent="0.2">
      <c r="A55" s="3" t="s">
        <v>551</v>
      </c>
      <c r="B55" s="3" t="s">
        <v>88</v>
      </c>
      <c r="C55" s="3" t="s">
        <v>552</v>
      </c>
      <c r="D55" s="3">
        <v>1</v>
      </c>
      <c r="E55" s="3">
        <v>16100</v>
      </c>
      <c r="F55" s="3">
        <f t="shared" si="0"/>
        <v>16100</v>
      </c>
      <c r="G55" s="3" t="s">
        <v>87</v>
      </c>
      <c r="H55" s="3" t="s">
        <v>95</v>
      </c>
      <c r="K55" s="3">
        <v>0</v>
      </c>
    </row>
    <row r="56" spans="1:15" x14ac:dyDescent="0.2">
      <c r="A56" s="3" t="s">
        <v>89</v>
      </c>
      <c r="B56" s="3" t="s">
        <v>88</v>
      </c>
      <c r="C56" s="3" t="s">
        <v>90</v>
      </c>
      <c r="D56" s="3">
        <v>1</v>
      </c>
      <c r="E56" s="3">
        <v>5160</v>
      </c>
      <c r="F56" s="3">
        <f t="shared" si="0"/>
        <v>5160</v>
      </c>
      <c r="G56" s="3" t="s">
        <v>87</v>
      </c>
      <c r="H56" s="3" t="s">
        <v>94</v>
      </c>
      <c r="K56" s="3">
        <v>0</v>
      </c>
    </row>
    <row r="57" spans="1:15" x14ac:dyDescent="0.2">
      <c r="A57" s="3" t="s">
        <v>91</v>
      </c>
      <c r="B57" s="3" t="s">
        <v>88</v>
      </c>
      <c r="C57" s="3" t="s">
        <v>92</v>
      </c>
      <c r="D57" s="3">
        <v>1</v>
      </c>
      <c r="E57" s="3">
        <v>4230</v>
      </c>
      <c r="F57" s="3">
        <f t="shared" ref="F57" si="8">E57*D57</f>
        <v>4230</v>
      </c>
      <c r="G57" s="3" t="s">
        <v>87</v>
      </c>
      <c r="H57" s="3" t="s">
        <v>96</v>
      </c>
      <c r="K57" s="3">
        <v>0</v>
      </c>
    </row>
    <row r="58" spans="1:15" x14ac:dyDescent="0.2">
      <c r="C58" s="3"/>
      <c r="E58" s="3"/>
      <c r="F58" s="3"/>
    </row>
    <row r="59" spans="1:15" x14ac:dyDescent="0.2">
      <c r="C59" s="3"/>
      <c r="E59" s="3"/>
      <c r="F59" s="3"/>
    </row>
    <row r="60" spans="1:15" x14ac:dyDescent="0.2">
      <c r="A60" s="3" t="s">
        <v>672</v>
      </c>
      <c r="B60" s="3" t="s">
        <v>661</v>
      </c>
      <c r="C60" s="3" t="s">
        <v>679</v>
      </c>
      <c r="D60" s="3">
        <v>1</v>
      </c>
      <c r="E60" s="3">
        <v>2450</v>
      </c>
      <c r="F60" s="3">
        <f>E60*D60</f>
        <v>2450</v>
      </c>
      <c r="K60" s="3">
        <v>1</v>
      </c>
      <c r="L60" s="3" t="s">
        <v>568</v>
      </c>
      <c r="M60" s="3" t="s">
        <v>661</v>
      </c>
      <c r="N60" s="3" t="s">
        <v>666</v>
      </c>
      <c r="O60" s="3">
        <f>F60*D60</f>
        <v>2450</v>
      </c>
    </row>
    <row r="61" spans="1:15" x14ac:dyDescent="0.2">
      <c r="A61" s="3" t="s">
        <v>671</v>
      </c>
      <c r="B61" s="3" t="s">
        <v>661</v>
      </c>
      <c r="C61" s="3" t="s">
        <v>680</v>
      </c>
      <c r="D61" s="3">
        <v>1</v>
      </c>
      <c r="E61" s="3">
        <v>245</v>
      </c>
      <c r="F61" s="3">
        <f t="shared" ref="F61:F66" si="9">E61*D61</f>
        <v>245</v>
      </c>
      <c r="K61" s="3">
        <v>1</v>
      </c>
      <c r="L61" s="3" t="s">
        <v>568</v>
      </c>
      <c r="M61" s="3" t="s">
        <v>661</v>
      </c>
      <c r="N61" s="3" t="s">
        <v>666</v>
      </c>
      <c r="O61" s="3">
        <f t="shared" ref="O61:O66" si="10">F61*D61</f>
        <v>245</v>
      </c>
    </row>
    <row r="62" spans="1:15" x14ac:dyDescent="0.2">
      <c r="A62" s="3" t="s">
        <v>668</v>
      </c>
      <c r="B62" s="3" t="s">
        <v>661</v>
      </c>
      <c r="C62" s="3" t="s">
        <v>667</v>
      </c>
      <c r="D62" s="3">
        <v>1</v>
      </c>
      <c r="E62" s="3">
        <v>975</v>
      </c>
      <c r="F62" s="3">
        <f t="shared" si="9"/>
        <v>975</v>
      </c>
      <c r="K62" s="3">
        <v>1</v>
      </c>
      <c r="L62" s="3" t="s">
        <v>568</v>
      </c>
      <c r="M62" s="3" t="s">
        <v>661</v>
      </c>
      <c r="N62" s="3" t="s">
        <v>666</v>
      </c>
      <c r="O62" s="3">
        <f t="shared" si="10"/>
        <v>975</v>
      </c>
    </row>
    <row r="63" spans="1:15" x14ac:dyDescent="0.2">
      <c r="A63" s="3" t="s">
        <v>669</v>
      </c>
      <c r="B63" s="3" t="s">
        <v>661</v>
      </c>
      <c r="C63" s="3" t="s">
        <v>670</v>
      </c>
      <c r="D63" s="3">
        <v>1</v>
      </c>
      <c r="E63" s="3">
        <v>6750</v>
      </c>
      <c r="F63" s="3">
        <f t="shared" si="9"/>
        <v>6750</v>
      </c>
      <c r="K63" s="3">
        <v>1</v>
      </c>
      <c r="L63" s="3" t="s">
        <v>568</v>
      </c>
      <c r="M63" s="3" t="s">
        <v>661</v>
      </c>
      <c r="N63" s="3" t="s">
        <v>666</v>
      </c>
      <c r="O63" s="3">
        <f t="shared" si="10"/>
        <v>6750</v>
      </c>
    </row>
    <row r="64" spans="1:15" x14ac:dyDescent="0.2">
      <c r="A64" s="3" t="s">
        <v>673</v>
      </c>
      <c r="B64" s="3" t="s">
        <v>661</v>
      </c>
      <c r="C64" s="3" t="s">
        <v>678</v>
      </c>
      <c r="D64" s="3">
        <v>2</v>
      </c>
      <c r="E64" s="3">
        <v>245</v>
      </c>
      <c r="F64" s="3">
        <f t="shared" si="9"/>
        <v>490</v>
      </c>
      <c r="K64" s="3">
        <v>1</v>
      </c>
      <c r="L64" s="3" t="s">
        <v>568</v>
      </c>
      <c r="M64" s="3" t="s">
        <v>661</v>
      </c>
      <c r="N64" s="3" t="s">
        <v>666</v>
      </c>
      <c r="O64" s="3">
        <f t="shared" si="10"/>
        <v>980</v>
      </c>
    </row>
    <row r="65" spans="1:15" x14ac:dyDescent="0.2">
      <c r="A65" s="3" t="s">
        <v>674</v>
      </c>
      <c r="B65" s="3" t="s">
        <v>661</v>
      </c>
      <c r="C65" s="3" t="s">
        <v>676</v>
      </c>
      <c r="D65" s="3">
        <v>2</v>
      </c>
      <c r="E65" s="3">
        <v>2050</v>
      </c>
      <c r="F65" s="3">
        <f t="shared" si="9"/>
        <v>4100</v>
      </c>
      <c r="K65" s="3">
        <v>1</v>
      </c>
      <c r="L65" s="3" t="s">
        <v>568</v>
      </c>
      <c r="M65" s="3" t="s">
        <v>661</v>
      </c>
      <c r="N65" s="3" t="s">
        <v>666</v>
      </c>
      <c r="O65" s="3">
        <f t="shared" si="10"/>
        <v>8200</v>
      </c>
    </row>
    <row r="66" spans="1:15" x14ac:dyDescent="0.2">
      <c r="A66" s="3" t="s">
        <v>675</v>
      </c>
      <c r="B66" s="3" t="s">
        <v>661</v>
      </c>
      <c r="C66" s="3" t="s">
        <v>677</v>
      </c>
      <c r="D66" s="3">
        <v>1</v>
      </c>
      <c r="E66" s="3">
        <v>2845</v>
      </c>
      <c r="F66" s="3">
        <f t="shared" si="9"/>
        <v>2845</v>
      </c>
      <c r="K66" s="3">
        <v>1</v>
      </c>
      <c r="L66" s="3" t="s">
        <v>568</v>
      </c>
      <c r="M66" s="3" t="s">
        <v>661</v>
      </c>
      <c r="N66" s="3" t="s">
        <v>666</v>
      </c>
      <c r="O66" s="3">
        <f t="shared" si="10"/>
        <v>2845</v>
      </c>
    </row>
    <row r="67" spans="1:15" x14ac:dyDescent="0.2">
      <c r="C67" s="3"/>
      <c r="E67" s="3"/>
      <c r="F67" s="3"/>
    </row>
    <row r="68" spans="1:15" x14ac:dyDescent="0.2">
      <c r="C68" s="3"/>
      <c r="E68" s="3"/>
      <c r="F68" s="3"/>
    </row>
    <row r="69" spans="1:15" x14ac:dyDescent="0.2">
      <c r="C69" s="3"/>
      <c r="E69" s="3"/>
      <c r="F69" s="3"/>
    </row>
    <row r="70" spans="1:15" x14ac:dyDescent="0.2">
      <c r="C70" s="3"/>
      <c r="E70" s="3"/>
      <c r="F70" s="3"/>
    </row>
    <row r="71" spans="1:15" x14ac:dyDescent="0.2">
      <c r="B71" s="18"/>
    </row>
    <row r="72" spans="1:15" s="20" customFormat="1" x14ac:dyDescent="0.2">
      <c r="A72" s="19" t="s">
        <v>42</v>
      </c>
      <c r="C72" s="21"/>
      <c r="E72" s="22"/>
      <c r="F72" s="22"/>
    </row>
    <row r="73" spans="1:15" x14ac:dyDescent="0.2">
      <c r="B73" s="3" t="s">
        <v>49</v>
      </c>
      <c r="C73" s="3" t="s">
        <v>51</v>
      </c>
      <c r="D73" s="3">
        <v>1</v>
      </c>
      <c r="E73" s="3">
        <v>7827</v>
      </c>
      <c r="F73" s="3">
        <f t="shared" si="0"/>
        <v>7827</v>
      </c>
      <c r="G73" s="3" t="s">
        <v>54</v>
      </c>
      <c r="K73" s="3">
        <v>0</v>
      </c>
    </row>
    <row r="74" spans="1:15" x14ac:dyDescent="0.2">
      <c r="B74" s="3" t="s">
        <v>53</v>
      </c>
      <c r="C74" s="3" t="s">
        <v>52</v>
      </c>
      <c r="D74" s="3">
        <v>1</v>
      </c>
      <c r="E74" s="3">
        <v>1086</v>
      </c>
      <c r="F74" s="3">
        <f t="shared" si="0"/>
        <v>1086</v>
      </c>
      <c r="G74" s="3" t="s">
        <v>50</v>
      </c>
      <c r="K74" s="3">
        <v>0</v>
      </c>
    </row>
    <row r="75" spans="1:15" x14ac:dyDescent="0.2">
      <c r="A75" s="3">
        <v>434494</v>
      </c>
      <c r="B75" s="3" t="s">
        <v>427</v>
      </c>
      <c r="C75" s="3" t="s">
        <v>426</v>
      </c>
      <c r="D75" s="3">
        <v>1</v>
      </c>
      <c r="E75" s="3">
        <v>86.9</v>
      </c>
      <c r="F75" s="3">
        <f t="shared" si="0"/>
        <v>86.9</v>
      </c>
      <c r="G75" s="3" t="s">
        <v>308</v>
      </c>
      <c r="I75" s="3" t="s">
        <v>501</v>
      </c>
      <c r="K75" s="3">
        <v>0</v>
      </c>
    </row>
    <row r="76" spans="1:15" s="31" customFormat="1" x14ac:dyDescent="0.2">
      <c r="A76" s="31">
        <v>6072231</v>
      </c>
      <c r="B76" s="31" t="s">
        <v>427</v>
      </c>
      <c r="C76" s="31" t="s">
        <v>304</v>
      </c>
      <c r="D76" s="31">
        <v>1</v>
      </c>
      <c r="E76" s="31">
        <v>139</v>
      </c>
      <c r="F76" s="31">
        <f t="shared" si="0"/>
        <v>139</v>
      </c>
      <c r="G76" s="31" t="s">
        <v>308</v>
      </c>
      <c r="K76" s="31">
        <v>0</v>
      </c>
    </row>
    <row r="77" spans="1:15" x14ac:dyDescent="0.2">
      <c r="C77" s="3"/>
      <c r="E77" s="3"/>
      <c r="F77" s="3"/>
    </row>
    <row r="78" spans="1:15" s="31" customFormat="1" x14ac:dyDescent="0.2">
      <c r="A78" s="31" t="s">
        <v>612</v>
      </c>
      <c r="B78" s="31" t="s">
        <v>616</v>
      </c>
      <c r="C78" s="31" t="s">
        <v>617</v>
      </c>
      <c r="D78" s="31">
        <v>1</v>
      </c>
      <c r="E78" s="31">
        <v>4249</v>
      </c>
      <c r="F78" s="31">
        <f>E78*D78</f>
        <v>4249</v>
      </c>
      <c r="G78" s="31" t="s">
        <v>608</v>
      </c>
      <c r="K78" s="31">
        <v>1</v>
      </c>
      <c r="L78" s="31" t="s">
        <v>568</v>
      </c>
      <c r="M78" s="31" t="s">
        <v>616</v>
      </c>
      <c r="N78" s="31" t="s">
        <v>621</v>
      </c>
      <c r="O78" s="31">
        <f>K78*F78</f>
        <v>4249</v>
      </c>
    </row>
    <row r="79" spans="1:15" s="31" customFormat="1" x14ac:dyDescent="0.2">
      <c r="A79" s="31" t="s">
        <v>613</v>
      </c>
      <c r="B79" s="31" t="s">
        <v>616</v>
      </c>
      <c r="C79" s="31" t="s">
        <v>618</v>
      </c>
      <c r="D79" s="31">
        <v>34</v>
      </c>
      <c r="E79" s="31">
        <v>288</v>
      </c>
      <c r="F79" s="31">
        <f t="shared" ref="F79:F86" si="11">E79*D79</f>
        <v>9792</v>
      </c>
      <c r="G79" s="31" t="s">
        <v>609</v>
      </c>
      <c r="K79" s="31">
        <v>1</v>
      </c>
      <c r="L79" s="31" t="s">
        <v>568</v>
      </c>
      <c r="M79" s="31" t="s">
        <v>616</v>
      </c>
      <c r="N79" s="31" t="s">
        <v>621</v>
      </c>
      <c r="O79" s="31">
        <f t="shared" ref="O79:O81" si="12">K79*F79</f>
        <v>9792</v>
      </c>
    </row>
    <row r="80" spans="1:15" s="31" customFormat="1" x14ac:dyDescent="0.2">
      <c r="A80" s="31" t="s">
        <v>614</v>
      </c>
      <c r="B80" s="31" t="s">
        <v>616</v>
      </c>
      <c r="C80" s="31" t="s">
        <v>619</v>
      </c>
      <c r="D80" s="31">
        <v>1</v>
      </c>
      <c r="E80" s="31">
        <v>169</v>
      </c>
      <c r="F80" s="31">
        <f t="shared" si="11"/>
        <v>169</v>
      </c>
      <c r="G80" s="31" t="s">
        <v>610</v>
      </c>
      <c r="K80" s="31">
        <v>1</v>
      </c>
      <c r="L80" s="31" t="s">
        <v>568</v>
      </c>
      <c r="M80" s="31" t="s">
        <v>616</v>
      </c>
      <c r="N80" s="31" t="s">
        <v>621</v>
      </c>
      <c r="O80" s="31">
        <f t="shared" si="12"/>
        <v>169</v>
      </c>
    </row>
    <row r="81" spans="1:15" s="31" customFormat="1" x14ac:dyDescent="0.2">
      <c r="A81" s="31" t="s">
        <v>615</v>
      </c>
      <c r="B81" s="31" t="s">
        <v>616</v>
      </c>
      <c r="C81" s="31" t="s">
        <v>620</v>
      </c>
      <c r="D81" s="31">
        <v>1</v>
      </c>
      <c r="E81" s="31">
        <v>95</v>
      </c>
      <c r="F81" s="31">
        <f t="shared" si="11"/>
        <v>95</v>
      </c>
      <c r="G81" s="31" t="s">
        <v>611</v>
      </c>
      <c r="K81" s="31">
        <v>1</v>
      </c>
      <c r="L81" s="31" t="s">
        <v>568</v>
      </c>
      <c r="M81" s="31" t="s">
        <v>616</v>
      </c>
      <c r="N81" s="31" t="s">
        <v>621</v>
      </c>
      <c r="O81" s="31">
        <f t="shared" si="12"/>
        <v>95</v>
      </c>
    </row>
    <row r="82" spans="1:15" s="31" customFormat="1" x14ac:dyDescent="0.2">
      <c r="A82" s="31" t="s">
        <v>683</v>
      </c>
      <c r="B82" s="31" t="s">
        <v>684</v>
      </c>
      <c r="C82" s="31" t="s">
        <v>682</v>
      </c>
      <c r="D82" s="31">
        <v>1</v>
      </c>
      <c r="E82" s="31">
        <v>614</v>
      </c>
      <c r="F82" s="31">
        <f t="shared" si="11"/>
        <v>614</v>
      </c>
      <c r="G82" s="31" t="s">
        <v>603</v>
      </c>
      <c r="K82" s="31">
        <v>1</v>
      </c>
      <c r="L82" s="31" t="s">
        <v>568</v>
      </c>
      <c r="M82" s="31" t="s">
        <v>572</v>
      </c>
      <c r="N82" s="31" t="s">
        <v>687</v>
      </c>
      <c r="O82" s="31">
        <f>K82*F82</f>
        <v>614</v>
      </c>
    </row>
    <row r="83" spans="1:15" s="32" customFormat="1" x14ac:dyDescent="0.2">
      <c r="D83" s="32">
        <v>1</v>
      </c>
      <c r="E83" s="32">
        <v>2300</v>
      </c>
      <c r="F83" s="32">
        <v>2300</v>
      </c>
      <c r="G83" s="32" t="s">
        <v>604</v>
      </c>
      <c r="K83" s="32">
        <v>1</v>
      </c>
      <c r="L83" s="32" t="s">
        <v>568</v>
      </c>
      <c r="M83" s="32" t="s">
        <v>572</v>
      </c>
      <c r="N83" s="32" t="s">
        <v>812</v>
      </c>
      <c r="O83" s="32">
        <v>2218.33</v>
      </c>
    </row>
    <row r="84" spans="1:15" s="32" customFormat="1" x14ac:dyDescent="0.2">
      <c r="D84" s="32">
        <v>1</v>
      </c>
      <c r="E84" s="32">
        <v>0</v>
      </c>
      <c r="F84" s="32">
        <v>0</v>
      </c>
      <c r="G84" s="32" t="s">
        <v>605</v>
      </c>
      <c r="K84" s="32">
        <v>1</v>
      </c>
    </row>
    <row r="85" spans="1:15" s="31" customFormat="1" x14ac:dyDescent="0.2">
      <c r="B85" s="31" t="s">
        <v>685</v>
      </c>
      <c r="C85" s="31" t="s">
        <v>686</v>
      </c>
      <c r="D85" s="31">
        <v>1</v>
      </c>
      <c r="E85" s="31">
        <v>599</v>
      </c>
      <c r="F85" s="31">
        <f t="shared" si="11"/>
        <v>599</v>
      </c>
      <c r="G85" s="31" t="s">
        <v>606</v>
      </c>
      <c r="K85" s="31">
        <v>1</v>
      </c>
      <c r="L85" s="31" t="s">
        <v>568</v>
      </c>
      <c r="M85" s="31" t="s">
        <v>572</v>
      </c>
      <c r="N85" s="31" t="s">
        <v>687</v>
      </c>
      <c r="O85" s="31">
        <f>K85*F85</f>
        <v>599</v>
      </c>
    </row>
    <row r="86" spans="1:15" s="31" customFormat="1" x14ac:dyDescent="0.2">
      <c r="D86" s="31">
        <v>1</v>
      </c>
      <c r="E86" s="31">
        <v>100</v>
      </c>
      <c r="F86" s="31">
        <f t="shared" si="11"/>
        <v>100</v>
      </c>
      <c r="G86" s="31" t="s">
        <v>607</v>
      </c>
      <c r="K86" s="31">
        <v>0</v>
      </c>
    </row>
    <row r="87" spans="1:15" x14ac:dyDescent="0.2">
      <c r="C87" s="3"/>
      <c r="E87" s="3"/>
      <c r="F87" s="3"/>
    </row>
    <row r="88" spans="1:15" x14ac:dyDescent="0.2">
      <c r="C88" s="3"/>
      <c r="E88" s="3"/>
      <c r="F88" s="3"/>
    </row>
    <row r="89" spans="1:15" x14ac:dyDescent="0.2">
      <c r="C89" s="3"/>
      <c r="E89" s="3"/>
      <c r="F89" s="3"/>
    </row>
    <row r="90" spans="1:15" x14ac:dyDescent="0.2">
      <c r="C90" s="3"/>
      <c r="E90" s="3"/>
      <c r="F90" s="3"/>
    </row>
    <row r="91" spans="1:15" s="7" customFormat="1" x14ac:dyDescent="0.2">
      <c r="A91" s="9" t="s">
        <v>428</v>
      </c>
      <c r="B91" s="14"/>
      <c r="C91" s="9"/>
      <c r="E91" s="15"/>
      <c r="F91" s="8"/>
    </row>
    <row r="92" spans="1:15" x14ac:dyDescent="0.2">
      <c r="A92" s="3" t="s">
        <v>97</v>
      </c>
      <c r="B92" s="3" t="s">
        <v>100</v>
      </c>
      <c r="C92" s="3" t="s">
        <v>101</v>
      </c>
      <c r="D92" s="3">
        <v>2</v>
      </c>
      <c r="E92" s="3">
        <v>1300</v>
      </c>
      <c r="F92" s="3">
        <f t="shared" si="0"/>
        <v>2600</v>
      </c>
      <c r="G92" s="3" t="s">
        <v>163</v>
      </c>
      <c r="H92" s="3" t="s">
        <v>104</v>
      </c>
      <c r="K92" s="3">
        <v>1</v>
      </c>
      <c r="L92" s="3" t="s">
        <v>568</v>
      </c>
      <c r="M92" s="3" t="s">
        <v>576</v>
      </c>
      <c r="O92" s="3">
        <f>780*2</f>
        <v>1560</v>
      </c>
    </row>
    <row r="93" spans="1:15" x14ac:dyDescent="0.2">
      <c r="A93" s="3" t="s">
        <v>98</v>
      </c>
      <c r="B93" s="3" t="s">
        <v>100</v>
      </c>
      <c r="C93" s="3" t="s">
        <v>102</v>
      </c>
      <c r="D93" s="3">
        <v>2</v>
      </c>
      <c r="E93" s="3">
        <v>270</v>
      </c>
      <c r="F93" s="3">
        <f t="shared" si="0"/>
        <v>540</v>
      </c>
      <c r="G93" s="3" t="s">
        <v>163</v>
      </c>
      <c r="H93" s="3" t="s">
        <v>104</v>
      </c>
      <c r="I93" s="4" t="s">
        <v>497</v>
      </c>
      <c r="K93" s="3">
        <v>1</v>
      </c>
      <c r="L93" s="3" t="s">
        <v>568</v>
      </c>
      <c r="M93" s="3" t="s">
        <v>576</v>
      </c>
      <c r="O93" s="3">
        <f>280*2</f>
        <v>560</v>
      </c>
    </row>
    <row r="94" spans="1:15" x14ac:dyDescent="0.2">
      <c r="A94" s="3" t="s">
        <v>99</v>
      </c>
      <c r="B94" s="3" t="s">
        <v>100</v>
      </c>
      <c r="C94" s="3" t="s">
        <v>103</v>
      </c>
      <c r="D94" s="3">
        <v>2</v>
      </c>
      <c r="E94" s="3">
        <v>105</v>
      </c>
      <c r="F94" s="3">
        <f t="shared" si="0"/>
        <v>210</v>
      </c>
      <c r="G94" s="3" t="s">
        <v>163</v>
      </c>
      <c r="H94" s="3" t="s">
        <v>104</v>
      </c>
      <c r="K94" s="3">
        <v>1</v>
      </c>
      <c r="L94" s="3" t="s">
        <v>568</v>
      </c>
      <c r="M94" s="3" t="s">
        <v>576</v>
      </c>
      <c r="O94" s="3">
        <f>110*2</f>
        <v>220</v>
      </c>
    </row>
    <row r="95" spans="1:15" x14ac:dyDescent="0.2">
      <c r="B95" s="3" t="s">
        <v>427</v>
      </c>
      <c r="C95" s="3" t="s">
        <v>502</v>
      </c>
      <c r="D95" s="3">
        <v>1</v>
      </c>
      <c r="E95" s="3">
        <v>30</v>
      </c>
      <c r="F95" s="3">
        <v>30</v>
      </c>
      <c r="G95" s="3" t="s">
        <v>163</v>
      </c>
      <c r="H95" s="3" t="s">
        <v>104</v>
      </c>
      <c r="I95" s="3" t="s">
        <v>503</v>
      </c>
      <c r="K95" s="3">
        <v>1</v>
      </c>
      <c r="L95" s="3" t="s">
        <v>568</v>
      </c>
      <c r="M95" s="3" t="s">
        <v>572</v>
      </c>
      <c r="O95" s="3">
        <v>59.99</v>
      </c>
    </row>
    <row r="96" spans="1:15" x14ac:dyDescent="0.2">
      <c r="A96" s="3">
        <v>91863</v>
      </c>
      <c r="B96" s="3" t="s">
        <v>120</v>
      </c>
      <c r="C96" s="3" t="s">
        <v>122</v>
      </c>
      <c r="D96" s="3">
        <v>2</v>
      </c>
      <c r="E96" s="3">
        <v>469</v>
      </c>
      <c r="F96" s="3">
        <f t="shared" si="0"/>
        <v>938</v>
      </c>
      <c r="G96" s="3" t="s">
        <v>163</v>
      </c>
      <c r="H96" s="3" t="s">
        <v>121</v>
      </c>
      <c r="I96" s="4" t="s">
        <v>496</v>
      </c>
      <c r="K96" s="3">
        <v>1</v>
      </c>
      <c r="L96" s="3" t="s">
        <v>568</v>
      </c>
      <c r="M96" s="3" t="s">
        <v>572</v>
      </c>
      <c r="O96" s="3">
        <v>406.95</v>
      </c>
    </row>
    <row r="97" spans="1:11" x14ac:dyDescent="0.2">
      <c r="A97" s="11"/>
      <c r="C97" s="13"/>
      <c r="E97" s="12"/>
    </row>
    <row r="98" spans="1:11" s="7" customFormat="1" x14ac:dyDescent="0.2">
      <c r="A98" s="6" t="s">
        <v>164</v>
      </c>
      <c r="C98" s="6"/>
      <c r="E98" s="8"/>
      <c r="F98" s="8"/>
    </row>
    <row r="99" spans="1:11" x14ac:dyDescent="0.2">
      <c r="A99" s="3" t="s">
        <v>74</v>
      </c>
      <c r="B99" s="3" t="s">
        <v>73</v>
      </c>
      <c r="C99" s="3" t="s">
        <v>59</v>
      </c>
      <c r="D99" s="3">
        <v>1</v>
      </c>
      <c r="E99" s="5">
        <v>761.25900000000001</v>
      </c>
      <c r="F99" s="5">
        <f t="shared" si="0"/>
        <v>761.25900000000001</v>
      </c>
      <c r="G99" s="3" t="s">
        <v>2</v>
      </c>
      <c r="I99" s="3" t="s">
        <v>305</v>
      </c>
      <c r="K99" s="3">
        <v>0</v>
      </c>
    </row>
    <row r="100" spans="1:11" x14ac:dyDescent="0.2">
      <c r="A100" s="3" t="s">
        <v>75</v>
      </c>
      <c r="B100" s="3" t="s">
        <v>73</v>
      </c>
      <c r="C100" s="3" t="s">
        <v>60</v>
      </c>
      <c r="D100" s="3">
        <v>1</v>
      </c>
      <c r="E100" s="5">
        <v>537.74040000000002</v>
      </c>
      <c r="F100" s="5">
        <f t="shared" si="0"/>
        <v>537.74040000000002</v>
      </c>
      <c r="G100" s="3" t="s">
        <v>2</v>
      </c>
      <c r="I100" s="3" t="s">
        <v>305</v>
      </c>
      <c r="K100" s="3">
        <v>0</v>
      </c>
    </row>
    <row r="101" spans="1:11" x14ac:dyDescent="0.2">
      <c r="A101" s="3" t="s">
        <v>76</v>
      </c>
      <c r="B101" s="3" t="s">
        <v>73</v>
      </c>
      <c r="C101" s="3" t="s">
        <v>61</v>
      </c>
      <c r="D101" s="3">
        <v>1</v>
      </c>
      <c r="E101" s="5">
        <v>537.74040000000002</v>
      </c>
      <c r="F101" s="5">
        <f t="shared" si="0"/>
        <v>537.74040000000002</v>
      </c>
      <c r="G101" s="3" t="s">
        <v>2</v>
      </c>
      <c r="I101" s="3" t="s">
        <v>305</v>
      </c>
      <c r="K101" s="3">
        <v>0</v>
      </c>
    </row>
    <row r="102" spans="1:11" x14ac:dyDescent="0.2">
      <c r="A102" s="3" t="s">
        <v>77</v>
      </c>
      <c r="B102" s="3" t="s">
        <v>73</v>
      </c>
      <c r="C102" s="3" t="s">
        <v>62</v>
      </c>
      <c r="D102" s="3">
        <v>1</v>
      </c>
      <c r="E102" s="5">
        <v>537.74040000000002</v>
      </c>
      <c r="F102" s="5">
        <f t="shared" si="0"/>
        <v>537.74040000000002</v>
      </c>
      <c r="G102" s="3" t="s">
        <v>2</v>
      </c>
      <c r="I102" s="3" t="s">
        <v>305</v>
      </c>
      <c r="K102" s="3">
        <v>0</v>
      </c>
    </row>
    <row r="103" spans="1:11" x14ac:dyDescent="0.2">
      <c r="A103" s="3" t="s">
        <v>78</v>
      </c>
      <c r="B103" s="3" t="s">
        <v>73</v>
      </c>
      <c r="C103" s="3" t="s">
        <v>63</v>
      </c>
      <c r="D103" s="3">
        <v>1</v>
      </c>
      <c r="E103" s="5">
        <v>610.0870000000001</v>
      </c>
      <c r="F103" s="5">
        <f t="shared" si="0"/>
        <v>610.0870000000001</v>
      </c>
      <c r="G103" s="3" t="s">
        <v>2</v>
      </c>
      <c r="I103" s="3" t="s">
        <v>305</v>
      </c>
      <c r="K103" s="3">
        <v>0</v>
      </c>
    </row>
    <row r="104" spans="1:11" x14ac:dyDescent="0.2">
      <c r="A104" s="3" t="s">
        <v>79</v>
      </c>
      <c r="B104" s="3" t="s">
        <v>73</v>
      </c>
      <c r="C104" s="3" t="s">
        <v>64</v>
      </c>
      <c r="D104" s="3">
        <v>1</v>
      </c>
      <c r="E104" s="5">
        <v>1166.1840000000002</v>
      </c>
      <c r="F104" s="5">
        <f t="shared" si="0"/>
        <v>1166.1840000000002</v>
      </c>
      <c r="G104" s="3" t="s">
        <v>2</v>
      </c>
      <c r="I104" s="3" t="s">
        <v>305</v>
      </c>
      <c r="K104" s="3">
        <v>0</v>
      </c>
    </row>
    <row r="105" spans="1:11" x14ac:dyDescent="0.2">
      <c r="A105" s="3" t="s">
        <v>80</v>
      </c>
      <c r="B105" s="3" t="s">
        <v>73</v>
      </c>
      <c r="C105" s="3" t="s">
        <v>65</v>
      </c>
      <c r="D105" s="3">
        <v>1</v>
      </c>
      <c r="E105" s="5">
        <v>620.8850000000001</v>
      </c>
      <c r="F105" s="5">
        <f t="shared" si="0"/>
        <v>620.8850000000001</v>
      </c>
      <c r="G105" s="3" t="s">
        <v>2</v>
      </c>
      <c r="I105" s="3" t="s">
        <v>305</v>
      </c>
      <c r="K105" s="3">
        <v>0</v>
      </c>
    </row>
    <row r="106" spans="1:11" x14ac:dyDescent="0.2">
      <c r="A106" s="3" t="s">
        <v>81</v>
      </c>
      <c r="B106" s="3" t="s">
        <v>73</v>
      </c>
      <c r="C106" s="3" t="s">
        <v>66</v>
      </c>
      <c r="D106" s="3">
        <v>1</v>
      </c>
      <c r="E106" s="5">
        <v>733.18420000000003</v>
      </c>
      <c r="F106" s="5">
        <f t="shared" si="0"/>
        <v>733.18420000000003</v>
      </c>
      <c r="G106" s="3" t="s">
        <v>2</v>
      </c>
      <c r="I106" s="3" t="s">
        <v>305</v>
      </c>
      <c r="K106" s="3">
        <v>0</v>
      </c>
    </row>
    <row r="107" spans="1:11" x14ac:dyDescent="0.2">
      <c r="B107" s="3" t="s">
        <v>73</v>
      </c>
      <c r="C107" s="3" t="s">
        <v>67</v>
      </c>
      <c r="D107" s="3">
        <v>1</v>
      </c>
      <c r="E107" s="5">
        <v>467.76936000000001</v>
      </c>
      <c r="F107" s="5">
        <f t="shared" si="0"/>
        <v>467.76936000000001</v>
      </c>
      <c r="G107" s="3" t="s">
        <v>2</v>
      </c>
      <c r="I107" s="3" t="s">
        <v>305</v>
      </c>
      <c r="K107" s="3">
        <v>0</v>
      </c>
    </row>
    <row r="108" spans="1:11" x14ac:dyDescent="0.2">
      <c r="A108" s="3" t="s">
        <v>82</v>
      </c>
      <c r="B108" s="3" t="s">
        <v>73</v>
      </c>
      <c r="C108" s="3" t="s">
        <v>68</v>
      </c>
      <c r="D108" s="3">
        <v>1</v>
      </c>
      <c r="E108" s="5">
        <v>476.19180000000006</v>
      </c>
      <c r="F108" s="5">
        <f t="shared" si="0"/>
        <v>476.19180000000006</v>
      </c>
      <c r="G108" s="3" t="s">
        <v>2</v>
      </c>
      <c r="I108" s="3" t="s">
        <v>305</v>
      </c>
      <c r="K108" s="3">
        <v>0</v>
      </c>
    </row>
    <row r="109" spans="1:11" x14ac:dyDescent="0.2">
      <c r="A109" s="3" t="s">
        <v>83</v>
      </c>
      <c r="B109" s="3" t="s">
        <v>73</v>
      </c>
      <c r="C109" s="3" t="s">
        <v>69</v>
      </c>
      <c r="D109" s="3">
        <v>1</v>
      </c>
      <c r="E109" s="5">
        <v>426.52100000000002</v>
      </c>
      <c r="F109" s="5">
        <f t="shared" si="0"/>
        <v>426.52100000000002</v>
      </c>
      <c r="G109" s="3" t="s">
        <v>2</v>
      </c>
      <c r="I109" s="3" t="s">
        <v>305</v>
      </c>
      <c r="K109" s="3">
        <v>0</v>
      </c>
    </row>
    <row r="110" spans="1:11" x14ac:dyDescent="0.2">
      <c r="A110" s="3" t="s">
        <v>84</v>
      </c>
      <c r="B110" s="3" t="s">
        <v>73</v>
      </c>
      <c r="C110" s="3" t="s">
        <v>70</v>
      </c>
      <c r="D110" s="3">
        <v>1</v>
      </c>
      <c r="E110" s="5">
        <v>610.0870000000001</v>
      </c>
      <c r="F110" s="5">
        <f t="shared" si="0"/>
        <v>610.0870000000001</v>
      </c>
      <c r="G110" s="3" t="s">
        <v>2</v>
      </c>
      <c r="I110" s="3" t="s">
        <v>305</v>
      </c>
      <c r="K110" s="3">
        <v>0</v>
      </c>
    </row>
    <row r="111" spans="1:11" x14ac:dyDescent="0.2">
      <c r="A111" s="3" t="s">
        <v>85</v>
      </c>
      <c r="B111" s="3" t="s">
        <v>73</v>
      </c>
      <c r="C111" s="3" t="s">
        <v>71</v>
      </c>
      <c r="D111" s="3">
        <v>1</v>
      </c>
      <c r="E111" s="5">
        <v>476.19180000000006</v>
      </c>
      <c r="F111" s="5">
        <f t="shared" si="0"/>
        <v>476.19180000000006</v>
      </c>
      <c r="G111" s="3" t="s">
        <v>2</v>
      </c>
      <c r="I111" s="3" t="s">
        <v>305</v>
      </c>
      <c r="K111" s="3">
        <v>0</v>
      </c>
    </row>
    <row r="112" spans="1:11" x14ac:dyDescent="0.2">
      <c r="A112" s="3" t="s">
        <v>86</v>
      </c>
      <c r="B112" s="3" t="s">
        <v>73</v>
      </c>
      <c r="C112" s="3" t="s">
        <v>72</v>
      </c>
      <c r="D112" s="3">
        <v>1</v>
      </c>
      <c r="E112" s="5">
        <v>577.6930000000001</v>
      </c>
      <c r="F112" s="5">
        <f t="shared" si="0"/>
        <v>577.6930000000001</v>
      </c>
      <c r="G112" s="3" t="s">
        <v>2</v>
      </c>
      <c r="I112" s="3" t="s">
        <v>305</v>
      </c>
      <c r="K112" s="3">
        <v>0</v>
      </c>
    </row>
    <row r="113" spans="1:15" x14ac:dyDescent="0.2">
      <c r="C113" s="3"/>
    </row>
    <row r="114" spans="1:15" x14ac:dyDescent="0.2">
      <c r="A114" s="3" t="s">
        <v>578</v>
      </c>
      <c r="B114" s="3" t="s">
        <v>564</v>
      </c>
      <c r="C114" s="3" t="s">
        <v>586</v>
      </c>
      <c r="D114" s="3">
        <v>1</v>
      </c>
      <c r="E114" s="5">
        <v>582</v>
      </c>
      <c r="F114" s="5">
        <f>E114*D114</f>
        <v>582</v>
      </c>
      <c r="K114" s="3">
        <v>1</v>
      </c>
      <c r="L114" s="3" t="s">
        <v>568</v>
      </c>
      <c r="M114" s="3" t="s">
        <v>592</v>
      </c>
      <c r="N114" s="3" t="s">
        <v>577</v>
      </c>
      <c r="O114" s="3">
        <f>K114*F114</f>
        <v>582</v>
      </c>
    </row>
    <row r="115" spans="1:15" x14ac:dyDescent="0.2">
      <c r="A115" s="3" t="s">
        <v>579</v>
      </c>
      <c r="B115" s="3" t="s">
        <v>564</v>
      </c>
      <c r="C115" s="3" t="s">
        <v>587</v>
      </c>
      <c r="D115" s="3">
        <v>1</v>
      </c>
      <c r="E115" s="5">
        <v>467</v>
      </c>
      <c r="F115" s="5">
        <f t="shared" ref="F115:F120" si="13">E115*D115</f>
        <v>467</v>
      </c>
      <c r="K115" s="3">
        <v>1</v>
      </c>
      <c r="L115" s="3" t="s">
        <v>568</v>
      </c>
      <c r="M115" s="3" t="s">
        <v>592</v>
      </c>
      <c r="N115" s="3" t="s">
        <v>577</v>
      </c>
      <c r="O115" s="3">
        <f t="shared" ref="O115:O120" si="14">K115*F115</f>
        <v>467</v>
      </c>
    </row>
    <row r="116" spans="1:15" x14ac:dyDescent="0.2">
      <c r="A116" s="3" t="s">
        <v>580</v>
      </c>
      <c r="B116" s="3" t="s">
        <v>564</v>
      </c>
      <c r="C116" s="3" t="s">
        <v>588</v>
      </c>
      <c r="D116" s="3">
        <v>1</v>
      </c>
      <c r="E116" s="5">
        <v>532</v>
      </c>
      <c r="F116" s="5">
        <f t="shared" si="13"/>
        <v>532</v>
      </c>
      <c r="K116" s="3">
        <v>1</v>
      </c>
      <c r="L116" s="3" t="s">
        <v>568</v>
      </c>
      <c r="M116" s="3" t="s">
        <v>592</v>
      </c>
      <c r="N116" s="3" t="s">
        <v>577</v>
      </c>
      <c r="O116" s="3">
        <f t="shared" si="14"/>
        <v>532</v>
      </c>
    </row>
    <row r="117" spans="1:15" x14ac:dyDescent="0.2">
      <c r="A117" s="3" t="s">
        <v>581</v>
      </c>
      <c r="B117" s="3" t="s">
        <v>564</v>
      </c>
      <c r="C117" s="3" t="s">
        <v>589</v>
      </c>
      <c r="D117" s="3">
        <v>1</v>
      </c>
      <c r="E117" s="5">
        <v>532</v>
      </c>
      <c r="F117" s="5">
        <f t="shared" si="13"/>
        <v>532</v>
      </c>
      <c r="K117" s="3">
        <v>1</v>
      </c>
      <c r="L117" s="3" t="s">
        <v>568</v>
      </c>
      <c r="M117" s="3" t="s">
        <v>592</v>
      </c>
      <c r="N117" s="3" t="s">
        <v>577</v>
      </c>
      <c r="O117" s="3">
        <f t="shared" si="14"/>
        <v>532</v>
      </c>
    </row>
    <row r="118" spans="1:15" x14ac:dyDescent="0.2">
      <c r="A118" s="3" t="s">
        <v>582</v>
      </c>
      <c r="B118" s="3" t="s">
        <v>564</v>
      </c>
      <c r="C118" s="3" t="s">
        <v>590</v>
      </c>
      <c r="D118" s="3">
        <v>1</v>
      </c>
      <c r="E118" s="5">
        <v>664</v>
      </c>
      <c r="F118" s="5">
        <f t="shared" si="13"/>
        <v>664</v>
      </c>
      <c r="K118" s="3">
        <v>1</v>
      </c>
      <c r="L118" s="3" t="s">
        <v>568</v>
      </c>
      <c r="M118" s="3" t="s">
        <v>592</v>
      </c>
      <c r="N118" s="3" t="s">
        <v>577</v>
      </c>
      <c r="O118" s="3">
        <f t="shared" si="14"/>
        <v>664</v>
      </c>
    </row>
    <row r="119" spans="1:15" x14ac:dyDescent="0.2">
      <c r="A119" s="3" t="s">
        <v>583</v>
      </c>
      <c r="B119" s="3" t="s">
        <v>564</v>
      </c>
      <c r="C119" s="3" t="s">
        <v>591</v>
      </c>
      <c r="D119" s="3">
        <v>1</v>
      </c>
      <c r="E119" s="5">
        <v>664</v>
      </c>
      <c r="F119" s="5">
        <f t="shared" si="13"/>
        <v>664</v>
      </c>
      <c r="K119" s="3">
        <v>1</v>
      </c>
      <c r="L119" s="3" t="s">
        <v>568</v>
      </c>
      <c r="M119" s="3" t="s">
        <v>592</v>
      </c>
      <c r="N119" s="3" t="s">
        <v>577</v>
      </c>
      <c r="O119" s="3">
        <f t="shared" si="14"/>
        <v>664</v>
      </c>
    </row>
    <row r="120" spans="1:15" x14ac:dyDescent="0.2">
      <c r="A120" s="30" t="s">
        <v>584</v>
      </c>
      <c r="B120" s="3" t="s">
        <v>564</v>
      </c>
      <c r="C120" s="3" t="s">
        <v>585</v>
      </c>
      <c r="D120" s="3">
        <v>1</v>
      </c>
      <c r="E120" s="5">
        <v>150</v>
      </c>
      <c r="F120" s="5">
        <f t="shared" si="13"/>
        <v>150</v>
      </c>
      <c r="K120" s="3">
        <v>1</v>
      </c>
      <c r="L120" s="3" t="s">
        <v>568</v>
      </c>
      <c r="M120" s="3" t="s">
        <v>592</v>
      </c>
      <c r="N120" s="3" t="s">
        <v>577</v>
      </c>
      <c r="O120" s="3">
        <f t="shared" si="14"/>
        <v>150</v>
      </c>
    </row>
    <row r="121" spans="1:15" x14ac:dyDescent="0.2">
      <c r="C121" s="3"/>
    </row>
    <row r="122" spans="1:15" s="7" customFormat="1" x14ac:dyDescent="0.2">
      <c r="A122" s="9" t="s">
        <v>295</v>
      </c>
      <c r="C122" s="6"/>
      <c r="E122" s="8"/>
      <c r="F122" s="8"/>
    </row>
    <row r="123" spans="1:15" x14ac:dyDescent="0.2">
      <c r="A123" s="3" t="s">
        <v>106</v>
      </c>
      <c r="B123" s="3" t="s">
        <v>105</v>
      </c>
      <c r="C123" s="3" t="s">
        <v>113</v>
      </c>
      <c r="D123" s="3">
        <v>1</v>
      </c>
      <c r="E123" s="3">
        <v>1630</v>
      </c>
      <c r="F123" s="3">
        <f t="shared" ref="F123:F130" si="15">E123*D123</f>
        <v>1630</v>
      </c>
      <c r="G123" s="3" t="s">
        <v>393</v>
      </c>
      <c r="K123" s="3">
        <v>0</v>
      </c>
    </row>
    <row r="124" spans="1:15" x14ac:dyDescent="0.2">
      <c r="A124" s="3" t="s">
        <v>107</v>
      </c>
      <c r="B124" s="3" t="s">
        <v>105</v>
      </c>
      <c r="C124" s="3" t="s">
        <v>114</v>
      </c>
      <c r="D124" s="3">
        <v>1</v>
      </c>
      <c r="E124" s="3">
        <v>11</v>
      </c>
      <c r="F124" s="3">
        <f t="shared" si="15"/>
        <v>11</v>
      </c>
      <c r="G124" s="3" t="s">
        <v>393</v>
      </c>
      <c r="K124" s="3">
        <v>0</v>
      </c>
    </row>
    <row r="125" spans="1:15" s="31" customFormat="1" x14ac:dyDescent="0.2">
      <c r="A125" s="31" t="s">
        <v>108</v>
      </c>
      <c r="B125" s="31" t="s">
        <v>105</v>
      </c>
      <c r="C125" s="31" t="s">
        <v>115</v>
      </c>
      <c r="D125" s="31">
        <v>1</v>
      </c>
      <c r="E125" s="31">
        <v>2800</v>
      </c>
      <c r="F125" s="31">
        <f t="shared" si="15"/>
        <v>2800</v>
      </c>
      <c r="G125" s="31" t="s">
        <v>393</v>
      </c>
      <c r="K125" s="31">
        <v>0</v>
      </c>
    </row>
    <row r="126" spans="1:15" x14ac:dyDescent="0.2">
      <c r="A126" s="3" t="s">
        <v>109</v>
      </c>
      <c r="B126" s="3" t="s">
        <v>105</v>
      </c>
      <c r="C126" s="3" t="s">
        <v>116</v>
      </c>
      <c r="D126" s="3">
        <v>3</v>
      </c>
      <c r="E126" s="3">
        <v>520</v>
      </c>
      <c r="F126" s="3">
        <f t="shared" si="15"/>
        <v>1560</v>
      </c>
      <c r="G126" s="3" t="s">
        <v>393</v>
      </c>
      <c r="K126" s="3">
        <v>0</v>
      </c>
    </row>
    <row r="127" spans="1:15" x14ac:dyDescent="0.2">
      <c r="A127" s="3" t="s">
        <v>110</v>
      </c>
      <c r="B127" s="3" t="s">
        <v>105</v>
      </c>
      <c r="C127" s="3" t="s">
        <v>117</v>
      </c>
      <c r="D127" s="3">
        <v>2</v>
      </c>
      <c r="E127" s="3">
        <v>193</v>
      </c>
      <c r="F127" s="3">
        <f t="shared" si="15"/>
        <v>386</v>
      </c>
      <c r="G127" s="3" t="s">
        <v>393</v>
      </c>
      <c r="K127" s="3">
        <v>0</v>
      </c>
    </row>
    <row r="128" spans="1:15" s="31" customFormat="1" x14ac:dyDescent="0.2">
      <c r="A128" s="31" t="s">
        <v>111</v>
      </c>
      <c r="B128" s="31" t="s">
        <v>105</v>
      </c>
      <c r="C128" s="31" t="s">
        <v>118</v>
      </c>
      <c r="D128" s="31">
        <v>1</v>
      </c>
      <c r="E128" s="31">
        <v>3260</v>
      </c>
      <c r="F128" s="31">
        <f t="shared" si="15"/>
        <v>3260</v>
      </c>
      <c r="G128" s="31" t="s">
        <v>393</v>
      </c>
      <c r="K128" s="31">
        <v>0</v>
      </c>
    </row>
    <row r="129" spans="1:11" x14ac:dyDescent="0.2">
      <c r="A129" s="3" t="s">
        <v>112</v>
      </c>
      <c r="B129" s="3" t="s">
        <v>105</v>
      </c>
      <c r="C129" s="3" t="s">
        <v>119</v>
      </c>
      <c r="D129" s="3">
        <v>1</v>
      </c>
      <c r="E129" s="3">
        <v>186</v>
      </c>
      <c r="F129" s="3">
        <f t="shared" si="15"/>
        <v>186</v>
      </c>
      <c r="G129" s="3" t="s">
        <v>393</v>
      </c>
      <c r="K129" s="3">
        <v>0</v>
      </c>
    </row>
    <row r="130" spans="1:11" x14ac:dyDescent="0.2">
      <c r="A130" s="3" t="s">
        <v>513</v>
      </c>
      <c r="B130" s="3" t="s">
        <v>512</v>
      </c>
      <c r="C130" s="3" t="s">
        <v>514</v>
      </c>
      <c r="D130" s="3">
        <v>16</v>
      </c>
      <c r="E130" s="3">
        <v>8.9499999999999993</v>
      </c>
      <c r="F130" s="3">
        <f t="shared" si="15"/>
        <v>143.19999999999999</v>
      </c>
      <c r="G130" s="3" t="s">
        <v>393</v>
      </c>
      <c r="I130" s="3" t="s">
        <v>515</v>
      </c>
      <c r="K130" s="3">
        <v>0</v>
      </c>
    </row>
    <row r="132" spans="1:11" s="7" customFormat="1" x14ac:dyDescent="0.2">
      <c r="A132" s="6" t="s">
        <v>123</v>
      </c>
      <c r="C132" s="6"/>
      <c r="E132" s="8"/>
      <c r="F132" s="8"/>
    </row>
    <row r="133" spans="1:11" x14ac:dyDescent="0.2">
      <c r="A133" s="3" t="s">
        <v>124</v>
      </c>
      <c r="B133" s="3" t="s">
        <v>142</v>
      </c>
      <c r="C133" s="3" t="s">
        <v>143</v>
      </c>
      <c r="D133" s="3">
        <v>2</v>
      </c>
      <c r="E133" s="5">
        <v>119.85780000000001</v>
      </c>
      <c r="F133" s="5">
        <f t="shared" ref="F133:F209" si="16">E133*D133</f>
        <v>239.71560000000002</v>
      </c>
      <c r="G133" s="3" t="s">
        <v>14</v>
      </c>
      <c r="H133" s="3" t="s">
        <v>162</v>
      </c>
      <c r="I133" s="3" t="s">
        <v>330</v>
      </c>
      <c r="K133" s="3">
        <v>0</v>
      </c>
    </row>
    <row r="134" spans="1:11" x14ac:dyDescent="0.2">
      <c r="A134" s="3" t="s">
        <v>125</v>
      </c>
      <c r="B134" s="3" t="s">
        <v>142</v>
      </c>
      <c r="C134" s="3" t="s">
        <v>144</v>
      </c>
      <c r="D134" s="3">
        <v>1</v>
      </c>
      <c r="E134" s="5">
        <v>222.43880000000001</v>
      </c>
      <c r="F134" s="5">
        <f t="shared" si="16"/>
        <v>222.43880000000001</v>
      </c>
      <c r="G134" s="3" t="s">
        <v>14</v>
      </c>
      <c r="H134" s="3" t="s">
        <v>161</v>
      </c>
      <c r="I134" s="3" t="s">
        <v>333</v>
      </c>
      <c r="K134" s="3">
        <v>0</v>
      </c>
    </row>
    <row r="135" spans="1:11" s="11" customFormat="1" x14ac:dyDescent="0.2">
      <c r="A135" s="11" t="s">
        <v>530</v>
      </c>
      <c r="B135" s="11" t="s">
        <v>142</v>
      </c>
      <c r="C135" s="11" t="s">
        <v>531</v>
      </c>
      <c r="D135" s="11">
        <v>2</v>
      </c>
      <c r="E135" s="11">
        <v>119.7</v>
      </c>
      <c r="F135" s="11">
        <f t="shared" si="16"/>
        <v>239.4</v>
      </c>
      <c r="G135" s="11" t="s">
        <v>532</v>
      </c>
      <c r="H135" s="11" t="s">
        <v>539</v>
      </c>
      <c r="K135" s="3">
        <v>0</v>
      </c>
    </row>
    <row r="136" spans="1:11" s="11" customFormat="1" x14ac:dyDescent="0.2">
      <c r="A136" s="11" t="s">
        <v>533</v>
      </c>
      <c r="B136" s="11" t="s">
        <v>142</v>
      </c>
      <c r="C136" s="11" t="s">
        <v>534</v>
      </c>
      <c r="D136" s="11">
        <v>1</v>
      </c>
      <c r="E136" s="11">
        <v>101</v>
      </c>
      <c r="F136" s="11">
        <f t="shared" si="16"/>
        <v>101</v>
      </c>
      <c r="G136" s="11" t="s">
        <v>532</v>
      </c>
      <c r="H136" s="11" t="s">
        <v>539</v>
      </c>
      <c r="K136" s="3">
        <v>0</v>
      </c>
    </row>
    <row r="137" spans="1:11" s="11" customFormat="1" x14ac:dyDescent="0.2">
      <c r="A137" s="11" t="s">
        <v>535</v>
      </c>
      <c r="B137" s="11" t="s">
        <v>142</v>
      </c>
      <c r="C137" s="11" t="s">
        <v>536</v>
      </c>
      <c r="D137" s="11">
        <v>2</v>
      </c>
      <c r="E137" s="11">
        <v>64</v>
      </c>
      <c r="F137" s="11">
        <f t="shared" si="16"/>
        <v>128</v>
      </c>
      <c r="G137" s="11" t="s">
        <v>532</v>
      </c>
      <c r="H137" s="11" t="s">
        <v>539</v>
      </c>
      <c r="K137" s="3">
        <v>0</v>
      </c>
    </row>
    <row r="138" spans="1:11" s="11" customFormat="1" x14ac:dyDescent="0.2">
      <c r="A138" s="11" t="s">
        <v>537</v>
      </c>
      <c r="B138" s="11" t="s">
        <v>142</v>
      </c>
      <c r="C138" s="11" t="s">
        <v>538</v>
      </c>
      <c r="D138" s="11">
        <v>4</v>
      </c>
      <c r="E138" s="11">
        <v>89.65</v>
      </c>
      <c r="F138" s="11">
        <f t="shared" si="16"/>
        <v>358.6</v>
      </c>
      <c r="G138" s="11" t="s">
        <v>532</v>
      </c>
      <c r="H138" s="11" t="s">
        <v>539</v>
      </c>
      <c r="K138" s="3">
        <v>0</v>
      </c>
    </row>
    <row r="139" spans="1:11" x14ac:dyDescent="0.2">
      <c r="A139" s="3" t="s">
        <v>126</v>
      </c>
      <c r="B139" s="3" t="s">
        <v>142</v>
      </c>
      <c r="C139" s="3" t="s">
        <v>145</v>
      </c>
      <c r="D139" s="3">
        <v>10</v>
      </c>
      <c r="E139" s="5">
        <v>153.33160000000001</v>
      </c>
      <c r="F139" s="5">
        <f t="shared" si="16"/>
        <v>1533.316</v>
      </c>
      <c r="G139" s="3" t="s">
        <v>165</v>
      </c>
      <c r="H139" s="3" t="s">
        <v>327</v>
      </c>
      <c r="I139" s="4" t="s">
        <v>335</v>
      </c>
      <c r="K139" s="3">
        <v>0</v>
      </c>
    </row>
    <row r="140" spans="1:11" x14ac:dyDescent="0.2">
      <c r="A140" s="3" t="s">
        <v>127</v>
      </c>
      <c r="B140" s="3" t="s">
        <v>142</v>
      </c>
      <c r="C140" s="3" t="s">
        <v>146</v>
      </c>
      <c r="D140" s="3">
        <v>10</v>
      </c>
      <c r="E140" s="5">
        <v>26.995000000000001</v>
      </c>
      <c r="F140" s="5">
        <f t="shared" si="16"/>
        <v>269.95</v>
      </c>
      <c r="G140" s="3" t="s">
        <v>165</v>
      </c>
      <c r="H140" s="3" t="s">
        <v>327</v>
      </c>
      <c r="K140" s="3">
        <v>0</v>
      </c>
    </row>
    <row r="141" spans="1:11" x14ac:dyDescent="0.2">
      <c r="A141" s="3" t="s">
        <v>128</v>
      </c>
      <c r="B141" s="3" t="s">
        <v>142</v>
      </c>
      <c r="C141" s="3" t="s">
        <v>147</v>
      </c>
      <c r="D141" s="3">
        <v>1</v>
      </c>
      <c r="E141" s="5">
        <v>66.947600000000008</v>
      </c>
      <c r="F141" s="5">
        <f t="shared" si="16"/>
        <v>66.947600000000008</v>
      </c>
      <c r="G141" s="3" t="s">
        <v>166</v>
      </c>
      <c r="H141" s="3" t="s">
        <v>165</v>
      </c>
      <c r="I141" s="3" t="s">
        <v>334</v>
      </c>
      <c r="K141" s="3">
        <v>0</v>
      </c>
    </row>
    <row r="142" spans="1:11" x14ac:dyDescent="0.2">
      <c r="A142" s="3" t="s">
        <v>129</v>
      </c>
      <c r="B142" s="3" t="s">
        <v>142</v>
      </c>
      <c r="C142" s="3" t="s">
        <v>148</v>
      </c>
      <c r="D142" s="3">
        <v>1</v>
      </c>
      <c r="E142" s="5">
        <v>14.037400000000002</v>
      </c>
      <c r="F142" s="5">
        <f t="shared" si="16"/>
        <v>14.037400000000002</v>
      </c>
      <c r="G142" s="3" t="s">
        <v>166</v>
      </c>
      <c r="H142" s="3" t="s">
        <v>165</v>
      </c>
      <c r="K142" s="3">
        <v>0</v>
      </c>
    </row>
    <row r="143" spans="1:11" x14ac:dyDescent="0.2">
      <c r="A143" s="3" t="s">
        <v>130</v>
      </c>
      <c r="B143" s="3" t="s">
        <v>142</v>
      </c>
      <c r="C143" s="3" t="s">
        <v>149</v>
      </c>
      <c r="D143" s="3">
        <v>1</v>
      </c>
      <c r="E143" s="5">
        <v>15.1172</v>
      </c>
      <c r="F143" s="5">
        <f t="shared" si="16"/>
        <v>15.1172</v>
      </c>
      <c r="G143" s="3" t="s">
        <v>166</v>
      </c>
      <c r="H143" s="3" t="s">
        <v>165</v>
      </c>
      <c r="K143" s="3">
        <v>0</v>
      </c>
    </row>
    <row r="144" spans="1:11" x14ac:dyDescent="0.2">
      <c r="A144" s="3" t="s">
        <v>131</v>
      </c>
      <c r="B144" s="3" t="s">
        <v>142</v>
      </c>
      <c r="C144" s="3" t="s">
        <v>150</v>
      </c>
      <c r="D144" s="3">
        <v>1</v>
      </c>
      <c r="E144" s="5">
        <v>30.234400000000001</v>
      </c>
      <c r="F144" s="5">
        <f t="shared" si="16"/>
        <v>30.234400000000001</v>
      </c>
      <c r="G144" s="3" t="s">
        <v>166</v>
      </c>
      <c r="H144" s="3" t="s">
        <v>165</v>
      </c>
      <c r="K144" s="3">
        <v>0</v>
      </c>
    </row>
    <row r="145" spans="1:11" x14ac:dyDescent="0.2">
      <c r="A145" s="3" t="s">
        <v>132</v>
      </c>
      <c r="B145" s="3" t="s">
        <v>142</v>
      </c>
      <c r="C145" s="3" t="s">
        <v>151</v>
      </c>
      <c r="D145" s="3">
        <v>1</v>
      </c>
      <c r="E145" s="5">
        <v>24.835400000000003</v>
      </c>
      <c r="F145" s="5">
        <f t="shared" si="16"/>
        <v>24.835400000000003</v>
      </c>
      <c r="G145" s="3" t="s">
        <v>166</v>
      </c>
      <c r="H145" s="3" t="s">
        <v>165</v>
      </c>
      <c r="K145" s="3">
        <v>0</v>
      </c>
    </row>
    <row r="146" spans="1:11" x14ac:dyDescent="0.2">
      <c r="A146" s="3" t="s">
        <v>133</v>
      </c>
      <c r="B146" s="3" t="s">
        <v>142</v>
      </c>
      <c r="C146" s="3" t="s">
        <v>152</v>
      </c>
      <c r="D146" s="3">
        <v>1</v>
      </c>
      <c r="E146" s="5">
        <v>19.436400000000003</v>
      </c>
      <c r="F146" s="5">
        <f t="shared" si="16"/>
        <v>19.436400000000003</v>
      </c>
      <c r="G146" s="3" t="s">
        <v>166</v>
      </c>
      <c r="H146" s="3" t="s">
        <v>165</v>
      </c>
      <c r="K146" s="3">
        <v>0</v>
      </c>
    </row>
    <row r="147" spans="1:11" x14ac:dyDescent="0.2">
      <c r="A147" s="3" t="s">
        <v>134</v>
      </c>
      <c r="B147" s="3" t="s">
        <v>142</v>
      </c>
      <c r="C147" s="3" t="s">
        <v>153</v>
      </c>
      <c r="D147" s="3">
        <v>2</v>
      </c>
      <c r="E147" s="5">
        <v>44.271800000000006</v>
      </c>
      <c r="F147" s="5">
        <f t="shared" si="16"/>
        <v>88.543600000000012</v>
      </c>
      <c r="G147" s="3" t="s">
        <v>165</v>
      </c>
      <c r="H147" s="3" t="s">
        <v>165</v>
      </c>
      <c r="K147" s="3">
        <v>0</v>
      </c>
    </row>
    <row r="148" spans="1:11" x14ac:dyDescent="0.2">
      <c r="A148" s="3" t="s">
        <v>135</v>
      </c>
      <c r="B148" s="3" t="s">
        <v>142</v>
      </c>
      <c r="C148" s="3" t="s">
        <v>154</v>
      </c>
      <c r="D148" s="3">
        <v>2</v>
      </c>
      <c r="E148" s="5">
        <v>53.99</v>
      </c>
      <c r="F148" s="5">
        <f t="shared" si="16"/>
        <v>107.98</v>
      </c>
      <c r="G148" s="3" t="s">
        <v>165</v>
      </c>
      <c r="H148" s="3" t="s">
        <v>325</v>
      </c>
      <c r="I148" s="3" t="s">
        <v>338</v>
      </c>
      <c r="K148" s="3">
        <v>0</v>
      </c>
    </row>
    <row r="149" spans="1:11" x14ac:dyDescent="0.2">
      <c r="A149" s="3" t="s">
        <v>136</v>
      </c>
      <c r="B149" s="3" t="s">
        <v>142</v>
      </c>
      <c r="C149" s="3" t="s">
        <v>155</v>
      </c>
      <c r="D149" s="3">
        <v>6</v>
      </c>
      <c r="E149" s="5">
        <v>30.234400000000001</v>
      </c>
      <c r="F149" s="5">
        <f t="shared" si="16"/>
        <v>181.40640000000002</v>
      </c>
      <c r="G149" s="3" t="s">
        <v>165</v>
      </c>
      <c r="H149" s="3" t="s">
        <v>325</v>
      </c>
      <c r="I149" s="3" t="s">
        <v>328</v>
      </c>
      <c r="K149" s="3">
        <v>0</v>
      </c>
    </row>
    <row r="150" spans="1:11" x14ac:dyDescent="0.2">
      <c r="A150" s="3" t="s">
        <v>137</v>
      </c>
      <c r="B150" s="3" t="s">
        <v>142</v>
      </c>
      <c r="C150" s="3" t="s">
        <v>156</v>
      </c>
      <c r="D150" s="3">
        <v>2</v>
      </c>
      <c r="E150" s="5">
        <v>97.182000000000002</v>
      </c>
      <c r="F150" s="5">
        <f t="shared" si="16"/>
        <v>194.364</v>
      </c>
      <c r="G150" s="3" t="s">
        <v>165</v>
      </c>
      <c r="H150" s="3" t="s">
        <v>325</v>
      </c>
      <c r="I150" s="4" t="s">
        <v>498</v>
      </c>
      <c r="K150" s="3">
        <v>0</v>
      </c>
    </row>
    <row r="151" spans="1:11" x14ac:dyDescent="0.2">
      <c r="A151" s="3" t="s">
        <v>138</v>
      </c>
      <c r="B151" s="3" t="s">
        <v>142</v>
      </c>
      <c r="C151" s="3" t="s">
        <v>157</v>
      </c>
      <c r="D151" s="3">
        <v>2</v>
      </c>
      <c r="E151" s="5">
        <v>32.394000000000005</v>
      </c>
      <c r="F151" s="5">
        <f t="shared" si="16"/>
        <v>64.788000000000011</v>
      </c>
      <c r="G151" s="3" t="s">
        <v>165</v>
      </c>
      <c r="H151" s="3" t="s">
        <v>325</v>
      </c>
      <c r="I151" s="3" t="s">
        <v>339</v>
      </c>
      <c r="K151" s="3">
        <v>0</v>
      </c>
    </row>
    <row r="152" spans="1:11" s="11" customFormat="1" x14ac:dyDescent="0.2">
      <c r="A152" s="11" t="s">
        <v>139</v>
      </c>
      <c r="B152" s="11" t="s">
        <v>142</v>
      </c>
      <c r="C152" s="11" t="s">
        <v>158</v>
      </c>
      <c r="D152" s="11">
        <v>3</v>
      </c>
      <c r="E152" s="11">
        <v>225.67820000000003</v>
      </c>
      <c r="F152" s="11">
        <f t="shared" si="16"/>
        <v>677.03460000000007</v>
      </c>
      <c r="G152" s="11" t="s">
        <v>326</v>
      </c>
      <c r="H152" s="11" t="s">
        <v>162</v>
      </c>
      <c r="I152" s="11" t="s">
        <v>561</v>
      </c>
      <c r="K152" s="3">
        <v>0</v>
      </c>
    </row>
    <row r="153" spans="1:11" x14ac:dyDescent="0.2">
      <c r="A153" s="3" t="s">
        <v>140</v>
      </c>
      <c r="B153" s="3" t="s">
        <v>142</v>
      </c>
      <c r="C153" s="3" t="s">
        <v>159</v>
      </c>
      <c r="D153" s="3">
        <v>4</v>
      </c>
      <c r="E153" s="5">
        <v>158.73060000000001</v>
      </c>
      <c r="F153" s="5">
        <f t="shared" si="16"/>
        <v>634.92240000000004</v>
      </c>
      <c r="G153" s="3" t="s">
        <v>165</v>
      </c>
      <c r="H153" s="3" t="s">
        <v>325</v>
      </c>
      <c r="I153" s="3" t="s">
        <v>329</v>
      </c>
      <c r="K153" s="3">
        <v>0</v>
      </c>
    </row>
    <row r="154" spans="1:11" x14ac:dyDescent="0.2">
      <c r="A154" s="3" t="s">
        <v>141</v>
      </c>
      <c r="B154" s="3" t="s">
        <v>142</v>
      </c>
      <c r="C154" s="3" t="s">
        <v>160</v>
      </c>
      <c r="D154" s="3">
        <v>12</v>
      </c>
      <c r="E154" s="5">
        <v>38.872800000000005</v>
      </c>
      <c r="F154" s="5">
        <f t="shared" si="16"/>
        <v>466.47360000000003</v>
      </c>
      <c r="G154" s="3" t="s">
        <v>165</v>
      </c>
      <c r="H154" s="3" t="s">
        <v>325</v>
      </c>
      <c r="I154" s="3" t="s">
        <v>324</v>
      </c>
      <c r="K154" s="3">
        <v>0</v>
      </c>
    </row>
    <row r="155" spans="1:11" x14ac:dyDescent="0.2">
      <c r="A155" s="3" t="s">
        <v>516</v>
      </c>
      <c r="B155" s="3" t="s">
        <v>216</v>
      </c>
      <c r="C155" s="3" t="s">
        <v>517</v>
      </c>
      <c r="D155" s="3">
        <v>4</v>
      </c>
      <c r="E155" s="5">
        <v>41.78</v>
      </c>
      <c r="F155" s="5">
        <f t="shared" si="16"/>
        <v>167.12</v>
      </c>
      <c r="G155" s="3" t="s">
        <v>165</v>
      </c>
      <c r="H155" s="3" t="s">
        <v>336</v>
      </c>
      <c r="K155" s="3">
        <v>0</v>
      </c>
    </row>
    <row r="156" spans="1:11" x14ac:dyDescent="0.2">
      <c r="A156" s="3" t="s">
        <v>167</v>
      </c>
      <c r="B156" s="3" t="s">
        <v>216</v>
      </c>
      <c r="C156" s="3" t="s">
        <v>217</v>
      </c>
      <c r="D156" s="3">
        <v>5</v>
      </c>
      <c r="E156" s="5">
        <v>48.148282000000009</v>
      </c>
      <c r="F156" s="5">
        <f t="shared" si="16"/>
        <v>240.74141000000003</v>
      </c>
      <c r="G156" s="3" t="s">
        <v>165</v>
      </c>
      <c r="H156" s="3" t="s">
        <v>336</v>
      </c>
      <c r="K156" s="3">
        <v>0</v>
      </c>
    </row>
    <row r="157" spans="1:11" x14ac:dyDescent="0.2">
      <c r="A157" s="3" t="s">
        <v>168</v>
      </c>
      <c r="B157" s="3" t="s">
        <v>216</v>
      </c>
      <c r="C157" s="3" t="s">
        <v>218</v>
      </c>
      <c r="D157" s="3">
        <v>2</v>
      </c>
      <c r="E157" s="5">
        <v>483.59922800000004</v>
      </c>
      <c r="F157" s="5">
        <f t="shared" si="16"/>
        <v>967.19845600000008</v>
      </c>
      <c r="G157" s="3" t="s">
        <v>165</v>
      </c>
      <c r="H157" s="3" t="s">
        <v>336</v>
      </c>
      <c r="I157" s="3" t="s">
        <v>337</v>
      </c>
      <c r="K157" s="3">
        <v>0</v>
      </c>
    </row>
    <row r="158" spans="1:11" x14ac:dyDescent="0.2">
      <c r="A158" s="3" t="s">
        <v>169</v>
      </c>
      <c r="B158" s="3" t="s">
        <v>216</v>
      </c>
      <c r="C158" s="3" t="s">
        <v>219</v>
      </c>
      <c r="D158" s="3">
        <v>4</v>
      </c>
      <c r="E158" s="5">
        <v>41.269956000000001</v>
      </c>
      <c r="F158" s="5">
        <f t="shared" si="16"/>
        <v>165.079824</v>
      </c>
      <c r="G158" s="3" t="s">
        <v>165</v>
      </c>
      <c r="H158" s="3" t="s">
        <v>340</v>
      </c>
      <c r="K158" s="3">
        <v>0</v>
      </c>
    </row>
    <row r="159" spans="1:11" x14ac:dyDescent="0.2">
      <c r="A159" s="3" t="s">
        <v>170</v>
      </c>
      <c r="B159" s="3" t="s">
        <v>216</v>
      </c>
      <c r="C159" s="3" t="s">
        <v>220</v>
      </c>
      <c r="D159" s="3">
        <v>2</v>
      </c>
      <c r="E159" s="5">
        <v>833.86475200000007</v>
      </c>
      <c r="F159" s="5">
        <f t="shared" si="16"/>
        <v>1667.7295040000001</v>
      </c>
      <c r="G159" s="3" t="s">
        <v>165</v>
      </c>
      <c r="H159" s="3" t="s">
        <v>331</v>
      </c>
      <c r="K159" s="3">
        <v>0</v>
      </c>
    </row>
    <row r="160" spans="1:11" x14ac:dyDescent="0.2">
      <c r="A160" s="3" t="s">
        <v>171</v>
      </c>
      <c r="B160" s="3" t="s">
        <v>216</v>
      </c>
      <c r="C160" s="3" t="s">
        <v>221</v>
      </c>
      <c r="D160" s="3">
        <v>2</v>
      </c>
      <c r="E160" s="5">
        <v>37.301691000000005</v>
      </c>
      <c r="F160" s="5">
        <f t="shared" si="16"/>
        <v>74.603382000000011</v>
      </c>
      <c r="G160" s="3" t="s">
        <v>165</v>
      </c>
      <c r="H160" s="3" t="s">
        <v>331</v>
      </c>
      <c r="I160" s="3" t="s">
        <v>341</v>
      </c>
      <c r="K160" s="3">
        <v>0</v>
      </c>
    </row>
    <row r="161" spans="1:11" x14ac:dyDescent="0.2">
      <c r="A161" s="3" t="s">
        <v>172</v>
      </c>
      <c r="B161" s="3" t="s">
        <v>216</v>
      </c>
      <c r="C161" s="3" t="s">
        <v>222</v>
      </c>
      <c r="D161" s="3">
        <v>2</v>
      </c>
      <c r="E161" s="5">
        <v>29.629712000000005</v>
      </c>
      <c r="F161" s="5">
        <f t="shared" si="16"/>
        <v>59.25942400000001</v>
      </c>
      <c r="G161" s="3" t="s">
        <v>165</v>
      </c>
      <c r="H161" s="3" t="s">
        <v>331</v>
      </c>
      <c r="K161" s="3">
        <v>0</v>
      </c>
    </row>
    <row r="162" spans="1:11" x14ac:dyDescent="0.2">
      <c r="A162" s="3" t="s">
        <v>173</v>
      </c>
      <c r="B162" s="3" t="s">
        <v>216</v>
      </c>
      <c r="C162" s="3" t="s">
        <v>223</v>
      </c>
      <c r="D162" s="3">
        <v>2</v>
      </c>
      <c r="E162" s="5">
        <v>15.767239600000002</v>
      </c>
      <c r="F162" s="5">
        <f t="shared" si="16"/>
        <v>31.534479200000003</v>
      </c>
      <c r="G162" s="3" t="s">
        <v>165</v>
      </c>
      <c r="H162" s="3" t="s">
        <v>331</v>
      </c>
      <c r="I162" s="3" t="s">
        <v>342</v>
      </c>
      <c r="K162" s="3">
        <v>0</v>
      </c>
    </row>
    <row r="163" spans="1:11" x14ac:dyDescent="0.2">
      <c r="A163" s="3" t="s">
        <v>174</v>
      </c>
      <c r="B163" s="3" t="s">
        <v>216</v>
      </c>
      <c r="C163" s="3" t="s">
        <v>224</v>
      </c>
      <c r="D163" s="3">
        <v>2</v>
      </c>
      <c r="E163" s="5">
        <v>18.465659800000001</v>
      </c>
      <c r="F163" s="5">
        <f t="shared" si="16"/>
        <v>36.931319600000002</v>
      </c>
      <c r="G163" s="3" t="s">
        <v>166</v>
      </c>
      <c r="H163" s="3" t="s">
        <v>165</v>
      </c>
      <c r="K163" s="3">
        <v>0</v>
      </c>
    </row>
    <row r="164" spans="1:11" x14ac:dyDescent="0.2">
      <c r="A164" s="3" t="s">
        <v>175</v>
      </c>
      <c r="B164" s="3" t="s">
        <v>216</v>
      </c>
      <c r="C164" s="3" t="s">
        <v>225</v>
      </c>
      <c r="D164" s="3">
        <v>2</v>
      </c>
      <c r="E164" s="5">
        <v>18.465659800000001</v>
      </c>
      <c r="F164" s="5">
        <f t="shared" si="16"/>
        <v>36.931319600000002</v>
      </c>
      <c r="G164" s="3" t="s">
        <v>166</v>
      </c>
      <c r="H164" s="3" t="s">
        <v>165</v>
      </c>
      <c r="K164" s="3">
        <v>0</v>
      </c>
    </row>
    <row r="165" spans="1:11" x14ac:dyDescent="0.2">
      <c r="A165" s="3" t="s">
        <v>176</v>
      </c>
      <c r="B165" s="3" t="s">
        <v>216</v>
      </c>
      <c r="C165" s="3" t="s">
        <v>226</v>
      </c>
      <c r="D165" s="3">
        <v>2</v>
      </c>
      <c r="E165" s="5">
        <v>21.312228560000005</v>
      </c>
      <c r="F165" s="5">
        <f t="shared" si="16"/>
        <v>42.62445712000001</v>
      </c>
      <c r="G165" s="3" t="s">
        <v>166</v>
      </c>
      <c r="H165" s="3" t="s">
        <v>165</v>
      </c>
      <c r="K165" s="3">
        <v>0</v>
      </c>
    </row>
    <row r="166" spans="1:11" x14ac:dyDescent="0.2">
      <c r="A166" s="3" t="s">
        <v>177</v>
      </c>
      <c r="B166" s="3" t="s">
        <v>216</v>
      </c>
      <c r="C166" s="3" t="s">
        <v>227</v>
      </c>
      <c r="D166" s="3">
        <v>4</v>
      </c>
      <c r="E166" s="5">
        <v>22.317522360000002</v>
      </c>
      <c r="F166" s="5">
        <f t="shared" si="16"/>
        <v>89.270089440000007</v>
      </c>
      <c r="G166" s="3" t="s">
        <v>166</v>
      </c>
      <c r="H166" s="3" t="s">
        <v>165</v>
      </c>
      <c r="K166" s="3">
        <v>0</v>
      </c>
    </row>
    <row r="167" spans="1:11" x14ac:dyDescent="0.2">
      <c r="A167" s="3" t="s">
        <v>178</v>
      </c>
      <c r="B167" s="3" t="s">
        <v>216</v>
      </c>
      <c r="C167" s="3" t="s">
        <v>228</v>
      </c>
      <c r="D167" s="3">
        <v>4</v>
      </c>
      <c r="E167" s="5">
        <v>24.127051200000004</v>
      </c>
      <c r="F167" s="5">
        <f t="shared" si="16"/>
        <v>96.508204800000016</v>
      </c>
      <c r="G167" s="3" t="s">
        <v>166</v>
      </c>
      <c r="H167" s="3" t="s">
        <v>165</v>
      </c>
      <c r="K167" s="3">
        <v>0</v>
      </c>
    </row>
    <row r="168" spans="1:11" x14ac:dyDescent="0.2">
      <c r="A168" s="3" t="s">
        <v>179</v>
      </c>
      <c r="B168" s="3" t="s">
        <v>216</v>
      </c>
      <c r="C168" s="3" t="s">
        <v>229</v>
      </c>
      <c r="D168" s="3">
        <v>4</v>
      </c>
      <c r="E168" s="5">
        <v>25.936580040000003</v>
      </c>
      <c r="F168" s="5">
        <f t="shared" si="16"/>
        <v>103.74632016000001</v>
      </c>
      <c r="G168" s="3" t="s">
        <v>166</v>
      </c>
      <c r="H168" s="3" t="s">
        <v>165</v>
      </c>
      <c r="K168" s="3">
        <v>0</v>
      </c>
    </row>
    <row r="169" spans="1:11" x14ac:dyDescent="0.2">
      <c r="A169" s="3" t="s">
        <v>180</v>
      </c>
      <c r="B169" s="3" t="s">
        <v>216</v>
      </c>
      <c r="C169" s="3" t="s">
        <v>230</v>
      </c>
      <c r="D169" s="3">
        <v>2</v>
      </c>
      <c r="E169" s="5">
        <v>32.010671000000002</v>
      </c>
      <c r="F169" s="5">
        <f t="shared" si="16"/>
        <v>64.021342000000004</v>
      </c>
      <c r="G169" s="3" t="s">
        <v>165</v>
      </c>
      <c r="H169" s="3" t="s">
        <v>331</v>
      </c>
      <c r="K169" s="3">
        <v>0</v>
      </c>
    </row>
    <row r="170" spans="1:11" x14ac:dyDescent="0.2">
      <c r="A170" s="3" t="s">
        <v>181</v>
      </c>
      <c r="B170" s="3" t="s">
        <v>216</v>
      </c>
      <c r="C170" s="3" t="s">
        <v>231</v>
      </c>
      <c r="D170" s="3">
        <v>1</v>
      </c>
      <c r="E170" s="5">
        <v>55.005443920000005</v>
      </c>
      <c r="F170" s="5">
        <f t="shared" si="16"/>
        <v>55.005443920000005</v>
      </c>
      <c r="G170" s="3" t="s">
        <v>166</v>
      </c>
      <c r="H170" s="3" t="s">
        <v>165</v>
      </c>
      <c r="K170" s="3">
        <v>0</v>
      </c>
    </row>
    <row r="171" spans="1:11" x14ac:dyDescent="0.2">
      <c r="A171" s="3" t="s">
        <v>182</v>
      </c>
      <c r="B171" s="3" t="s">
        <v>216</v>
      </c>
      <c r="C171" s="3" t="s">
        <v>232</v>
      </c>
      <c r="D171" s="3">
        <v>1</v>
      </c>
      <c r="E171" s="5">
        <v>56.952539280000003</v>
      </c>
      <c r="F171" s="5">
        <f t="shared" si="16"/>
        <v>56.952539280000003</v>
      </c>
      <c r="G171" s="3" t="s">
        <v>166</v>
      </c>
      <c r="H171" s="3" t="s">
        <v>165</v>
      </c>
      <c r="K171" s="3">
        <v>0</v>
      </c>
    </row>
    <row r="172" spans="1:11" x14ac:dyDescent="0.2">
      <c r="A172" s="3" t="s">
        <v>183</v>
      </c>
      <c r="B172" s="3" t="s">
        <v>216</v>
      </c>
      <c r="C172" s="3" t="s">
        <v>233</v>
      </c>
      <c r="D172" s="3">
        <v>1</v>
      </c>
      <c r="E172" s="5">
        <v>64.476369720000008</v>
      </c>
      <c r="F172" s="5">
        <f t="shared" si="16"/>
        <v>64.476369720000008</v>
      </c>
      <c r="G172" s="3" t="s">
        <v>166</v>
      </c>
      <c r="H172" s="3" t="s">
        <v>165</v>
      </c>
      <c r="K172" s="3">
        <v>0</v>
      </c>
    </row>
    <row r="173" spans="1:11" x14ac:dyDescent="0.2">
      <c r="A173" s="3" t="s">
        <v>184</v>
      </c>
      <c r="B173" s="3" t="s">
        <v>216</v>
      </c>
      <c r="C173" s="3" t="s">
        <v>234</v>
      </c>
      <c r="D173" s="3">
        <v>2</v>
      </c>
      <c r="E173" s="5">
        <v>355.55654399999997</v>
      </c>
      <c r="F173" s="5">
        <f t="shared" si="16"/>
        <v>711.11308799999995</v>
      </c>
      <c r="G173" s="3" t="s">
        <v>165</v>
      </c>
      <c r="H173" s="3" t="s">
        <v>346</v>
      </c>
      <c r="K173" s="3">
        <v>0</v>
      </c>
    </row>
    <row r="174" spans="1:11" x14ac:dyDescent="0.2">
      <c r="A174" s="3" t="s">
        <v>185</v>
      </c>
      <c r="B174" s="3" t="s">
        <v>216</v>
      </c>
      <c r="C174" s="3" t="s">
        <v>235</v>
      </c>
      <c r="D174" s="3">
        <v>2</v>
      </c>
      <c r="E174" s="5">
        <v>387.65187132000005</v>
      </c>
      <c r="F174" s="5">
        <f t="shared" si="16"/>
        <v>775.30374264000011</v>
      </c>
      <c r="G174" s="3" t="s">
        <v>165</v>
      </c>
      <c r="H174" s="3" t="s">
        <v>165</v>
      </c>
      <c r="I174" s="3" t="s">
        <v>345</v>
      </c>
      <c r="K174" s="3">
        <v>0</v>
      </c>
    </row>
    <row r="175" spans="1:11" x14ac:dyDescent="0.2">
      <c r="A175" s="3" t="s">
        <v>186</v>
      </c>
      <c r="B175" s="3" t="s">
        <v>216</v>
      </c>
      <c r="C175" s="3" t="s">
        <v>236</v>
      </c>
      <c r="D175" s="3">
        <v>2</v>
      </c>
      <c r="E175" s="5">
        <v>30.180410000000002</v>
      </c>
      <c r="F175" s="5">
        <f t="shared" si="16"/>
        <v>60.360820000000004</v>
      </c>
      <c r="G175" s="3" t="s">
        <v>165</v>
      </c>
      <c r="H175" s="3" t="s">
        <v>165</v>
      </c>
      <c r="K175" s="3">
        <v>0</v>
      </c>
    </row>
    <row r="176" spans="1:11" x14ac:dyDescent="0.2">
      <c r="A176" s="3" t="s">
        <v>187</v>
      </c>
      <c r="B176" s="3" t="s">
        <v>216</v>
      </c>
      <c r="C176" s="3" t="s">
        <v>237</v>
      </c>
      <c r="D176" s="3">
        <v>2</v>
      </c>
      <c r="E176" s="5">
        <v>18.412749600000001</v>
      </c>
      <c r="F176" s="5">
        <f t="shared" si="16"/>
        <v>36.825499200000003</v>
      </c>
      <c r="G176" s="3" t="s">
        <v>166</v>
      </c>
      <c r="H176" s="3" t="s">
        <v>429</v>
      </c>
      <c r="K176" s="3">
        <v>0</v>
      </c>
    </row>
    <row r="177" spans="1:11" x14ac:dyDescent="0.2">
      <c r="A177" s="3" t="s">
        <v>188</v>
      </c>
      <c r="B177" s="3" t="s">
        <v>216</v>
      </c>
      <c r="C177" s="3" t="s">
        <v>238</v>
      </c>
      <c r="D177" s="3">
        <v>2</v>
      </c>
      <c r="E177" s="5">
        <v>18.412749600000001</v>
      </c>
      <c r="F177" s="5">
        <f t="shared" si="16"/>
        <v>36.825499200000003</v>
      </c>
      <c r="G177" s="3" t="s">
        <v>166</v>
      </c>
      <c r="H177" s="3" t="s">
        <v>429</v>
      </c>
      <c r="K177" s="3">
        <v>0</v>
      </c>
    </row>
    <row r="178" spans="1:11" x14ac:dyDescent="0.2">
      <c r="A178" s="3" t="s">
        <v>189</v>
      </c>
      <c r="B178" s="3" t="s">
        <v>216</v>
      </c>
      <c r="C178" s="3" t="s">
        <v>239</v>
      </c>
      <c r="D178" s="3">
        <v>2</v>
      </c>
      <c r="E178" s="5">
        <v>19.682594400000003</v>
      </c>
      <c r="F178" s="5">
        <f t="shared" si="16"/>
        <v>39.365188800000006</v>
      </c>
      <c r="G178" s="3" t="s">
        <v>165</v>
      </c>
      <c r="H178" s="3" t="s">
        <v>165</v>
      </c>
      <c r="I178" s="3" t="s">
        <v>430</v>
      </c>
      <c r="K178" s="3">
        <v>0</v>
      </c>
    </row>
    <row r="179" spans="1:11" x14ac:dyDescent="0.2">
      <c r="A179" s="3" t="s">
        <v>190</v>
      </c>
      <c r="B179" s="3" t="s">
        <v>216</v>
      </c>
      <c r="C179" s="3" t="s">
        <v>240</v>
      </c>
      <c r="D179" s="3">
        <v>2</v>
      </c>
      <c r="E179" s="5">
        <v>94.180156000000011</v>
      </c>
      <c r="F179" s="5">
        <f t="shared" si="16"/>
        <v>188.36031200000002</v>
      </c>
      <c r="G179" s="3" t="s">
        <v>165</v>
      </c>
      <c r="H179" s="3" t="s">
        <v>331</v>
      </c>
      <c r="I179" s="3" t="s">
        <v>265</v>
      </c>
      <c r="K179" s="3">
        <v>0</v>
      </c>
    </row>
    <row r="180" spans="1:11" x14ac:dyDescent="0.2">
      <c r="A180" s="3" t="s">
        <v>191</v>
      </c>
      <c r="B180" s="3" t="s">
        <v>216</v>
      </c>
      <c r="C180" s="3" t="s">
        <v>241</v>
      </c>
      <c r="D180" s="3">
        <v>10</v>
      </c>
      <c r="E180" s="5">
        <v>90.211891000000008</v>
      </c>
      <c r="F180" s="5">
        <f t="shared" si="16"/>
        <v>902.11891000000014</v>
      </c>
      <c r="G180" s="3" t="s">
        <v>165</v>
      </c>
      <c r="H180" s="3" t="s">
        <v>327</v>
      </c>
      <c r="I180" s="3" t="s">
        <v>264</v>
      </c>
      <c r="K180" s="3">
        <v>0</v>
      </c>
    </row>
    <row r="181" spans="1:11" x14ac:dyDescent="0.2">
      <c r="A181" s="3" t="s">
        <v>192</v>
      </c>
      <c r="B181" s="3" t="s">
        <v>216</v>
      </c>
      <c r="C181" s="3" t="s">
        <v>242</v>
      </c>
      <c r="D181" s="3">
        <v>2</v>
      </c>
      <c r="E181" s="5">
        <v>87.566381000000007</v>
      </c>
      <c r="F181" s="5">
        <f t="shared" si="16"/>
        <v>175.13276200000001</v>
      </c>
      <c r="G181" s="3" t="s">
        <v>165</v>
      </c>
      <c r="H181" s="3" t="s">
        <v>121</v>
      </c>
      <c r="K181" s="3">
        <v>0</v>
      </c>
    </row>
    <row r="182" spans="1:11" x14ac:dyDescent="0.2">
      <c r="A182" s="3" t="s">
        <v>193</v>
      </c>
      <c r="B182" s="3" t="s">
        <v>216</v>
      </c>
      <c r="C182" s="3" t="s">
        <v>243</v>
      </c>
      <c r="D182" s="3">
        <v>2</v>
      </c>
      <c r="E182" s="5">
        <v>34.391630000000006</v>
      </c>
      <c r="F182" s="5">
        <f t="shared" si="16"/>
        <v>68.783260000000013</v>
      </c>
      <c r="G182" s="3" t="s">
        <v>165</v>
      </c>
      <c r="H182" s="3" t="s">
        <v>121</v>
      </c>
      <c r="I182" s="3" t="s">
        <v>332</v>
      </c>
      <c r="K182" s="3">
        <v>0</v>
      </c>
    </row>
    <row r="183" spans="1:11" s="23" customFormat="1" x14ac:dyDescent="0.2">
      <c r="A183" s="23" t="s">
        <v>194</v>
      </c>
      <c r="B183" s="23" t="s">
        <v>216</v>
      </c>
      <c r="C183" s="23" t="s">
        <v>244</v>
      </c>
      <c r="D183" s="23">
        <v>8</v>
      </c>
      <c r="E183" s="24">
        <v>25.608536800000003</v>
      </c>
      <c r="F183" s="24">
        <f t="shared" si="16"/>
        <v>204.86829440000002</v>
      </c>
      <c r="G183" s="23" t="s">
        <v>165</v>
      </c>
      <c r="H183" s="23" t="s">
        <v>522</v>
      </c>
      <c r="K183" s="3">
        <v>0</v>
      </c>
    </row>
    <row r="184" spans="1:11" s="23" customFormat="1" x14ac:dyDescent="0.2">
      <c r="A184" s="23" t="s">
        <v>518</v>
      </c>
      <c r="B184" s="23" t="s">
        <v>216</v>
      </c>
      <c r="C184" s="23" t="s">
        <v>519</v>
      </c>
      <c r="D184" s="23">
        <v>8</v>
      </c>
      <c r="E184" s="24">
        <v>11.54</v>
      </c>
      <c r="F184" s="24">
        <f t="shared" si="16"/>
        <v>92.32</v>
      </c>
      <c r="G184" s="23" t="s">
        <v>165</v>
      </c>
      <c r="H184" s="23" t="s">
        <v>336</v>
      </c>
      <c r="K184" s="3">
        <v>0</v>
      </c>
    </row>
    <row r="185" spans="1:11" s="23" customFormat="1" x14ac:dyDescent="0.2">
      <c r="A185" s="23" t="s">
        <v>195</v>
      </c>
      <c r="B185" s="23" t="s">
        <v>216</v>
      </c>
      <c r="C185" s="23" t="s">
        <v>245</v>
      </c>
      <c r="D185" s="23">
        <v>4</v>
      </c>
      <c r="E185" s="24">
        <v>8.0952606000000014</v>
      </c>
      <c r="F185" s="24">
        <f t="shared" si="16"/>
        <v>32.381042400000005</v>
      </c>
      <c r="G185" s="23" t="s">
        <v>165</v>
      </c>
      <c r="H185" s="23" t="s">
        <v>325</v>
      </c>
      <c r="K185" s="3">
        <v>0</v>
      </c>
    </row>
    <row r="186" spans="1:11" s="23" customFormat="1" x14ac:dyDescent="0.2">
      <c r="A186" s="23" t="s">
        <v>520</v>
      </c>
      <c r="B186" s="23" t="s">
        <v>216</v>
      </c>
      <c r="C186" s="23" t="s">
        <v>521</v>
      </c>
      <c r="D186" s="23">
        <v>8</v>
      </c>
      <c r="E186" s="24">
        <v>11.54</v>
      </c>
      <c r="F186" s="24">
        <f t="shared" si="16"/>
        <v>92.32</v>
      </c>
      <c r="G186" s="23" t="s">
        <v>165</v>
      </c>
      <c r="H186" s="23" t="s">
        <v>336</v>
      </c>
      <c r="K186" s="3">
        <v>0</v>
      </c>
    </row>
    <row r="187" spans="1:11" x14ac:dyDescent="0.2">
      <c r="A187" s="3" t="s">
        <v>196</v>
      </c>
      <c r="B187" s="3" t="s">
        <v>216</v>
      </c>
      <c r="C187" s="3" t="s">
        <v>246</v>
      </c>
      <c r="D187" s="3">
        <v>2</v>
      </c>
      <c r="E187" s="5">
        <v>28.042406</v>
      </c>
      <c r="F187" s="5">
        <f t="shared" si="16"/>
        <v>56.084811999999999</v>
      </c>
      <c r="G187" s="3" t="s">
        <v>165</v>
      </c>
      <c r="H187" s="3" t="s">
        <v>325</v>
      </c>
      <c r="K187" s="3">
        <v>0</v>
      </c>
    </row>
    <row r="188" spans="1:11" x14ac:dyDescent="0.2">
      <c r="A188" s="3" t="s">
        <v>197</v>
      </c>
      <c r="B188" s="3" t="s">
        <v>216</v>
      </c>
      <c r="C188" s="3" t="s">
        <v>247</v>
      </c>
      <c r="D188" s="3">
        <v>6</v>
      </c>
      <c r="E188" s="5">
        <v>7.0370566000000006</v>
      </c>
      <c r="F188" s="5">
        <f t="shared" si="16"/>
        <v>42.222339600000005</v>
      </c>
      <c r="G188" s="3" t="s">
        <v>433</v>
      </c>
      <c r="H188" s="3" t="s">
        <v>434</v>
      </c>
      <c r="K188" s="3">
        <v>0</v>
      </c>
    </row>
    <row r="189" spans="1:11" x14ac:dyDescent="0.2">
      <c r="A189" s="3" t="s">
        <v>198</v>
      </c>
      <c r="B189" s="3" t="s">
        <v>216</v>
      </c>
      <c r="C189" s="3" t="s">
        <v>248</v>
      </c>
      <c r="D189" s="3">
        <v>2</v>
      </c>
      <c r="E189" s="5">
        <v>8.1481708000000008</v>
      </c>
      <c r="F189" s="5">
        <f t="shared" si="16"/>
        <v>16.296341600000002</v>
      </c>
      <c r="G189" s="3" t="s">
        <v>166</v>
      </c>
      <c r="H189" s="3" t="s">
        <v>429</v>
      </c>
      <c r="K189" s="3">
        <v>0</v>
      </c>
    </row>
    <row r="190" spans="1:11" x14ac:dyDescent="0.2">
      <c r="A190" s="3" t="s">
        <v>199</v>
      </c>
      <c r="B190" s="3" t="s">
        <v>216</v>
      </c>
      <c r="C190" s="3" t="s">
        <v>249</v>
      </c>
      <c r="D190" s="3">
        <v>4</v>
      </c>
      <c r="E190" s="5">
        <v>7.4830140000000007</v>
      </c>
      <c r="F190" s="5">
        <f t="shared" si="16"/>
        <v>29.932056000000003</v>
      </c>
      <c r="G190" s="3" t="s">
        <v>166</v>
      </c>
      <c r="H190" s="3" t="s">
        <v>165</v>
      </c>
      <c r="K190" s="3">
        <v>0</v>
      </c>
    </row>
    <row r="191" spans="1:11" x14ac:dyDescent="0.2">
      <c r="A191" s="3" t="s">
        <v>200</v>
      </c>
      <c r="B191" s="3" t="s">
        <v>216</v>
      </c>
      <c r="C191" s="3" t="s">
        <v>250</v>
      </c>
      <c r="D191" s="3">
        <v>3</v>
      </c>
      <c r="E191" s="3">
        <v>7.8730377600000008</v>
      </c>
      <c r="F191" s="3">
        <f t="shared" si="16"/>
        <v>23.619113280000001</v>
      </c>
      <c r="G191" s="3" t="s">
        <v>166</v>
      </c>
      <c r="H191" s="3" t="s">
        <v>165</v>
      </c>
      <c r="K191" s="3">
        <v>0</v>
      </c>
    </row>
    <row r="192" spans="1:11" x14ac:dyDescent="0.2">
      <c r="A192" s="3" t="s">
        <v>201</v>
      </c>
      <c r="B192" s="3" t="s">
        <v>216</v>
      </c>
      <c r="C192" s="3" t="s">
        <v>251</v>
      </c>
      <c r="D192" s="3">
        <v>1</v>
      </c>
      <c r="E192" s="5">
        <v>12.042361520000002</v>
      </c>
      <c r="F192" s="5">
        <f t="shared" si="16"/>
        <v>12.042361520000002</v>
      </c>
      <c r="G192" s="3" t="s">
        <v>166</v>
      </c>
      <c r="H192" s="3" t="s">
        <v>165</v>
      </c>
      <c r="K192" s="3">
        <v>0</v>
      </c>
    </row>
    <row r="193" spans="1:11" x14ac:dyDescent="0.2">
      <c r="A193" s="3" t="s">
        <v>388</v>
      </c>
      <c r="B193" s="3" t="s">
        <v>216</v>
      </c>
      <c r="C193" s="3" t="s">
        <v>389</v>
      </c>
      <c r="D193" s="3">
        <v>6</v>
      </c>
      <c r="E193" s="5">
        <v>32</v>
      </c>
      <c r="F193" s="5">
        <f t="shared" si="16"/>
        <v>192</v>
      </c>
      <c r="G193" s="3" t="s">
        <v>492</v>
      </c>
      <c r="H193" s="3" t="s">
        <v>492</v>
      </c>
      <c r="I193" s="3" t="s">
        <v>390</v>
      </c>
      <c r="K193" s="3">
        <v>0</v>
      </c>
    </row>
    <row r="194" spans="1:11" x14ac:dyDescent="0.2">
      <c r="A194" s="3" t="s">
        <v>391</v>
      </c>
      <c r="B194" s="3" t="s">
        <v>216</v>
      </c>
      <c r="C194" s="3" t="s">
        <v>392</v>
      </c>
      <c r="D194" s="3">
        <v>6</v>
      </c>
      <c r="E194" s="5">
        <v>40.25</v>
      </c>
      <c r="F194" s="5">
        <f t="shared" si="16"/>
        <v>241.5</v>
      </c>
      <c r="G194" s="3" t="s">
        <v>492</v>
      </c>
      <c r="H194" s="3" t="s">
        <v>492</v>
      </c>
      <c r="I194" s="3" t="s">
        <v>390</v>
      </c>
      <c r="K194" s="3">
        <v>0</v>
      </c>
    </row>
    <row r="195" spans="1:11" x14ac:dyDescent="0.2">
      <c r="A195" s="3" t="s">
        <v>416</v>
      </c>
      <c r="B195" s="3" t="s">
        <v>216</v>
      </c>
      <c r="C195" s="3" t="s">
        <v>417</v>
      </c>
      <c r="D195" s="3">
        <v>2</v>
      </c>
      <c r="E195" s="5">
        <v>57.5</v>
      </c>
      <c r="F195" s="5">
        <f t="shared" si="16"/>
        <v>115</v>
      </c>
      <c r="G195" s="3" t="s">
        <v>166</v>
      </c>
      <c r="H195" s="3" t="s">
        <v>491</v>
      </c>
      <c r="K195" s="3">
        <v>0</v>
      </c>
    </row>
    <row r="196" spans="1:11" x14ac:dyDescent="0.2">
      <c r="A196" s="3" t="s">
        <v>418</v>
      </c>
      <c r="B196" s="3" t="s">
        <v>216</v>
      </c>
      <c r="C196" s="3" t="s">
        <v>419</v>
      </c>
      <c r="D196" s="3">
        <v>2</v>
      </c>
      <c r="E196" s="5">
        <v>51.01</v>
      </c>
      <c r="F196" s="5">
        <f t="shared" si="16"/>
        <v>102.02</v>
      </c>
      <c r="G196" s="3" t="s">
        <v>166</v>
      </c>
      <c r="H196" s="3" t="s">
        <v>491</v>
      </c>
      <c r="K196" s="3">
        <v>0</v>
      </c>
    </row>
    <row r="197" spans="1:11" x14ac:dyDescent="0.2">
      <c r="A197" s="3" t="s">
        <v>202</v>
      </c>
      <c r="B197" s="3" t="s">
        <v>216</v>
      </c>
      <c r="C197" s="3" t="s">
        <v>423</v>
      </c>
      <c r="D197" s="3">
        <v>5</v>
      </c>
      <c r="E197" s="5">
        <v>24.41</v>
      </c>
      <c r="F197" s="5">
        <f t="shared" si="16"/>
        <v>122.05</v>
      </c>
      <c r="G197" s="3" t="s">
        <v>166</v>
      </c>
      <c r="H197" s="3" t="s">
        <v>491</v>
      </c>
      <c r="K197" s="3">
        <v>0</v>
      </c>
    </row>
    <row r="198" spans="1:11" x14ac:dyDescent="0.2">
      <c r="A198" s="3" t="s">
        <v>474</v>
      </c>
      <c r="B198" s="3" t="s">
        <v>216</v>
      </c>
      <c r="C198" s="3" t="s">
        <v>475</v>
      </c>
      <c r="D198" s="3">
        <v>2</v>
      </c>
      <c r="E198" s="5">
        <v>26.16</v>
      </c>
      <c r="F198" s="5">
        <f t="shared" si="16"/>
        <v>52.32</v>
      </c>
      <c r="G198" s="3" t="s">
        <v>166</v>
      </c>
      <c r="H198" s="3" t="s">
        <v>491</v>
      </c>
      <c r="K198" s="3">
        <v>0</v>
      </c>
    </row>
    <row r="199" spans="1:11" x14ac:dyDescent="0.2">
      <c r="A199" s="3" t="s">
        <v>203</v>
      </c>
      <c r="B199" s="3" t="s">
        <v>216</v>
      </c>
      <c r="C199" s="3" t="s">
        <v>476</v>
      </c>
      <c r="D199" s="3">
        <v>2</v>
      </c>
      <c r="E199" s="5">
        <v>27.62</v>
      </c>
      <c r="F199" s="5">
        <f t="shared" si="16"/>
        <v>55.24</v>
      </c>
      <c r="G199" s="3" t="s">
        <v>166</v>
      </c>
      <c r="H199" s="3" t="s">
        <v>491</v>
      </c>
      <c r="K199" s="3">
        <v>0</v>
      </c>
    </row>
    <row r="200" spans="1:11" x14ac:dyDescent="0.2">
      <c r="A200" s="3" t="s">
        <v>478</v>
      </c>
      <c r="B200" s="3" t="s">
        <v>216</v>
      </c>
      <c r="C200" s="3" t="s">
        <v>477</v>
      </c>
      <c r="D200" s="3">
        <v>2</v>
      </c>
      <c r="E200" s="5">
        <v>33.06</v>
      </c>
      <c r="F200" s="5">
        <f t="shared" si="16"/>
        <v>66.12</v>
      </c>
      <c r="G200" s="3" t="s">
        <v>166</v>
      </c>
      <c r="H200" s="3" t="s">
        <v>491</v>
      </c>
      <c r="K200" s="3">
        <v>0</v>
      </c>
    </row>
    <row r="201" spans="1:11" x14ac:dyDescent="0.2">
      <c r="A201" s="3" t="s">
        <v>204</v>
      </c>
      <c r="B201" s="3" t="s">
        <v>216</v>
      </c>
      <c r="C201" s="3" t="s">
        <v>252</v>
      </c>
      <c r="D201" s="3">
        <v>1</v>
      </c>
      <c r="E201" s="5">
        <v>8.5926164800000002</v>
      </c>
      <c r="F201" s="5">
        <f t="shared" ref="F201" si="17">E201*D201</f>
        <v>8.5926164800000002</v>
      </c>
      <c r="G201" s="3" t="s">
        <v>431</v>
      </c>
      <c r="H201" s="3" t="s">
        <v>432</v>
      </c>
      <c r="K201" s="3">
        <v>0</v>
      </c>
    </row>
    <row r="202" spans="1:11" x14ac:dyDescent="0.2">
      <c r="A202" s="3" t="s">
        <v>480</v>
      </c>
      <c r="B202" s="3" t="s">
        <v>216</v>
      </c>
      <c r="C202" s="3" t="s">
        <v>481</v>
      </c>
      <c r="D202" s="3">
        <v>1</v>
      </c>
      <c r="E202" s="5">
        <v>40.25</v>
      </c>
      <c r="F202" s="5">
        <f t="shared" si="16"/>
        <v>40.25</v>
      </c>
      <c r="G202" s="3" t="s">
        <v>166</v>
      </c>
      <c r="H202" s="3" t="s">
        <v>491</v>
      </c>
      <c r="K202" s="3">
        <v>0</v>
      </c>
    </row>
    <row r="203" spans="1:11" x14ac:dyDescent="0.2">
      <c r="A203" s="3" t="s">
        <v>482</v>
      </c>
      <c r="B203" s="3" t="s">
        <v>216</v>
      </c>
      <c r="C203" s="3" t="s">
        <v>483</v>
      </c>
      <c r="D203" s="3">
        <v>1</v>
      </c>
      <c r="E203" s="5">
        <v>43.23</v>
      </c>
      <c r="F203" s="5">
        <f t="shared" si="16"/>
        <v>43.23</v>
      </c>
      <c r="G203" s="3" t="s">
        <v>166</v>
      </c>
      <c r="H203" s="3" t="s">
        <v>491</v>
      </c>
      <c r="K203" s="3">
        <v>0</v>
      </c>
    </row>
    <row r="204" spans="1:11" x14ac:dyDescent="0.2">
      <c r="A204" s="3" t="s">
        <v>484</v>
      </c>
      <c r="B204" s="3" t="s">
        <v>216</v>
      </c>
      <c r="C204" s="3" t="s">
        <v>485</v>
      </c>
      <c r="D204" s="3">
        <v>1</v>
      </c>
      <c r="E204" s="5">
        <v>47.93</v>
      </c>
      <c r="F204" s="5">
        <f t="shared" si="16"/>
        <v>47.93</v>
      </c>
      <c r="G204" s="3" t="s">
        <v>166</v>
      </c>
      <c r="H204" s="3" t="s">
        <v>491</v>
      </c>
      <c r="K204" s="3">
        <v>0</v>
      </c>
    </row>
    <row r="205" spans="1:11" x14ac:dyDescent="0.2">
      <c r="A205" s="3" t="s">
        <v>486</v>
      </c>
      <c r="B205" s="3" t="s">
        <v>216</v>
      </c>
      <c r="C205" s="3" t="s">
        <v>487</v>
      </c>
      <c r="D205" s="3">
        <v>1</v>
      </c>
      <c r="E205" s="5">
        <v>34.340000000000003</v>
      </c>
      <c r="F205" s="5">
        <f t="shared" si="16"/>
        <v>34.340000000000003</v>
      </c>
      <c r="G205" s="3" t="s">
        <v>166</v>
      </c>
      <c r="H205" s="3" t="s">
        <v>491</v>
      </c>
      <c r="K205" s="3">
        <v>0</v>
      </c>
    </row>
    <row r="206" spans="1:11" x14ac:dyDescent="0.2">
      <c r="A206" s="3" t="s">
        <v>488</v>
      </c>
      <c r="B206" s="3" t="s">
        <v>216</v>
      </c>
      <c r="C206" s="3" t="s">
        <v>489</v>
      </c>
      <c r="D206" s="3">
        <v>1</v>
      </c>
      <c r="E206" s="5">
        <v>24.46</v>
      </c>
      <c r="F206" s="5">
        <f t="shared" si="16"/>
        <v>24.46</v>
      </c>
      <c r="G206" s="3" t="s">
        <v>166</v>
      </c>
      <c r="H206" s="3" t="s">
        <v>491</v>
      </c>
      <c r="K206" s="3">
        <v>0</v>
      </c>
    </row>
    <row r="207" spans="1:11" x14ac:dyDescent="0.2">
      <c r="A207" s="3" t="s">
        <v>205</v>
      </c>
      <c r="B207" s="3" t="s">
        <v>216</v>
      </c>
      <c r="C207" s="3" t="s">
        <v>253</v>
      </c>
      <c r="D207" s="3">
        <v>1</v>
      </c>
      <c r="E207" s="5">
        <v>61.640383000000007</v>
      </c>
      <c r="F207" s="5">
        <f t="shared" si="16"/>
        <v>61.640383000000007</v>
      </c>
      <c r="G207" s="3" t="s">
        <v>433</v>
      </c>
      <c r="H207" s="3" t="s">
        <v>434</v>
      </c>
      <c r="K207" s="3">
        <v>0</v>
      </c>
    </row>
    <row r="208" spans="1:11" x14ac:dyDescent="0.2">
      <c r="A208" s="3" t="s">
        <v>206</v>
      </c>
      <c r="B208" s="3" t="s">
        <v>216</v>
      </c>
      <c r="C208" s="3" t="s">
        <v>254</v>
      </c>
      <c r="D208" s="3">
        <v>1</v>
      </c>
      <c r="E208" s="5">
        <v>95.238360000000014</v>
      </c>
      <c r="F208" s="5">
        <f t="shared" si="16"/>
        <v>95.238360000000014</v>
      </c>
      <c r="G208" s="3" t="s">
        <v>433</v>
      </c>
      <c r="H208" s="3" t="s">
        <v>434</v>
      </c>
      <c r="K208" s="3">
        <v>0</v>
      </c>
    </row>
    <row r="209" spans="1:11" x14ac:dyDescent="0.2">
      <c r="A209" s="3" t="s">
        <v>207</v>
      </c>
      <c r="B209" s="3" t="s">
        <v>216</v>
      </c>
      <c r="C209" s="3" t="s">
        <v>255</v>
      </c>
      <c r="D209" s="3">
        <v>1</v>
      </c>
      <c r="E209" s="5">
        <v>48.677384000000004</v>
      </c>
      <c r="F209" s="5">
        <f t="shared" si="16"/>
        <v>48.677384000000004</v>
      </c>
      <c r="G209" s="3" t="s">
        <v>433</v>
      </c>
      <c r="H209" s="3" t="s">
        <v>434</v>
      </c>
      <c r="I209" s="4" t="s">
        <v>499</v>
      </c>
      <c r="K209" s="3">
        <v>0</v>
      </c>
    </row>
    <row r="210" spans="1:11" x14ac:dyDescent="0.2">
      <c r="A210" s="3" t="s">
        <v>208</v>
      </c>
      <c r="B210" s="3" t="s">
        <v>216</v>
      </c>
      <c r="C210" s="3" t="s">
        <v>256</v>
      </c>
      <c r="D210" s="3">
        <v>10</v>
      </c>
      <c r="E210" s="5">
        <v>74.338830999999999</v>
      </c>
      <c r="F210" s="5">
        <f t="shared" ref="F210:F222" si="18">E210*D210</f>
        <v>743.38831000000005</v>
      </c>
      <c r="G210" s="3" t="s">
        <v>307</v>
      </c>
      <c r="H210" s="3" t="s">
        <v>291</v>
      </c>
      <c r="I210" s="3" t="s">
        <v>494</v>
      </c>
      <c r="K210" s="3">
        <v>0</v>
      </c>
    </row>
    <row r="211" spans="1:11" x14ac:dyDescent="0.2">
      <c r="A211" s="3" t="s">
        <v>209</v>
      </c>
      <c r="B211" s="3" t="s">
        <v>216</v>
      </c>
      <c r="C211" s="3" t="s">
        <v>257</v>
      </c>
      <c r="D211" s="3">
        <v>2</v>
      </c>
      <c r="E211" s="5">
        <v>83.598116000000005</v>
      </c>
      <c r="F211" s="5">
        <f t="shared" si="18"/>
        <v>167.19623200000001</v>
      </c>
      <c r="G211" s="3" t="s">
        <v>165</v>
      </c>
      <c r="H211" s="3" t="s">
        <v>331</v>
      </c>
      <c r="K211" s="3">
        <v>0</v>
      </c>
    </row>
    <row r="212" spans="1:11" x14ac:dyDescent="0.2">
      <c r="A212" s="3" t="s">
        <v>210</v>
      </c>
      <c r="B212" s="3" t="s">
        <v>216</v>
      </c>
      <c r="C212" s="3" t="s">
        <v>258</v>
      </c>
      <c r="D212" s="3">
        <v>1</v>
      </c>
      <c r="E212" s="5">
        <v>49.13241172</v>
      </c>
      <c r="F212" s="5">
        <f t="shared" si="18"/>
        <v>49.13241172</v>
      </c>
      <c r="G212" s="3" t="s">
        <v>166</v>
      </c>
      <c r="H212" s="3" t="s">
        <v>165</v>
      </c>
      <c r="K212" s="3">
        <v>0</v>
      </c>
    </row>
    <row r="213" spans="1:11" x14ac:dyDescent="0.2">
      <c r="A213" s="3" t="s">
        <v>214</v>
      </c>
      <c r="B213" s="3" t="s">
        <v>216</v>
      </c>
      <c r="C213" s="3" t="s">
        <v>262</v>
      </c>
      <c r="D213" s="3">
        <v>2</v>
      </c>
      <c r="E213" s="5">
        <v>6.8351340000000009</v>
      </c>
      <c r="F213" s="5">
        <f t="shared" si="18"/>
        <v>13.670268000000002</v>
      </c>
      <c r="G213" s="3" t="s">
        <v>291</v>
      </c>
      <c r="H213" s="3" t="s">
        <v>291</v>
      </c>
      <c r="K213" s="3">
        <v>0</v>
      </c>
    </row>
    <row r="214" spans="1:11" x14ac:dyDescent="0.2">
      <c r="A214" s="3" t="s">
        <v>215</v>
      </c>
      <c r="B214" s="3" t="s">
        <v>216</v>
      </c>
      <c r="C214" s="3" t="s">
        <v>263</v>
      </c>
      <c r="D214" s="3">
        <v>1</v>
      </c>
      <c r="E214" s="5">
        <v>20.73216</v>
      </c>
      <c r="F214" s="5">
        <f t="shared" si="18"/>
        <v>20.73216</v>
      </c>
      <c r="G214" s="3" t="s">
        <v>291</v>
      </c>
      <c r="H214" s="3" t="s">
        <v>291</v>
      </c>
      <c r="K214" s="3">
        <v>0</v>
      </c>
    </row>
    <row r="215" spans="1:11" x14ac:dyDescent="0.2">
      <c r="A215" s="3" t="s">
        <v>540</v>
      </c>
      <c r="B215" s="3" t="s">
        <v>216</v>
      </c>
      <c r="C215" s="3" t="s">
        <v>541</v>
      </c>
      <c r="D215" s="3">
        <v>1</v>
      </c>
      <c r="E215" s="3">
        <v>19.8</v>
      </c>
      <c r="F215" s="3">
        <f t="shared" si="18"/>
        <v>19.8</v>
      </c>
      <c r="G215" s="3" t="s">
        <v>542</v>
      </c>
      <c r="H215" s="3" t="s">
        <v>539</v>
      </c>
      <c r="K215" s="3">
        <v>0</v>
      </c>
    </row>
    <row r="216" spans="1:11" s="11" customFormat="1" x14ac:dyDescent="0.2">
      <c r="A216" s="11" t="s">
        <v>553</v>
      </c>
      <c r="B216" s="11" t="s">
        <v>216</v>
      </c>
      <c r="C216" s="11" t="s">
        <v>554</v>
      </c>
      <c r="D216" s="11">
        <v>1</v>
      </c>
      <c r="E216" s="11">
        <v>462</v>
      </c>
      <c r="F216" s="11">
        <f t="shared" si="18"/>
        <v>462</v>
      </c>
      <c r="G216" s="11" t="s">
        <v>307</v>
      </c>
      <c r="H216" s="11" t="s">
        <v>307</v>
      </c>
      <c r="I216" s="3" t="s">
        <v>529</v>
      </c>
      <c r="K216" s="3">
        <v>0</v>
      </c>
    </row>
    <row r="217" spans="1:11" x14ac:dyDescent="0.2">
      <c r="A217" s="3" t="s">
        <v>556</v>
      </c>
      <c r="B217" s="11" t="s">
        <v>216</v>
      </c>
      <c r="C217" s="3" t="s">
        <v>557</v>
      </c>
      <c r="D217" s="3">
        <v>1</v>
      </c>
      <c r="E217" s="5">
        <v>530</v>
      </c>
      <c r="F217" s="5">
        <f t="shared" si="18"/>
        <v>530</v>
      </c>
      <c r="G217" s="11" t="s">
        <v>307</v>
      </c>
      <c r="H217" s="11" t="s">
        <v>307</v>
      </c>
      <c r="I217" s="3" t="s">
        <v>555</v>
      </c>
      <c r="K217" s="3">
        <v>0</v>
      </c>
    </row>
    <row r="218" spans="1:11" x14ac:dyDescent="0.2">
      <c r="A218" s="3" t="s">
        <v>558</v>
      </c>
      <c r="B218" s="11" t="s">
        <v>216</v>
      </c>
      <c r="C218" s="3" t="s">
        <v>559</v>
      </c>
      <c r="D218" s="3">
        <v>1</v>
      </c>
      <c r="E218" s="5">
        <v>38.54</v>
      </c>
      <c r="F218" s="5">
        <f t="shared" si="18"/>
        <v>38.54</v>
      </c>
      <c r="G218" s="11" t="s">
        <v>307</v>
      </c>
      <c r="H218" s="11" t="s">
        <v>307</v>
      </c>
      <c r="I218" s="3" t="s">
        <v>555</v>
      </c>
      <c r="K218" s="3">
        <v>0</v>
      </c>
    </row>
    <row r="219" spans="1:11" x14ac:dyDescent="0.2">
      <c r="A219" s="3" t="s">
        <v>268</v>
      </c>
      <c r="B219" s="3" t="s">
        <v>55</v>
      </c>
      <c r="C219" s="3" t="s">
        <v>267</v>
      </c>
      <c r="D219" s="3">
        <v>1</v>
      </c>
      <c r="E219" s="5">
        <v>82</v>
      </c>
      <c r="F219" s="5">
        <f t="shared" si="18"/>
        <v>82</v>
      </c>
      <c r="G219" s="3" t="s">
        <v>433</v>
      </c>
      <c r="H219" s="3" t="s">
        <v>266</v>
      </c>
      <c r="K219" s="3">
        <v>0</v>
      </c>
    </row>
    <row r="220" spans="1:11" x14ac:dyDescent="0.2">
      <c r="A220" s="3" t="s">
        <v>299</v>
      </c>
      <c r="B220" s="3" t="s">
        <v>55</v>
      </c>
      <c r="C220" s="3" t="s">
        <v>300</v>
      </c>
      <c r="D220" s="3">
        <v>4</v>
      </c>
      <c r="E220" s="5">
        <v>127</v>
      </c>
      <c r="F220" s="5">
        <f t="shared" si="18"/>
        <v>508</v>
      </c>
      <c r="G220" s="3" t="s">
        <v>307</v>
      </c>
      <c r="H220" s="3" t="s">
        <v>495</v>
      </c>
      <c r="I220" s="3" t="s">
        <v>301</v>
      </c>
      <c r="K220" s="3">
        <v>0</v>
      </c>
    </row>
    <row r="221" spans="1:11" x14ac:dyDescent="0.2">
      <c r="A221" s="3" t="s">
        <v>302</v>
      </c>
      <c r="B221" s="3" t="s">
        <v>55</v>
      </c>
      <c r="C221" s="3" t="s">
        <v>303</v>
      </c>
      <c r="D221" s="3">
        <v>2</v>
      </c>
      <c r="E221" s="5">
        <v>95</v>
      </c>
      <c r="F221" s="5">
        <f t="shared" si="18"/>
        <v>190</v>
      </c>
      <c r="G221" s="3" t="s">
        <v>2</v>
      </c>
      <c r="H221" s="3" t="s">
        <v>306</v>
      </c>
      <c r="I221" s="3" t="s">
        <v>306</v>
      </c>
      <c r="K221" s="3">
        <v>0</v>
      </c>
    </row>
    <row r="222" spans="1:11" x14ac:dyDescent="0.2">
      <c r="A222" s="3" t="s">
        <v>524</v>
      </c>
      <c r="B222" s="3" t="s">
        <v>525</v>
      </c>
      <c r="C222" s="3" t="s">
        <v>526</v>
      </c>
      <c r="D222" s="3">
        <v>2</v>
      </c>
      <c r="E222" s="5">
        <v>280</v>
      </c>
      <c r="F222" s="5">
        <f t="shared" si="18"/>
        <v>560</v>
      </c>
      <c r="G222" s="3" t="s">
        <v>291</v>
      </c>
      <c r="H222" s="3" t="s">
        <v>291</v>
      </c>
      <c r="I222" s="3" t="s">
        <v>529</v>
      </c>
      <c r="K222" s="3">
        <v>0</v>
      </c>
    </row>
    <row r="223" spans="1:11" x14ac:dyDescent="0.2">
      <c r="C223" s="3"/>
    </row>
    <row r="224" spans="1:11" x14ac:dyDescent="0.2">
      <c r="E224" s="3"/>
      <c r="F224" s="3"/>
    </row>
    <row r="225" spans="1:11" s="6" customFormat="1" x14ac:dyDescent="0.2">
      <c r="A225" s="6" t="s">
        <v>292</v>
      </c>
      <c r="E225" s="25"/>
      <c r="F225" s="25"/>
    </row>
    <row r="226" spans="1:11" x14ac:dyDescent="0.2">
      <c r="A226" s="3" t="s">
        <v>311</v>
      </c>
      <c r="B226" s="3" t="s">
        <v>216</v>
      </c>
      <c r="C226" s="3" t="s">
        <v>312</v>
      </c>
      <c r="D226" s="3">
        <v>1</v>
      </c>
      <c r="E226" s="5">
        <v>488</v>
      </c>
      <c r="F226" s="5">
        <f t="shared" ref="F226:F250" si="19">E226*D226</f>
        <v>488</v>
      </c>
      <c r="K226" s="3">
        <v>0</v>
      </c>
    </row>
    <row r="227" spans="1:11" x14ac:dyDescent="0.2">
      <c r="A227" s="3" t="s">
        <v>313</v>
      </c>
      <c r="B227" s="3" t="s">
        <v>216</v>
      </c>
      <c r="C227" s="3" t="s">
        <v>314</v>
      </c>
      <c r="D227" s="3">
        <v>1</v>
      </c>
      <c r="E227" s="5">
        <v>184</v>
      </c>
      <c r="F227" s="5">
        <f t="shared" si="19"/>
        <v>184</v>
      </c>
      <c r="K227" s="3">
        <v>0</v>
      </c>
    </row>
    <row r="228" spans="1:11" x14ac:dyDescent="0.2">
      <c r="A228" s="3" t="s">
        <v>320</v>
      </c>
      <c r="B228" s="3" t="s">
        <v>216</v>
      </c>
      <c r="C228" s="3" t="s">
        <v>319</v>
      </c>
      <c r="D228" s="3">
        <v>1</v>
      </c>
      <c r="E228" s="5">
        <v>76</v>
      </c>
      <c r="F228" s="5">
        <f t="shared" si="19"/>
        <v>76</v>
      </c>
      <c r="K228" s="3">
        <v>0</v>
      </c>
    </row>
    <row r="229" spans="1:11" x14ac:dyDescent="0.2">
      <c r="A229" s="3" t="s">
        <v>315</v>
      </c>
      <c r="B229" s="3" t="s">
        <v>216</v>
      </c>
      <c r="C229" s="3" t="s">
        <v>316</v>
      </c>
      <c r="D229" s="3">
        <v>1</v>
      </c>
      <c r="E229" s="5">
        <v>184</v>
      </c>
      <c r="F229" s="5">
        <f t="shared" si="19"/>
        <v>184</v>
      </c>
      <c r="K229" s="3">
        <v>0</v>
      </c>
    </row>
    <row r="230" spans="1:11" x14ac:dyDescent="0.2">
      <c r="A230" s="3" t="s">
        <v>317</v>
      </c>
      <c r="B230" s="3" t="s">
        <v>216</v>
      </c>
      <c r="C230" s="3" t="s">
        <v>318</v>
      </c>
      <c r="D230" s="3">
        <v>1</v>
      </c>
      <c r="E230" s="5">
        <v>31</v>
      </c>
      <c r="F230" s="5">
        <f t="shared" si="19"/>
        <v>31</v>
      </c>
      <c r="K230" s="3">
        <v>0</v>
      </c>
    </row>
    <row r="231" spans="1:11" x14ac:dyDescent="0.2">
      <c r="A231" s="3" t="s">
        <v>172</v>
      </c>
      <c r="B231" s="3" t="s">
        <v>216</v>
      </c>
      <c r="C231" s="3" t="s">
        <v>321</v>
      </c>
      <c r="D231" s="3">
        <v>1</v>
      </c>
      <c r="E231" s="5">
        <v>32.78</v>
      </c>
      <c r="F231" s="5">
        <f t="shared" si="19"/>
        <v>32.78</v>
      </c>
      <c r="K231" s="3">
        <v>0</v>
      </c>
    </row>
    <row r="232" spans="1:11" x14ac:dyDescent="0.2">
      <c r="A232" s="3" t="s">
        <v>322</v>
      </c>
      <c r="B232" s="3" t="s">
        <v>216</v>
      </c>
      <c r="C232" s="3" t="s">
        <v>323</v>
      </c>
      <c r="D232" s="3">
        <v>1</v>
      </c>
      <c r="E232" s="5">
        <v>94.180156000000011</v>
      </c>
      <c r="F232" s="5">
        <f t="shared" si="19"/>
        <v>94.180156000000011</v>
      </c>
      <c r="K232" s="3">
        <v>0</v>
      </c>
    </row>
    <row r="233" spans="1:11" x14ac:dyDescent="0.2">
      <c r="A233" s="3" t="s">
        <v>343</v>
      </c>
      <c r="B233" s="3" t="s">
        <v>216</v>
      </c>
      <c r="C233" s="3" t="s">
        <v>344</v>
      </c>
      <c r="D233" s="3">
        <v>1</v>
      </c>
      <c r="E233" s="5">
        <v>36.799999999999997</v>
      </c>
      <c r="F233" s="5">
        <f t="shared" si="19"/>
        <v>36.799999999999997</v>
      </c>
      <c r="K233" s="3">
        <v>0</v>
      </c>
    </row>
    <row r="234" spans="1:11" x14ac:dyDescent="0.2">
      <c r="A234" s="3" t="s">
        <v>347</v>
      </c>
      <c r="B234" s="3" t="s">
        <v>216</v>
      </c>
      <c r="C234" s="3" t="s">
        <v>348</v>
      </c>
      <c r="D234" s="3">
        <v>1</v>
      </c>
      <c r="E234" s="5">
        <v>17</v>
      </c>
      <c r="F234" s="5">
        <f t="shared" si="19"/>
        <v>17</v>
      </c>
      <c r="K234" s="3">
        <v>0</v>
      </c>
    </row>
    <row r="235" spans="1:11" x14ac:dyDescent="0.2">
      <c r="A235" s="3" t="s">
        <v>349</v>
      </c>
      <c r="B235" s="3" t="s">
        <v>216</v>
      </c>
      <c r="C235" s="3" t="s">
        <v>350</v>
      </c>
      <c r="D235" s="3">
        <v>2</v>
      </c>
      <c r="E235" s="5">
        <v>21.21</v>
      </c>
      <c r="F235" s="5">
        <f t="shared" si="19"/>
        <v>42.42</v>
      </c>
      <c r="K235" s="3">
        <v>0</v>
      </c>
    </row>
    <row r="236" spans="1:11" x14ac:dyDescent="0.2">
      <c r="A236" s="3" t="s">
        <v>353</v>
      </c>
      <c r="B236" s="3" t="s">
        <v>216</v>
      </c>
      <c r="C236" s="3" t="s">
        <v>354</v>
      </c>
      <c r="D236" s="3">
        <v>1</v>
      </c>
      <c r="E236" s="5">
        <v>304.75</v>
      </c>
      <c r="F236" s="5">
        <f t="shared" si="19"/>
        <v>304.75</v>
      </c>
      <c r="I236" s="3" t="s">
        <v>504</v>
      </c>
      <c r="K236" s="3">
        <v>0</v>
      </c>
    </row>
    <row r="237" spans="1:11" x14ac:dyDescent="0.2">
      <c r="A237" s="3" t="s">
        <v>356</v>
      </c>
      <c r="B237" s="3" t="s">
        <v>216</v>
      </c>
      <c r="C237" s="3" t="s">
        <v>355</v>
      </c>
      <c r="D237" s="3">
        <v>1</v>
      </c>
      <c r="E237" s="5">
        <v>148.21</v>
      </c>
      <c r="F237" s="5">
        <f t="shared" si="19"/>
        <v>148.21</v>
      </c>
      <c r="I237" s="3" t="s">
        <v>504</v>
      </c>
      <c r="K237" s="3">
        <v>0</v>
      </c>
    </row>
    <row r="238" spans="1:11" x14ac:dyDescent="0.2">
      <c r="A238" s="3" t="s">
        <v>437</v>
      </c>
      <c r="B238" s="3" t="s">
        <v>216</v>
      </c>
      <c r="C238" s="3" t="s">
        <v>438</v>
      </c>
      <c r="D238" s="3">
        <v>1</v>
      </c>
      <c r="E238" s="5">
        <v>348.45</v>
      </c>
      <c r="F238" s="5">
        <f t="shared" si="19"/>
        <v>348.45</v>
      </c>
      <c r="I238" s="3" t="s">
        <v>504</v>
      </c>
      <c r="K238" s="3">
        <v>0</v>
      </c>
    </row>
    <row r="239" spans="1:11" x14ac:dyDescent="0.2">
      <c r="A239" s="3" t="s">
        <v>439</v>
      </c>
      <c r="B239" s="3" t="s">
        <v>216</v>
      </c>
      <c r="C239" s="3" t="s">
        <v>440</v>
      </c>
      <c r="D239" s="3">
        <v>1</v>
      </c>
      <c r="E239" s="5">
        <v>60.95</v>
      </c>
      <c r="F239" s="5">
        <f t="shared" si="19"/>
        <v>60.95</v>
      </c>
      <c r="K239" s="3">
        <v>0</v>
      </c>
    </row>
    <row r="240" spans="1:11" x14ac:dyDescent="0.2">
      <c r="A240" s="3" t="s">
        <v>378</v>
      </c>
      <c r="B240" s="3" t="s">
        <v>216</v>
      </c>
      <c r="C240" s="3" t="s">
        <v>379</v>
      </c>
      <c r="D240" s="3">
        <v>1</v>
      </c>
      <c r="E240" s="5">
        <v>34.5</v>
      </c>
      <c r="F240" s="5">
        <f t="shared" si="19"/>
        <v>34.5</v>
      </c>
      <c r="I240" s="3" t="s">
        <v>387</v>
      </c>
      <c r="K240" s="3">
        <v>0</v>
      </c>
    </row>
    <row r="241" spans="1:11" x14ac:dyDescent="0.2">
      <c r="A241" s="3" t="s">
        <v>380</v>
      </c>
      <c r="B241" s="3" t="s">
        <v>216</v>
      </c>
      <c r="C241" s="3" t="s">
        <v>381</v>
      </c>
      <c r="D241" s="3">
        <v>1</v>
      </c>
      <c r="E241" s="5">
        <v>51.45</v>
      </c>
      <c r="F241" s="5">
        <f t="shared" si="19"/>
        <v>51.45</v>
      </c>
      <c r="I241" s="3" t="s">
        <v>387</v>
      </c>
      <c r="K241" s="3">
        <v>0</v>
      </c>
    </row>
    <row r="242" spans="1:11" x14ac:dyDescent="0.2">
      <c r="A242" s="3" t="s">
        <v>384</v>
      </c>
      <c r="B242" s="3" t="s">
        <v>216</v>
      </c>
      <c r="C242" s="3" t="s">
        <v>383</v>
      </c>
      <c r="D242" s="3">
        <v>2</v>
      </c>
      <c r="E242" s="5">
        <v>13.8</v>
      </c>
      <c r="F242" s="5">
        <f t="shared" si="19"/>
        <v>27.6</v>
      </c>
      <c r="K242" s="3">
        <v>0</v>
      </c>
    </row>
    <row r="243" spans="1:11" x14ac:dyDescent="0.2">
      <c r="A243" s="3" t="s">
        <v>385</v>
      </c>
      <c r="B243" s="3" t="s">
        <v>216</v>
      </c>
      <c r="C243" s="3" t="s">
        <v>386</v>
      </c>
      <c r="D243" s="3">
        <v>1</v>
      </c>
      <c r="E243" s="5">
        <v>19.09</v>
      </c>
      <c r="F243" s="5">
        <f t="shared" si="19"/>
        <v>19.09</v>
      </c>
      <c r="K243" s="3">
        <v>0</v>
      </c>
    </row>
    <row r="244" spans="1:11" x14ac:dyDescent="0.2">
      <c r="A244" s="3" t="s">
        <v>424</v>
      </c>
      <c r="B244" s="3" t="s">
        <v>216</v>
      </c>
      <c r="C244" s="3" t="s">
        <v>425</v>
      </c>
      <c r="D244" s="3">
        <v>2</v>
      </c>
      <c r="E244" s="5">
        <v>40.51</v>
      </c>
      <c r="F244" s="5">
        <f t="shared" si="19"/>
        <v>81.02</v>
      </c>
      <c r="I244" s="3" t="s">
        <v>479</v>
      </c>
      <c r="K244" s="3">
        <v>0</v>
      </c>
    </row>
    <row r="245" spans="1:11" x14ac:dyDescent="0.2">
      <c r="A245" s="3" t="s">
        <v>209</v>
      </c>
      <c r="B245" s="3" t="s">
        <v>216</v>
      </c>
      <c r="C245" s="3" t="s">
        <v>257</v>
      </c>
      <c r="D245" s="3">
        <v>2</v>
      </c>
      <c r="E245" s="5">
        <v>83.598116000000005</v>
      </c>
      <c r="F245" s="5">
        <f t="shared" si="19"/>
        <v>167.19623200000001</v>
      </c>
      <c r="I245" s="3" t="s">
        <v>387</v>
      </c>
      <c r="K245" s="3">
        <v>0</v>
      </c>
    </row>
    <row r="246" spans="1:11" x14ac:dyDescent="0.2">
      <c r="A246" s="3" t="s">
        <v>435</v>
      </c>
      <c r="B246" s="3" t="s">
        <v>216</v>
      </c>
      <c r="C246" s="3" t="s">
        <v>436</v>
      </c>
      <c r="D246" s="3">
        <v>4</v>
      </c>
      <c r="E246" s="5">
        <v>70.103999999999999</v>
      </c>
      <c r="F246" s="5">
        <f t="shared" si="19"/>
        <v>280.416</v>
      </c>
      <c r="I246" s="3" t="s">
        <v>387</v>
      </c>
      <c r="K246" s="3">
        <v>0</v>
      </c>
    </row>
    <row r="247" spans="1:11" x14ac:dyDescent="0.2">
      <c r="A247" s="3" t="s">
        <v>352</v>
      </c>
      <c r="B247" s="3" t="s">
        <v>142</v>
      </c>
      <c r="C247" s="3" t="s">
        <v>351</v>
      </c>
      <c r="D247" s="3">
        <v>2</v>
      </c>
      <c r="E247" s="5">
        <v>28.75</v>
      </c>
      <c r="F247" s="5">
        <f t="shared" si="19"/>
        <v>57.5</v>
      </c>
      <c r="I247" s="4" t="s">
        <v>505</v>
      </c>
      <c r="K247" s="3">
        <v>0</v>
      </c>
    </row>
    <row r="248" spans="1:11" x14ac:dyDescent="0.2">
      <c r="A248" s="3" t="s">
        <v>141</v>
      </c>
      <c r="B248" s="3" t="s">
        <v>142</v>
      </c>
      <c r="C248" s="3" t="s">
        <v>160</v>
      </c>
      <c r="D248" s="3">
        <v>2</v>
      </c>
      <c r="E248" s="5">
        <v>38.872800000000005</v>
      </c>
      <c r="F248" s="5">
        <f t="shared" si="19"/>
        <v>77.74560000000001</v>
      </c>
      <c r="K248" s="3">
        <v>0</v>
      </c>
    </row>
    <row r="249" spans="1:11" x14ac:dyDescent="0.2">
      <c r="B249" s="3" t="s">
        <v>382</v>
      </c>
      <c r="C249" s="3" t="s">
        <v>405</v>
      </c>
      <c r="D249" s="3">
        <v>1</v>
      </c>
      <c r="E249" s="5">
        <v>205</v>
      </c>
      <c r="F249" s="5">
        <f t="shared" si="19"/>
        <v>205</v>
      </c>
      <c r="I249" s="3" t="s">
        <v>504</v>
      </c>
      <c r="K249" s="3">
        <v>0</v>
      </c>
    </row>
    <row r="250" spans="1:11" x14ac:dyDescent="0.2">
      <c r="B250" s="3" t="s">
        <v>382</v>
      </c>
      <c r="C250" s="3" t="s">
        <v>560</v>
      </c>
      <c r="D250" s="3">
        <v>2</v>
      </c>
      <c r="E250" s="5">
        <v>12</v>
      </c>
      <c r="F250" s="5">
        <f t="shared" si="19"/>
        <v>24</v>
      </c>
      <c r="I250" s="3" t="s">
        <v>504</v>
      </c>
      <c r="K250" s="3">
        <v>0</v>
      </c>
    </row>
    <row r="251" spans="1:11" x14ac:dyDescent="0.2">
      <c r="A251" s="13"/>
      <c r="B251" s="13"/>
      <c r="C251" s="13"/>
      <c r="E251" s="3"/>
      <c r="F251" s="3"/>
    </row>
    <row r="252" spans="1:11" s="7" customFormat="1" x14ac:dyDescent="0.2">
      <c r="A252" s="6" t="s">
        <v>310</v>
      </c>
      <c r="C252" s="6"/>
    </row>
    <row r="253" spans="1:11" x14ac:dyDescent="0.2">
      <c r="A253" s="3" t="s">
        <v>297</v>
      </c>
      <c r="B253" s="3" t="s">
        <v>55</v>
      </c>
      <c r="C253" s="3" t="s">
        <v>298</v>
      </c>
      <c r="D253" s="3">
        <v>4</v>
      </c>
      <c r="E253" s="5">
        <v>16.5</v>
      </c>
      <c r="F253" s="5">
        <f t="shared" ref="F253" si="20">E253*D253</f>
        <v>66</v>
      </c>
      <c r="I253" s="3" t="s">
        <v>309</v>
      </c>
      <c r="K253" s="3">
        <v>0</v>
      </c>
    </row>
    <row r="254" spans="1:11" x14ac:dyDescent="0.2">
      <c r="A254" s="3" t="s">
        <v>458</v>
      </c>
      <c r="B254" s="3" t="s">
        <v>460</v>
      </c>
      <c r="C254" s="3" t="s">
        <v>459</v>
      </c>
      <c r="D254" s="3">
        <v>4</v>
      </c>
      <c r="E254" s="5">
        <v>7.47</v>
      </c>
      <c r="F254" s="5">
        <f t="shared" ref="F254:F277" si="21">E254*D254</f>
        <v>29.88</v>
      </c>
      <c r="I254" s="3" t="s">
        <v>461</v>
      </c>
      <c r="K254" s="3">
        <v>0</v>
      </c>
    </row>
    <row r="255" spans="1:11" x14ac:dyDescent="0.2">
      <c r="A255" s="3" t="s">
        <v>464</v>
      </c>
      <c r="B255" s="3" t="s">
        <v>463</v>
      </c>
      <c r="C255" s="3" t="s">
        <v>462</v>
      </c>
      <c r="D255" s="3">
        <v>2</v>
      </c>
      <c r="E255" s="5">
        <v>140</v>
      </c>
      <c r="F255" s="5">
        <f t="shared" si="21"/>
        <v>280</v>
      </c>
      <c r="I255" s="3" t="s">
        <v>465</v>
      </c>
      <c r="K255" s="3">
        <v>0</v>
      </c>
    </row>
    <row r="256" spans="1:11" x14ac:dyDescent="0.2">
      <c r="A256" s="3" t="s">
        <v>455</v>
      </c>
      <c r="B256" s="3" t="s">
        <v>454</v>
      </c>
      <c r="C256" s="3" t="s">
        <v>457</v>
      </c>
      <c r="D256" s="3">
        <v>1</v>
      </c>
      <c r="E256" s="5">
        <v>438</v>
      </c>
      <c r="F256" s="5">
        <f t="shared" si="21"/>
        <v>438</v>
      </c>
      <c r="I256" s="3" t="s">
        <v>456</v>
      </c>
      <c r="K256" s="3">
        <v>0</v>
      </c>
    </row>
    <row r="257" spans="1:11" x14ac:dyDescent="0.2">
      <c r="A257" s="3" t="s">
        <v>466</v>
      </c>
      <c r="B257" s="3" t="s">
        <v>216</v>
      </c>
      <c r="C257" s="3" t="s">
        <v>490</v>
      </c>
      <c r="D257" s="3">
        <v>1</v>
      </c>
      <c r="E257" s="5">
        <v>85.1</v>
      </c>
      <c r="F257" s="5">
        <f t="shared" si="21"/>
        <v>85.1</v>
      </c>
      <c r="K257" s="3">
        <v>0</v>
      </c>
    </row>
    <row r="258" spans="1:11" x14ac:dyDescent="0.2">
      <c r="A258" s="3" t="s">
        <v>422</v>
      </c>
      <c r="B258" s="3" t="s">
        <v>216</v>
      </c>
      <c r="C258" s="3" t="s">
        <v>420</v>
      </c>
      <c r="D258" s="3">
        <v>1</v>
      </c>
      <c r="E258" s="5">
        <v>914</v>
      </c>
      <c r="F258" s="5">
        <f t="shared" si="21"/>
        <v>914</v>
      </c>
      <c r="I258" s="3" t="s">
        <v>421</v>
      </c>
      <c r="K258" s="3">
        <v>0</v>
      </c>
    </row>
    <row r="259" spans="1:11" x14ac:dyDescent="0.2">
      <c r="A259" s="3" t="s">
        <v>413</v>
      </c>
      <c r="B259" s="3" t="s">
        <v>216</v>
      </c>
      <c r="C259" s="3" t="s">
        <v>414</v>
      </c>
      <c r="D259" s="3">
        <v>2</v>
      </c>
      <c r="E259" s="5">
        <v>18</v>
      </c>
      <c r="F259" s="5">
        <f t="shared" si="21"/>
        <v>36</v>
      </c>
      <c r="I259" s="3" t="s">
        <v>415</v>
      </c>
      <c r="K259" s="3">
        <v>0</v>
      </c>
    </row>
    <row r="260" spans="1:11" x14ac:dyDescent="0.2">
      <c r="A260" s="3" t="s">
        <v>406</v>
      </c>
      <c r="B260" s="3" t="s">
        <v>216</v>
      </c>
      <c r="C260" s="3" t="s">
        <v>410</v>
      </c>
      <c r="D260" s="3">
        <v>4</v>
      </c>
      <c r="E260" s="5">
        <v>15.25</v>
      </c>
      <c r="F260" s="5">
        <f t="shared" si="21"/>
        <v>61</v>
      </c>
      <c r="K260" s="3">
        <v>0</v>
      </c>
    </row>
    <row r="261" spans="1:11" x14ac:dyDescent="0.2">
      <c r="A261" s="3" t="s">
        <v>409</v>
      </c>
      <c r="B261" s="3" t="s">
        <v>216</v>
      </c>
      <c r="C261" s="3" t="s">
        <v>411</v>
      </c>
      <c r="D261" s="3">
        <v>10</v>
      </c>
      <c r="E261" s="5">
        <v>16.5</v>
      </c>
      <c r="F261" s="5">
        <f t="shared" si="21"/>
        <v>165</v>
      </c>
      <c r="K261" s="3">
        <v>0</v>
      </c>
    </row>
    <row r="262" spans="1:11" x14ac:dyDescent="0.2">
      <c r="A262" s="3" t="s">
        <v>407</v>
      </c>
      <c r="B262" s="3" t="s">
        <v>216</v>
      </c>
      <c r="C262" s="3" t="s">
        <v>412</v>
      </c>
      <c r="D262" s="3">
        <v>10</v>
      </c>
      <c r="E262" s="5">
        <v>24</v>
      </c>
      <c r="F262" s="5">
        <f t="shared" si="21"/>
        <v>240</v>
      </c>
      <c r="K262" s="3">
        <v>0</v>
      </c>
    </row>
    <row r="263" spans="1:11" x14ac:dyDescent="0.2">
      <c r="A263" s="3" t="s">
        <v>406</v>
      </c>
      <c r="B263" s="3" t="s">
        <v>216</v>
      </c>
      <c r="C263" s="3" t="s">
        <v>408</v>
      </c>
      <c r="D263" s="3">
        <v>6</v>
      </c>
      <c r="E263" s="5">
        <v>24</v>
      </c>
      <c r="F263" s="5">
        <f t="shared" si="21"/>
        <v>144</v>
      </c>
      <c r="K263" s="3">
        <v>0</v>
      </c>
    </row>
    <row r="264" spans="1:11" x14ac:dyDescent="0.2">
      <c r="A264" s="3" t="s">
        <v>402</v>
      </c>
      <c r="B264" s="3" t="s">
        <v>216</v>
      </c>
      <c r="C264" s="3" t="s">
        <v>403</v>
      </c>
      <c r="D264" s="3">
        <v>2</v>
      </c>
      <c r="E264" s="5">
        <v>32</v>
      </c>
      <c r="F264" s="5">
        <f t="shared" si="21"/>
        <v>64</v>
      </c>
      <c r="I264" s="3" t="s">
        <v>404</v>
      </c>
      <c r="K264" s="3">
        <v>0</v>
      </c>
    </row>
    <row r="265" spans="1:11" x14ac:dyDescent="0.2">
      <c r="A265" s="3" t="s">
        <v>399</v>
      </c>
      <c r="B265" s="3" t="s">
        <v>216</v>
      </c>
      <c r="C265" s="3" t="s">
        <v>400</v>
      </c>
      <c r="D265" s="3">
        <v>1</v>
      </c>
      <c r="E265" s="5">
        <v>25</v>
      </c>
      <c r="F265" s="5">
        <f t="shared" si="21"/>
        <v>25</v>
      </c>
      <c r="I265" s="3" t="s">
        <v>401</v>
      </c>
      <c r="K265" s="3">
        <v>0</v>
      </c>
    </row>
    <row r="266" spans="1:11" x14ac:dyDescent="0.2">
      <c r="A266" s="3" t="s">
        <v>397</v>
      </c>
      <c r="B266" s="3" t="s">
        <v>216</v>
      </c>
      <c r="C266" s="3" t="s">
        <v>398</v>
      </c>
      <c r="D266" s="3">
        <v>2</v>
      </c>
      <c r="E266" s="5">
        <v>51.58</v>
      </c>
      <c r="F266" s="5">
        <f t="shared" si="21"/>
        <v>103.16</v>
      </c>
      <c r="K266" s="3">
        <v>0</v>
      </c>
    </row>
    <row r="267" spans="1:11" x14ac:dyDescent="0.2">
      <c r="A267" s="3" t="s">
        <v>394</v>
      </c>
      <c r="B267" s="3" t="s">
        <v>216</v>
      </c>
      <c r="C267" s="3" t="s">
        <v>395</v>
      </c>
      <c r="D267" s="3">
        <v>1</v>
      </c>
      <c r="E267" s="5">
        <v>60</v>
      </c>
      <c r="F267" s="5">
        <f t="shared" si="21"/>
        <v>60</v>
      </c>
      <c r="I267" s="3" t="s">
        <v>396</v>
      </c>
      <c r="K267" s="3">
        <v>0</v>
      </c>
    </row>
    <row r="268" spans="1:11" x14ac:dyDescent="0.2">
      <c r="A268" s="3" t="s">
        <v>371</v>
      </c>
      <c r="B268" s="3" t="s">
        <v>216</v>
      </c>
      <c r="C268" s="3" t="s">
        <v>373</v>
      </c>
      <c r="D268" s="3">
        <v>1</v>
      </c>
      <c r="E268" s="5">
        <v>136.47999999999999</v>
      </c>
      <c r="F268" s="5">
        <f t="shared" si="21"/>
        <v>136.47999999999999</v>
      </c>
      <c r="K268" s="3">
        <v>0</v>
      </c>
    </row>
    <row r="269" spans="1:11" x14ac:dyDescent="0.2">
      <c r="A269" s="3" t="s">
        <v>371</v>
      </c>
      <c r="B269" s="3" t="s">
        <v>216</v>
      </c>
      <c r="C269" s="3" t="s">
        <v>372</v>
      </c>
      <c r="D269" s="3">
        <v>1</v>
      </c>
      <c r="E269" s="5">
        <v>136.47999999999999</v>
      </c>
      <c r="F269" s="5">
        <f t="shared" si="21"/>
        <v>136.47999999999999</v>
      </c>
      <c r="K269" s="3">
        <v>0</v>
      </c>
    </row>
    <row r="270" spans="1:11" x14ac:dyDescent="0.2">
      <c r="A270" s="3" t="s">
        <v>374</v>
      </c>
      <c r="B270" s="3" t="s">
        <v>216</v>
      </c>
      <c r="C270" s="3" t="s">
        <v>375</v>
      </c>
      <c r="D270" s="3">
        <v>1</v>
      </c>
      <c r="E270" s="5">
        <v>60.95</v>
      </c>
      <c r="F270" s="5">
        <f t="shared" si="21"/>
        <v>60.95</v>
      </c>
      <c r="K270" s="3">
        <v>0</v>
      </c>
    </row>
    <row r="271" spans="1:11" x14ac:dyDescent="0.2">
      <c r="A271" s="3" t="s">
        <v>376</v>
      </c>
      <c r="B271" s="3" t="s">
        <v>216</v>
      </c>
      <c r="C271" s="3" t="s">
        <v>377</v>
      </c>
      <c r="D271" s="3">
        <v>1</v>
      </c>
      <c r="E271" s="5">
        <v>119.416</v>
      </c>
      <c r="F271" s="5">
        <f t="shared" si="21"/>
        <v>119.416</v>
      </c>
      <c r="K271" s="3">
        <v>0</v>
      </c>
    </row>
    <row r="272" spans="1:11" x14ac:dyDescent="0.2">
      <c r="A272" s="3" t="s">
        <v>370</v>
      </c>
      <c r="B272" s="3" t="s">
        <v>216</v>
      </c>
      <c r="C272" s="3" t="s">
        <v>369</v>
      </c>
      <c r="D272" s="3">
        <v>1</v>
      </c>
      <c r="E272" s="5">
        <v>105.8</v>
      </c>
      <c r="F272" s="5">
        <f t="shared" si="21"/>
        <v>105.8</v>
      </c>
      <c r="K272" s="3">
        <v>0</v>
      </c>
    </row>
    <row r="273" spans="1:15" x14ac:dyDescent="0.2">
      <c r="A273" s="3" t="s">
        <v>367</v>
      </c>
      <c r="B273" s="3" t="s">
        <v>216</v>
      </c>
      <c r="C273" s="3" t="s">
        <v>368</v>
      </c>
      <c r="D273" s="3">
        <v>2</v>
      </c>
      <c r="E273" s="5">
        <v>119.6</v>
      </c>
      <c r="F273" s="5">
        <f t="shared" si="21"/>
        <v>239.2</v>
      </c>
      <c r="K273" s="3">
        <v>0</v>
      </c>
    </row>
    <row r="274" spans="1:15" x14ac:dyDescent="0.2">
      <c r="A274" s="3" t="s">
        <v>363</v>
      </c>
      <c r="B274" s="3" t="s">
        <v>216</v>
      </c>
      <c r="C274" s="3" t="s">
        <v>364</v>
      </c>
      <c r="D274" s="3">
        <v>2</v>
      </c>
      <c r="E274" s="5">
        <v>92</v>
      </c>
      <c r="F274" s="5">
        <f t="shared" si="21"/>
        <v>184</v>
      </c>
      <c r="K274" s="3">
        <v>0</v>
      </c>
    </row>
    <row r="275" spans="1:15" x14ac:dyDescent="0.2">
      <c r="A275" s="3" t="s">
        <v>365</v>
      </c>
      <c r="B275" s="3" t="s">
        <v>216</v>
      </c>
      <c r="C275" s="3" t="s">
        <v>366</v>
      </c>
      <c r="D275" s="3">
        <v>1</v>
      </c>
      <c r="E275" s="5">
        <v>96.23</v>
      </c>
      <c r="F275" s="5">
        <f t="shared" si="21"/>
        <v>96.23</v>
      </c>
      <c r="K275" s="3">
        <v>0</v>
      </c>
    </row>
    <row r="276" spans="1:15" x14ac:dyDescent="0.2">
      <c r="A276" s="3" t="s">
        <v>357</v>
      </c>
      <c r="B276" s="3" t="s">
        <v>216</v>
      </c>
      <c r="C276" s="3" t="s">
        <v>360</v>
      </c>
      <c r="D276" s="3">
        <v>1</v>
      </c>
      <c r="E276" s="5">
        <v>102.44</v>
      </c>
      <c r="F276" s="5">
        <f t="shared" si="21"/>
        <v>102.44</v>
      </c>
      <c r="K276" s="3">
        <v>0</v>
      </c>
    </row>
    <row r="277" spans="1:15" x14ac:dyDescent="0.2">
      <c r="A277" s="3" t="s">
        <v>358</v>
      </c>
      <c r="B277" s="3" t="s">
        <v>216</v>
      </c>
      <c r="C277" s="3" t="s">
        <v>359</v>
      </c>
      <c r="D277" s="3">
        <v>2</v>
      </c>
      <c r="E277" s="5">
        <v>28</v>
      </c>
      <c r="F277" s="5">
        <f t="shared" si="21"/>
        <v>56</v>
      </c>
      <c r="K277" s="3">
        <v>0</v>
      </c>
    </row>
    <row r="278" spans="1:15" x14ac:dyDescent="0.2">
      <c r="C278" s="3" t="s">
        <v>361</v>
      </c>
      <c r="D278" s="3">
        <v>4</v>
      </c>
      <c r="K278" s="3">
        <v>0</v>
      </c>
    </row>
    <row r="279" spans="1:15" x14ac:dyDescent="0.2">
      <c r="C279" s="3" t="s">
        <v>362</v>
      </c>
      <c r="D279" s="3">
        <v>10</v>
      </c>
      <c r="K279" s="3">
        <v>0</v>
      </c>
    </row>
    <row r="280" spans="1:15" x14ac:dyDescent="0.2">
      <c r="C280" s="3" t="s">
        <v>472</v>
      </c>
      <c r="D280" s="3">
        <v>1</v>
      </c>
      <c r="I280" s="3" t="s">
        <v>473</v>
      </c>
      <c r="K280" s="3">
        <v>0</v>
      </c>
    </row>
    <row r="281" spans="1:15" x14ac:dyDescent="0.2">
      <c r="C281" s="3" t="s">
        <v>493</v>
      </c>
      <c r="D281" s="3">
        <v>1</v>
      </c>
      <c r="K281" s="3">
        <v>0</v>
      </c>
    </row>
    <row r="282" spans="1:15" x14ac:dyDescent="0.2">
      <c r="C282" s="3"/>
      <c r="E282" s="3"/>
      <c r="F282" s="3"/>
    </row>
    <row r="283" spans="1:15" x14ac:dyDescent="0.2">
      <c r="C283" s="3"/>
      <c r="E283" s="3"/>
      <c r="F283" s="3"/>
    </row>
    <row r="285" spans="1:15" s="6" customFormat="1" x14ac:dyDescent="0.2">
      <c r="A285" s="6" t="s">
        <v>269</v>
      </c>
      <c r="E285" s="25"/>
      <c r="F285" s="25"/>
    </row>
    <row r="286" spans="1:15" x14ac:dyDescent="0.2">
      <c r="C286" s="3"/>
      <c r="K286" s="4"/>
    </row>
    <row r="287" spans="1:15" x14ac:dyDescent="0.2">
      <c r="C287" s="3" t="s">
        <v>695</v>
      </c>
      <c r="D287" s="3">
        <v>1</v>
      </c>
      <c r="K287" s="4"/>
    </row>
    <row r="288" spans="1:15" s="27" customFormat="1" x14ac:dyDescent="0.2">
      <c r="B288" s="32" t="s">
        <v>471</v>
      </c>
      <c r="C288" s="33" t="s">
        <v>281</v>
      </c>
      <c r="D288" s="32">
        <v>1</v>
      </c>
      <c r="E288" s="32"/>
      <c r="F288" s="32"/>
      <c r="G288" s="32" t="s">
        <v>35</v>
      </c>
      <c r="H288" s="32"/>
      <c r="I288" s="32" t="s">
        <v>543</v>
      </c>
      <c r="J288" s="32" t="s">
        <v>288</v>
      </c>
      <c r="K288" s="34">
        <v>1</v>
      </c>
      <c r="L288" s="3" t="s">
        <v>568</v>
      </c>
      <c r="M288" s="3" t="s">
        <v>661</v>
      </c>
      <c r="N288" s="3" t="s">
        <v>801</v>
      </c>
      <c r="O288" s="3">
        <v>350</v>
      </c>
    </row>
    <row r="289" spans="1:15" s="27" customFormat="1" x14ac:dyDescent="0.2">
      <c r="B289" s="32" t="s">
        <v>471</v>
      </c>
      <c r="C289" s="33" t="s">
        <v>282</v>
      </c>
      <c r="D289" s="32">
        <v>1</v>
      </c>
      <c r="E289" s="32"/>
      <c r="F289" s="32"/>
      <c r="G289" s="32" t="s">
        <v>35</v>
      </c>
      <c r="H289" s="32"/>
      <c r="I289" s="32" t="s">
        <v>543</v>
      </c>
      <c r="J289" s="32" t="s">
        <v>288</v>
      </c>
      <c r="K289" s="34">
        <v>1</v>
      </c>
      <c r="L289" s="3" t="s">
        <v>568</v>
      </c>
      <c r="M289" s="3" t="s">
        <v>661</v>
      </c>
      <c r="N289" s="3" t="s">
        <v>801</v>
      </c>
      <c r="O289" s="3">
        <v>350</v>
      </c>
    </row>
    <row r="290" spans="1:15" x14ac:dyDescent="0.2">
      <c r="B290" s="32" t="s">
        <v>471</v>
      </c>
      <c r="C290" s="33" t="s">
        <v>290</v>
      </c>
      <c r="D290" s="32">
        <v>2</v>
      </c>
      <c r="E290" s="32"/>
      <c r="F290" s="32"/>
      <c r="G290" s="32" t="s">
        <v>35</v>
      </c>
      <c r="H290" s="32"/>
      <c r="I290" s="32" t="s">
        <v>544</v>
      </c>
      <c r="J290" s="32" t="s">
        <v>288</v>
      </c>
      <c r="K290" s="34">
        <v>1</v>
      </c>
      <c r="L290" s="3" t="s">
        <v>568</v>
      </c>
      <c r="M290" s="3" t="s">
        <v>661</v>
      </c>
      <c r="N290" s="3" t="s">
        <v>801</v>
      </c>
      <c r="O290" s="3">
        <v>300</v>
      </c>
    </row>
    <row r="291" spans="1:15" x14ac:dyDescent="0.2">
      <c r="B291" s="32" t="s">
        <v>471</v>
      </c>
      <c r="C291" s="32" t="s">
        <v>523</v>
      </c>
      <c r="D291" s="32">
        <v>1</v>
      </c>
      <c r="E291" s="32"/>
      <c r="F291" s="32"/>
      <c r="G291" s="32" t="s">
        <v>14</v>
      </c>
      <c r="H291" s="32"/>
      <c r="I291" s="32"/>
      <c r="J291" s="32" t="s">
        <v>288</v>
      </c>
      <c r="K291" s="34">
        <v>1</v>
      </c>
      <c r="L291" s="3" t="s">
        <v>568</v>
      </c>
      <c r="M291" s="3" t="s">
        <v>661</v>
      </c>
      <c r="N291" s="3" t="s">
        <v>801</v>
      </c>
      <c r="O291" s="3">
        <v>180</v>
      </c>
    </row>
    <row r="292" spans="1:15" x14ac:dyDescent="0.2">
      <c r="B292" s="32" t="s">
        <v>471</v>
      </c>
      <c r="C292" s="33" t="s">
        <v>283</v>
      </c>
      <c r="D292" s="32">
        <v>1</v>
      </c>
      <c r="E292" s="32"/>
      <c r="F292" s="32"/>
      <c r="G292" s="32" t="s">
        <v>14</v>
      </c>
      <c r="H292" s="32"/>
      <c r="I292" s="32"/>
      <c r="J292" s="32" t="s">
        <v>549</v>
      </c>
      <c r="K292" s="34">
        <v>1</v>
      </c>
      <c r="L292" s="3" t="s">
        <v>568</v>
      </c>
      <c r="M292" s="3" t="s">
        <v>661</v>
      </c>
      <c r="N292" s="3" t="s">
        <v>801</v>
      </c>
      <c r="O292" s="3">
        <v>140</v>
      </c>
    </row>
    <row r="293" spans="1:15" x14ac:dyDescent="0.2">
      <c r="B293" s="32" t="s">
        <v>471</v>
      </c>
      <c r="C293" s="33" t="s">
        <v>546</v>
      </c>
      <c r="D293" s="32">
        <v>0</v>
      </c>
      <c r="E293" s="32"/>
      <c r="F293" s="32"/>
      <c r="G293" s="32" t="s">
        <v>287</v>
      </c>
      <c r="H293" s="32"/>
      <c r="I293" s="32" t="s">
        <v>547</v>
      </c>
      <c r="J293" s="33" t="s">
        <v>545</v>
      </c>
      <c r="K293" s="34">
        <v>1</v>
      </c>
    </row>
    <row r="294" spans="1:15" x14ac:dyDescent="0.2">
      <c r="B294" s="32" t="s">
        <v>471</v>
      </c>
      <c r="C294" s="33" t="s">
        <v>284</v>
      </c>
      <c r="D294" s="32">
        <v>2</v>
      </c>
      <c r="E294" s="32"/>
      <c r="F294" s="32"/>
      <c r="G294" s="32" t="s">
        <v>287</v>
      </c>
      <c r="H294" s="32"/>
      <c r="I294" s="32" t="s">
        <v>548</v>
      </c>
      <c r="J294" s="33" t="s">
        <v>545</v>
      </c>
      <c r="K294" s="34">
        <v>1</v>
      </c>
    </row>
    <row r="295" spans="1:15" x14ac:dyDescent="0.2">
      <c r="B295" s="32" t="s">
        <v>471</v>
      </c>
      <c r="C295" s="33" t="s">
        <v>285</v>
      </c>
      <c r="D295" s="32">
        <v>2</v>
      </c>
      <c r="E295" s="32"/>
      <c r="F295" s="32"/>
      <c r="G295" s="32" t="s">
        <v>287</v>
      </c>
      <c r="H295" s="32"/>
      <c r="I295" s="32" t="s">
        <v>548</v>
      </c>
      <c r="J295" s="33" t="s">
        <v>545</v>
      </c>
      <c r="K295" s="34">
        <v>1</v>
      </c>
    </row>
    <row r="296" spans="1:15" x14ac:dyDescent="0.2">
      <c r="B296" s="33" t="s">
        <v>471</v>
      </c>
      <c r="C296" s="33" t="s">
        <v>286</v>
      </c>
      <c r="D296" s="33">
        <v>10</v>
      </c>
      <c r="E296" s="35"/>
      <c r="F296" s="35"/>
      <c r="G296" s="33" t="s">
        <v>287</v>
      </c>
      <c r="H296" s="35"/>
      <c r="I296" s="34" t="s">
        <v>550</v>
      </c>
      <c r="J296" s="33" t="s">
        <v>545</v>
      </c>
      <c r="K296" s="34">
        <v>1</v>
      </c>
    </row>
    <row r="297" spans="1:15" x14ac:dyDescent="0.2">
      <c r="C297" s="3"/>
      <c r="K297" s="4"/>
    </row>
    <row r="298" spans="1:15" x14ac:dyDescent="0.2">
      <c r="C298" s="3"/>
    </row>
    <row r="299" spans="1:15" s="7" customFormat="1" x14ac:dyDescent="0.2">
      <c r="A299" s="6" t="s">
        <v>280</v>
      </c>
      <c r="C299" s="6"/>
      <c r="E299" s="8"/>
      <c r="F299" s="8"/>
    </row>
    <row r="300" spans="1:15" s="31" customFormat="1" x14ac:dyDescent="0.2">
      <c r="B300" s="31" t="s">
        <v>270</v>
      </c>
      <c r="C300" s="31" t="s">
        <v>271</v>
      </c>
      <c r="D300" s="31">
        <v>0</v>
      </c>
      <c r="E300" s="31">
        <v>518.5</v>
      </c>
      <c r="F300" s="31">
        <f t="shared" ref="F300:F311" si="22">E300*D300</f>
        <v>0</v>
      </c>
      <c r="I300" s="31" t="s">
        <v>470</v>
      </c>
      <c r="K300" s="28">
        <v>0</v>
      </c>
    </row>
    <row r="301" spans="1:15" s="31" customFormat="1" x14ac:dyDescent="0.2">
      <c r="B301" s="31" t="s">
        <v>270</v>
      </c>
      <c r="C301" s="31" t="s">
        <v>272</v>
      </c>
      <c r="D301" s="31">
        <v>0</v>
      </c>
      <c r="E301" s="31">
        <v>764</v>
      </c>
      <c r="F301" s="31">
        <f t="shared" si="22"/>
        <v>0</v>
      </c>
      <c r="K301" s="28">
        <v>0</v>
      </c>
    </row>
    <row r="302" spans="1:15" s="31" customFormat="1" x14ac:dyDescent="0.2">
      <c r="B302" s="31" t="s">
        <v>270</v>
      </c>
      <c r="C302" s="31" t="s">
        <v>467</v>
      </c>
      <c r="D302" s="31">
        <v>0</v>
      </c>
      <c r="E302" s="31">
        <v>816</v>
      </c>
      <c r="F302" s="31">
        <f t="shared" si="22"/>
        <v>0</v>
      </c>
      <c r="I302" s="31" t="s">
        <v>470</v>
      </c>
      <c r="K302" s="28">
        <v>0</v>
      </c>
    </row>
    <row r="303" spans="1:15" s="31" customFormat="1" x14ac:dyDescent="0.2">
      <c r="B303" s="31" t="s">
        <v>270</v>
      </c>
      <c r="C303" s="31" t="s">
        <v>468</v>
      </c>
      <c r="D303" s="31">
        <v>0</v>
      </c>
      <c r="E303" s="31">
        <v>952</v>
      </c>
      <c r="F303" s="31">
        <f t="shared" si="22"/>
        <v>0</v>
      </c>
      <c r="K303" s="28">
        <v>0</v>
      </c>
    </row>
    <row r="304" spans="1:15" s="31" customFormat="1" x14ac:dyDescent="0.2">
      <c r="B304" s="31" t="s">
        <v>270</v>
      </c>
      <c r="C304" s="31" t="s">
        <v>273</v>
      </c>
      <c r="D304" s="31">
        <v>0</v>
      </c>
      <c r="E304" s="31">
        <v>99.5</v>
      </c>
      <c r="F304" s="31">
        <f t="shared" si="22"/>
        <v>0</v>
      </c>
      <c r="K304" s="28">
        <v>0</v>
      </c>
    </row>
    <row r="305" spans="1:15" s="31" customFormat="1" x14ac:dyDescent="0.2">
      <c r="B305" s="31" t="s">
        <v>270</v>
      </c>
      <c r="C305" s="31" t="s">
        <v>274</v>
      </c>
      <c r="D305" s="31">
        <v>0</v>
      </c>
      <c r="E305" s="31">
        <v>128.5</v>
      </c>
      <c r="F305" s="31">
        <f t="shared" si="22"/>
        <v>0</v>
      </c>
      <c r="K305" s="28">
        <v>0</v>
      </c>
    </row>
    <row r="306" spans="1:15" s="31" customFormat="1" x14ac:dyDescent="0.2">
      <c r="B306" s="31" t="s">
        <v>270</v>
      </c>
      <c r="C306" s="31" t="s">
        <v>275</v>
      </c>
      <c r="D306" s="31">
        <v>2</v>
      </c>
      <c r="E306" s="31">
        <v>156</v>
      </c>
      <c r="F306" s="31">
        <f t="shared" si="22"/>
        <v>312</v>
      </c>
      <c r="K306" s="28">
        <v>0</v>
      </c>
    </row>
    <row r="307" spans="1:15" x14ac:dyDescent="0.2">
      <c r="B307" s="32" t="s">
        <v>270</v>
      </c>
      <c r="C307" s="32" t="s">
        <v>276</v>
      </c>
      <c r="D307" s="32">
        <v>2</v>
      </c>
      <c r="E307" s="32">
        <v>184.5</v>
      </c>
      <c r="F307" s="32">
        <f t="shared" si="22"/>
        <v>369</v>
      </c>
      <c r="G307" s="32"/>
      <c r="H307" s="32"/>
      <c r="I307" s="32"/>
      <c r="J307" s="32"/>
      <c r="K307" s="44">
        <v>1</v>
      </c>
      <c r="L307" s="3" t="s">
        <v>568</v>
      </c>
      <c r="M307" s="3" t="s">
        <v>802</v>
      </c>
      <c r="N307" s="46" t="s">
        <v>803</v>
      </c>
      <c r="O307" s="3">
        <v>152</v>
      </c>
    </row>
    <row r="308" spans="1:15" x14ac:dyDescent="0.2">
      <c r="B308" s="32"/>
      <c r="C308" s="32" t="s">
        <v>815</v>
      </c>
      <c r="D308" s="32">
        <v>2</v>
      </c>
      <c r="E308" s="32">
        <v>900</v>
      </c>
      <c r="F308" s="32">
        <f t="shared" si="22"/>
        <v>1800</v>
      </c>
      <c r="G308" s="32"/>
      <c r="H308" s="32"/>
      <c r="I308" s="32"/>
      <c r="J308" s="32"/>
      <c r="K308" s="44">
        <v>1</v>
      </c>
      <c r="N308" s="46"/>
    </row>
    <row r="309" spans="1:15" s="31" customFormat="1" x14ac:dyDescent="0.2">
      <c r="B309" s="31" t="s">
        <v>270</v>
      </c>
      <c r="C309" s="31" t="s">
        <v>277</v>
      </c>
      <c r="D309" s="31">
        <v>0</v>
      </c>
      <c r="E309" s="31">
        <v>106.5</v>
      </c>
      <c r="F309" s="31">
        <f t="shared" si="22"/>
        <v>0</v>
      </c>
      <c r="K309" s="28">
        <v>0</v>
      </c>
    </row>
    <row r="310" spans="1:15" s="31" customFormat="1" x14ac:dyDescent="0.2">
      <c r="B310" s="31" t="s">
        <v>270</v>
      </c>
      <c r="C310" s="31" t="s">
        <v>278</v>
      </c>
      <c r="D310" s="31">
        <v>6</v>
      </c>
      <c r="E310" s="31">
        <v>106.5</v>
      </c>
      <c r="F310" s="31">
        <f t="shared" si="22"/>
        <v>639</v>
      </c>
      <c r="K310" s="28">
        <v>0</v>
      </c>
    </row>
    <row r="311" spans="1:15" x14ac:dyDescent="0.2">
      <c r="B311" s="32" t="s">
        <v>270</v>
      </c>
      <c r="C311" s="32" t="s">
        <v>279</v>
      </c>
      <c r="D311" s="32">
        <v>6</v>
      </c>
      <c r="E311" s="32">
        <v>121.5</v>
      </c>
      <c r="F311" s="32">
        <f t="shared" si="22"/>
        <v>729</v>
      </c>
      <c r="G311" s="32"/>
      <c r="H311" s="32"/>
      <c r="I311" s="32" t="s">
        <v>469</v>
      </c>
      <c r="J311" s="32"/>
      <c r="K311" s="44">
        <v>1</v>
      </c>
      <c r="L311" s="3" t="s">
        <v>568</v>
      </c>
      <c r="M311" s="3" t="s">
        <v>804</v>
      </c>
      <c r="N311" s="3" t="s">
        <v>805</v>
      </c>
      <c r="O311" s="3">
        <v>284.39999999999998</v>
      </c>
    </row>
    <row r="312" spans="1:15" x14ac:dyDescent="0.2">
      <c r="C312" s="3"/>
      <c r="E312" s="3"/>
      <c r="F312" s="3"/>
    </row>
    <row r="313" spans="1:15" s="7" customFormat="1" x14ac:dyDescent="0.2">
      <c r="A313" s="6" t="s">
        <v>507</v>
      </c>
      <c r="C313" s="6"/>
      <c r="E313" s="8"/>
      <c r="F313" s="8"/>
    </row>
    <row r="314" spans="1:15" x14ac:dyDescent="0.2">
      <c r="B314" s="3" t="s">
        <v>511</v>
      </c>
      <c r="C314" s="3" t="s">
        <v>508</v>
      </c>
      <c r="D314" s="3">
        <v>1</v>
      </c>
      <c r="E314" s="3">
        <v>932</v>
      </c>
      <c r="F314" s="3">
        <v>932</v>
      </c>
      <c r="G314" s="3" t="s">
        <v>510</v>
      </c>
      <c r="I314" s="3" t="s">
        <v>509</v>
      </c>
      <c r="K314" s="28">
        <v>0</v>
      </c>
    </row>
    <row r="315" spans="1:15" x14ac:dyDescent="0.2">
      <c r="C315" s="3"/>
      <c r="E315" s="3"/>
      <c r="F315" s="3"/>
      <c r="K315" s="28"/>
    </row>
    <row r="316" spans="1:15" s="7" customFormat="1" x14ac:dyDescent="0.2">
      <c r="A316" s="6" t="s">
        <v>771</v>
      </c>
      <c r="C316" s="6"/>
      <c r="E316" s="8"/>
      <c r="F316" s="8"/>
    </row>
    <row r="317" spans="1:15" x14ac:dyDescent="0.2">
      <c r="C317" s="3"/>
      <c r="D317" s="3">
        <v>1</v>
      </c>
      <c r="E317" s="43">
        <f>ThorlabsComponents!F105</f>
        <v>27036.560000000005</v>
      </c>
      <c r="F317" s="43">
        <f>E317*D317</f>
        <v>27036.560000000005</v>
      </c>
      <c r="K317" s="28">
        <v>1</v>
      </c>
      <c r="L317" s="3" t="s">
        <v>568</v>
      </c>
      <c r="M317" s="3" t="s">
        <v>216</v>
      </c>
      <c r="N317" s="47" t="s">
        <v>811</v>
      </c>
      <c r="O317" s="3">
        <v>22659.89</v>
      </c>
    </row>
    <row r="318" spans="1:15" x14ac:dyDescent="0.2">
      <c r="C318" s="3"/>
      <c r="E318" s="3"/>
      <c r="F318" s="3"/>
      <c r="K318" s="28"/>
    </row>
    <row r="319" spans="1:15" s="7" customFormat="1" x14ac:dyDescent="0.2">
      <c r="A319" s="6" t="s">
        <v>772</v>
      </c>
      <c r="C319" s="6"/>
      <c r="E319" s="8"/>
      <c r="F319" s="8"/>
    </row>
    <row r="320" spans="1:15" s="32" customFormat="1" x14ac:dyDescent="0.2">
      <c r="A320" s="32" t="s">
        <v>775</v>
      </c>
      <c r="B320" s="32" t="s">
        <v>773</v>
      </c>
      <c r="C320" s="32" t="s">
        <v>774</v>
      </c>
      <c r="D320" s="32">
        <v>1</v>
      </c>
      <c r="E320" s="32">
        <v>1995</v>
      </c>
      <c r="F320" s="32">
        <f>E320*D320</f>
        <v>1995</v>
      </c>
      <c r="K320" s="44">
        <v>1</v>
      </c>
    </row>
    <row r="321" spans="1:14" s="32" customFormat="1" x14ac:dyDescent="0.2">
      <c r="A321" s="32" t="s">
        <v>776</v>
      </c>
      <c r="B321" s="32" t="s">
        <v>773</v>
      </c>
      <c r="C321" s="32" t="s">
        <v>777</v>
      </c>
      <c r="D321" s="32">
        <v>1</v>
      </c>
      <c r="E321" s="32">
        <v>195</v>
      </c>
      <c r="F321" s="32">
        <f t="shared" ref="F321:F322" si="23">E321*D321</f>
        <v>195</v>
      </c>
      <c r="K321" s="44">
        <v>1</v>
      </c>
    </row>
    <row r="322" spans="1:14" s="32" customFormat="1" x14ac:dyDescent="0.2">
      <c r="A322" s="32" t="s">
        <v>778</v>
      </c>
      <c r="B322" s="32" t="s">
        <v>779</v>
      </c>
      <c r="C322" s="32" t="s">
        <v>780</v>
      </c>
      <c r="D322" s="32">
        <v>1</v>
      </c>
      <c r="E322" s="32">
        <v>729</v>
      </c>
      <c r="F322" s="32">
        <f t="shared" si="23"/>
        <v>729</v>
      </c>
      <c r="K322" s="44">
        <v>1</v>
      </c>
    </row>
    <row r="323" spans="1:14" x14ac:dyDescent="0.2">
      <c r="C323" s="3" t="s">
        <v>781</v>
      </c>
      <c r="E323" s="3"/>
      <c r="F323" s="3"/>
      <c r="K323" s="28"/>
    </row>
    <row r="324" spans="1:14" x14ac:dyDescent="0.2">
      <c r="C324" s="3" t="s">
        <v>782</v>
      </c>
      <c r="E324" s="3"/>
      <c r="F324" s="3"/>
      <c r="K324" s="28"/>
    </row>
    <row r="325" spans="1:14" x14ac:dyDescent="0.2">
      <c r="C325" s="3" t="s">
        <v>783</v>
      </c>
      <c r="E325" s="3"/>
      <c r="F325" s="3"/>
      <c r="K325" s="28"/>
    </row>
    <row r="326" spans="1:14" x14ac:dyDescent="0.2">
      <c r="C326" s="3" t="s">
        <v>784</v>
      </c>
      <c r="E326" s="3"/>
      <c r="F326" s="3"/>
      <c r="K326" s="28"/>
    </row>
    <row r="327" spans="1:14" x14ac:dyDescent="0.2">
      <c r="C327" s="3"/>
      <c r="E327" s="3"/>
      <c r="F327" s="3"/>
      <c r="K327" s="28"/>
    </row>
    <row r="328" spans="1:14" x14ac:dyDescent="0.2">
      <c r="C328" s="3" t="s">
        <v>814</v>
      </c>
      <c r="D328" s="3">
        <v>1</v>
      </c>
      <c r="E328" s="3"/>
      <c r="F328" s="28">
        <v>16625</v>
      </c>
      <c r="K328" s="3">
        <v>1</v>
      </c>
    </row>
    <row r="329" spans="1:14" x14ac:dyDescent="0.2">
      <c r="C329" s="3" t="s">
        <v>816</v>
      </c>
      <c r="D329" s="3">
        <v>1</v>
      </c>
      <c r="E329" s="3"/>
      <c r="F329" s="28">
        <v>9810</v>
      </c>
      <c r="K329" s="3">
        <v>1</v>
      </c>
    </row>
    <row r="331" spans="1:14" x14ac:dyDescent="0.2">
      <c r="E331" s="29" t="s">
        <v>289</v>
      </c>
      <c r="F331" s="5">
        <f>SUM(F4:F314)</f>
        <v>323911.86320068</v>
      </c>
      <c r="J331" s="3" t="s">
        <v>563</v>
      </c>
      <c r="K331" s="3">
        <f>SUMPRODUCT(F4:F329, K4:K329)</f>
        <v>174428.86000000002</v>
      </c>
      <c r="M331" s="3">
        <v>174000</v>
      </c>
      <c r="N331" s="38">
        <f>M331-K331</f>
        <v>-428.86000000001513</v>
      </c>
    </row>
    <row r="332" spans="1:14" x14ac:dyDescent="0.2">
      <c r="J332" s="3" t="s">
        <v>813</v>
      </c>
      <c r="K332" s="3">
        <f>SUM(O4:O317)</f>
        <v>140663.01</v>
      </c>
    </row>
  </sheetData>
  <conditionalFormatting sqref="N33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5"/>
  <sheetViews>
    <sheetView topLeftCell="A58" workbookViewId="0">
      <selection activeCell="C75" sqref="C75"/>
    </sheetView>
  </sheetViews>
  <sheetFormatPr defaultRowHeight="11.25" x14ac:dyDescent="0.2"/>
  <cols>
    <col min="1" max="1" width="12.42578125" style="3" customWidth="1"/>
    <col min="2" max="2" width="9.140625" style="3"/>
    <col min="3" max="3" width="43.5703125" style="3" customWidth="1"/>
    <col min="4" max="4" width="18.7109375" style="3" customWidth="1"/>
    <col min="5" max="5" width="14.28515625" style="38" customWidth="1"/>
    <col min="6" max="6" width="12" style="38" customWidth="1"/>
    <col min="7" max="7" width="13.7109375" style="3" customWidth="1"/>
    <col min="8" max="8" width="12.28515625" style="3" customWidth="1"/>
    <col min="9" max="10" width="9.140625" style="3"/>
    <col min="11" max="11" width="10.140625" style="3" customWidth="1"/>
    <col min="12" max="16384" width="9.140625" style="3"/>
  </cols>
  <sheetData>
    <row r="1" spans="1:15" ht="12" customHeight="1" thickBot="1" x14ac:dyDescent="0.25">
      <c r="A1" s="1" t="s">
        <v>4</v>
      </c>
      <c r="B1" s="1" t="s">
        <v>7</v>
      </c>
      <c r="C1" s="1" t="s">
        <v>5</v>
      </c>
      <c r="D1" s="1" t="s">
        <v>6</v>
      </c>
      <c r="E1" s="39" t="s">
        <v>732</v>
      </c>
      <c r="F1" s="39" t="s">
        <v>10</v>
      </c>
      <c r="G1" s="1" t="s">
        <v>0</v>
      </c>
      <c r="H1" s="1" t="s">
        <v>1</v>
      </c>
      <c r="I1" s="1" t="s">
        <v>13</v>
      </c>
      <c r="J1" s="1"/>
      <c r="K1" s="1" t="s">
        <v>562</v>
      </c>
      <c r="L1" s="1" t="s">
        <v>565</v>
      </c>
      <c r="M1" s="1" t="s">
        <v>570</v>
      </c>
      <c r="N1" s="1" t="s">
        <v>566</v>
      </c>
      <c r="O1" s="1" t="s">
        <v>567</v>
      </c>
    </row>
    <row r="2" spans="1:15" ht="12" thickTop="1" x14ac:dyDescent="0.2">
      <c r="A2" s="3" t="s">
        <v>516</v>
      </c>
      <c r="D2" s="3">
        <v>8</v>
      </c>
      <c r="E2" s="38">
        <v>42.2</v>
      </c>
      <c r="F2" s="38">
        <f t="shared" ref="F2:F7" si="0">E2*D2</f>
        <v>337.6</v>
      </c>
      <c r="G2" s="3" t="s">
        <v>689</v>
      </c>
      <c r="H2" s="3" t="s">
        <v>690</v>
      </c>
    </row>
    <row r="3" spans="1:15" x14ac:dyDescent="0.2">
      <c r="A3" s="3" t="s">
        <v>691</v>
      </c>
      <c r="D3" s="3">
        <v>8</v>
      </c>
      <c r="E3" s="38">
        <v>10.83</v>
      </c>
      <c r="F3" s="38">
        <f t="shared" si="0"/>
        <v>86.64</v>
      </c>
      <c r="G3" s="3" t="s">
        <v>689</v>
      </c>
      <c r="H3" s="3" t="s">
        <v>690</v>
      </c>
    </row>
    <row r="4" spans="1:15" x14ac:dyDescent="0.2">
      <c r="A4" s="3" t="s">
        <v>733</v>
      </c>
      <c r="D4" s="3">
        <v>8</v>
      </c>
      <c r="E4" s="38">
        <v>29.76</v>
      </c>
      <c r="F4" s="38">
        <f t="shared" si="0"/>
        <v>238.08</v>
      </c>
      <c r="G4" s="3" t="s">
        <v>689</v>
      </c>
      <c r="H4" s="3" t="s">
        <v>690</v>
      </c>
    </row>
    <row r="5" spans="1:15" x14ac:dyDescent="0.2">
      <c r="A5" s="3" t="s">
        <v>693</v>
      </c>
      <c r="D5" s="3">
        <v>1</v>
      </c>
      <c r="E5" s="38">
        <v>222.91</v>
      </c>
      <c r="F5" s="38">
        <f t="shared" si="0"/>
        <v>222.91</v>
      </c>
      <c r="G5" s="3" t="s">
        <v>689</v>
      </c>
      <c r="H5" s="3" t="s">
        <v>692</v>
      </c>
    </row>
    <row r="6" spans="1:15" x14ac:dyDescent="0.2">
      <c r="A6" s="3" t="s">
        <v>734</v>
      </c>
      <c r="D6" s="3">
        <v>1</v>
      </c>
      <c r="E6" s="38">
        <v>111.39</v>
      </c>
      <c r="F6" s="38">
        <f t="shared" si="0"/>
        <v>111.39</v>
      </c>
      <c r="G6" s="3" t="s">
        <v>689</v>
      </c>
      <c r="H6" s="3" t="s">
        <v>706</v>
      </c>
    </row>
    <row r="7" spans="1:15" x14ac:dyDescent="0.2">
      <c r="A7" s="3" t="s">
        <v>735</v>
      </c>
      <c r="D7" s="3">
        <v>2</v>
      </c>
      <c r="E7" s="38">
        <v>130.49</v>
      </c>
      <c r="F7" s="38">
        <f t="shared" si="0"/>
        <v>260.98</v>
      </c>
      <c r="G7" s="3" t="s">
        <v>689</v>
      </c>
      <c r="H7" s="3" t="s">
        <v>707</v>
      </c>
    </row>
    <row r="9" spans="1:15" x14ac:dyDescent="0.2">
      <c r="A9" s="3" t="s">
        <v>194</v>
      </c>
      <c r="C9" s="3" t="s">
        <v>793</v>
      </c>
      <c r="D9" s="3">
        <v>1</v>
      </c>
      <c r="E9" s="38">
        <v>28.95</v>
      </c>
      <c r="F9" s="38">
        <f t="shared" ref="F9:F16" si="1">E9*D9</f>
        <v>28.95</v>
      </c>
      <c r="G9" s="3" t="s">
        <v>2</v>
      </c>
      <c r="H9" s="3" t="s">
        <v>698</v>
      </c>
    </row>
    <row r="10" spans="1:15" x14ac:dyDescent="0.2">
      <c r="A10" s="3" t="s">
        <v>792</v>
      </c>
      <c r="C10" s="3" t="s">
        <v>795</v>
      </c>
      <c r="D10" s="3">
        <v>1</v>
      </c>
      <c r="E10" s="38">
        <v>25.21</v>
      </c>
      <c r="F10" s="38">
        <f t="shared" si="1"/>
        <v>25.21</v>
      </c>
      <c r="G10" s="3" t="s">
        <v>2</v>
      </c>
      <c r="H10" s="3" t="s">
        <v>698</v>
      </c>
    </row>
    <row r="11" spans="1:15" x14ac:dyDescent="0.2">
      <c r="A11" s="3" t="s">
        <v>696</v>
      </c>
      <c r="C11" s="3" t="s">
        <v>794</v>
      </c>
      <c r="D11" s="3">
        <v>4</v>
      </c>
      <c r="E11" s="38">
        <v>10.93</v>
      </c>
      <c r="F11" s="38">
        <f t="shared" si="1"/>
        <v>43.72</v>
      </c>
      <c r="G11" s="3" t="s">
        <v>2</v>
      </c>
      <c r="H11" s="3" t="s">
        <v>698</v>
      </c>
    </row>
    <row r="12" spans="1:15" x14ac:dyDescent="0.2">
      <c r="A12" s="3" t="s">
        <v>736</v>
      </c>
      <c r="D12" s="3">
        <v>1</v>
      </c>
      <c r="E12" s="38">
        <v>133.1</v>
      </c>
      <c r="F12" s="38">
        <f t="shared" si="1"/>
        <v>133.1</v>
      </c>
      <c r="G12" s="3" t="s">
        <v>2</v>
      </c>
      <c r="H12" s="3" t="s">
        <v>622</v>
      </c>
    </row>
    <row r="13" spans="1:15" x14ac:dyDescent="0.2">
      <c r="A13" s="3" t="s">
        <v>737</v>
      </c>
      <c r="D13" s="3">
        <v>3</v>
      </c>
      <c r="E13" s="38">
        <v>6.05</v>
      </c>
      <c r="F13" s="38">
        <f t="shared" si="1"/>
        <v>18.149999999999999</v>
      </c>
      <c r="G13" s="3" t="s">
        <v>2</v>
      </c>
      <c r="H13" s="3" t="s">
        <v>432</v>
      </c>
    </row>
    <row r="14" spans="1:15" x14ac:dyDescent="0.2">
      <c r="A14" s="3" t="s">
        <v>738</v>
      </c>
      <c r="D14" s="3">
        <v>2</v>
      </c>
      <c r="E14" s="38">
        <v>11.46</v>
      </c>
      <c r="F14" s="38">
        <f t="shared" si="1"/>
        <v>22.92</v>
      </c>
      <c r="G14" s="3" t="s">
        <v>2</v>
      </c>
      <c r="H14" s="3" t="s">
        <v>432</v>
      </c>
    </row>
    <row r="15" spans="1:15" x14ac:dyDescent="0.2">
      <c r="A15" s="3" t="s">
        <v>739</v>
      </c>
      <c r="D15" s="3">
        <v>2</v>
      </c>
      <c r="E15" s="38">
        <v>10.050000000000001</v>
      </c>
      <c r="F15" s="38">
        <f t="shared" si="1"/>
        <v>20.100000000000001</v>
      </c>
      <c r="G15" s="3" t="s">
        <v>2</v>
      </c>
      <c r="H15" s="3" t="s">
        <v>432</v>
      </c>
    </row>
    <row r="16" spans="1:15" x14ac:dyDescent="0.2">
      <c r="A16" s="3" t="s">
        <v>740</v>
      </c>
      <c r="D16" s="3">
        <v>1</v>
      </c>
      <c r="E16" s="38">
        <v>5.58</v>
      </c>
      <c r="F16" s="38">
        <f t="shared" si="1"/>
        <v>5.58</v>
      </c>
      <c r="G16" s="3" t="s">
        <v>2</v>
      </c>
      <c r="H16" s="3" t="s">
        <v>432</v>
      </c>
    </row>
    <row r="18" spans="1:8" x14ac:dyDescent="0.2">
      <c r="A18" s="3" t="s">
        <v>208</v>
      </c>
      <c r="D18" s="3">
        <v>1</v>
      </c>
      <c r="E18" s="38">
        <v>77.25</v>
      </c>
      <c r="F18" s="38">
        <f t="shared" ref="F18:F23" si="2">E18*D18</f>
        <v>77.25</v>
      </c>
      <c r="G18" s="3" t="s">
        <v>702</v>
      </c>
      <c r="H18" s="3" t="s">
        <v>703</v>
      </c>
    </row>
    <row r="19" spans="1:8" x14ac:dyDescent="0.2">
      <c r="A19" s="3" t="s">
        <v>741</v>
      </c>
      <c r="D19" s="3">
        <v>1</v>
      </c>
      <c r="E19" s="38">
        <v>422.24</v>
      </c>
      <c r="F19" s="38">
        <f t="shared" si="2"/>
        <v>422.24</v>
      </c>
      <c r="G19" s="3" t="s">
        <v>702</v>
      </c>
      <c r="H19" s="3" t="s">
        <v>703</v>
      </c>
    </row>
    <row r="20" spans="1:8" x14ac:dyDescent="0.2">
      <c r="A20" s="3" t="s">
        <v>742</v>
      </c>
      <c r="D20" s="3">
        <v>1</v>
      </c>
      <c r="E20" s="38">
        <v>57.08</v>
      </c>
      <c r="F20" s="38">
        <f t="shared" si="2"/>
        <v>57.08</v>
      </c>
      <c r="G20" s="3" t="s">
        <v>702</v>
      </c>
      <c r="H20" s="3" t="s">
        <v>703</v>
      </c>
    </row>
    <row r="21" spans="1:8" x14ac:dyDescent="0.2">
      <c r="A21" s="3" t="s">
        <v>743</v>
      </c>
      <c r="D21" s="3">
        <v>1</v>
      </c>
      <c r="E21" s="38">
        <v>55.19</v>
      </c>
      <c r="F21" s="38">
        <f t="shared" si="2"/>
        <v>55.19</v>
      </c>
      <c r="G21" s="3" t="s">
        <v>702</v>
      </c>
      <c r="H21" s="3" t="s">
        <v>703</v>
      </c>
    </row>
    <row r="22" spans="1:8" x14ac:dyDescent="0.2">
      <c r="A22" s="3" t="s">
        <v>744</v>
      </c>
      <c r="D22" s="3">
        <v>4</v>
      </c>
      <c r="E22" s="38">
        <v>20.46</v>
      </c>
      <c r="F22" s="38">
        <f t="shared" si="2"/>
        <v>81.84</v>
      </c>
      <c r="G22" s="3" t="s">
        <v>702</v>
      </c>
      <c r="H22" s="3" t="s">
        <v>703</v>
      </c>
    </row>
    <row r="23" spans="1:8" x14ac:dyDescent="0.2">
      <c r="A23" s="3" t="s">
        <v>704</v>
      </c>
      <c r="D23" s="3">
        <v>4</v>
      </c>
      <c r="E23" s="38">
        <v>8.77</v>
      </c>
      <c r="F23" s="38">
        <f t="shared" si="2"/>
        <v>35.08</v>
      </c>
      <c r="G23" s="3" t="s">
        <v>702</v>
      </c>
      <c r="H23" s="3" t="s">
        <v>703</v>
      </c>
    </row>
    <row r="25" spans="1:8" x14ac:dyDescent="0.2">
      <c r="A25" s="3" t="s">
        <v>208</v>
      </c>
      <c r="D25" s="3">
        <v>1</v>
      </c>
      <c r="E25" s="38">
        <v>77.25</v>
      </c>
      <c r="F25" s="38">
        <f>E25*D25</f>
        <v>77.25</v>
      </c>
      <c r="G25" s="3" t="s">
        <v>701</v>
      </c>
      <c r="H25" s="3" t="s">
        <v>703</v>
      </c>
    </row>
    <row r="27" spans="1:8" x14ac:dyDescent="0.2">
      <c r="A27" s="3" t="s">
        <v>745</v>
      </c>
      <c r="D27" s="3">
        <v>1</v>
      </c>
      <c r="E27" s="38">
        <v>48.97</v>
      </c>
      <c r="F27" s="38">
        <f>E27*D27</f>
        <v>48.97</v>
      </c>
      <c r="G27" s="3" t="s">
        <v>708</v>
      </c>
      <c r="H27" s="3" t="s">
        <v>711</v>
      </c>
    </row>
    <row r="28" spans="1:8" x14ac:dyDescent="0.2">
      <c r="A28" s="3" t="s">
        <v>710</v>
      </c>
      <c r="D28" s="3">
        <v>3</v>
      </c>
      <c r="E28" s="38">
        <v>175.31</v>
      </c>
      <c r="F28" s="38">
        <f>E28*D28</f>
        <v>525.93000000000006</v>
      </c>
      <c r="G28" s="3" t="s">
        <v>708</v>
      </c>
      <c r="H28" s="3" t="s">
        <v>711</v>
      </c>
    </row>
    <row r="29" spans="1:8" x14ac:dyDescent="0.2">
      <c r="A29" s="3" t="s">
        <v>207</v>
      </c>
      <c r="D29" s="3">
        <v>4</v>
      </c>
      <c r="E29" s="38">
        <v>54.65</v>
      </c>
      <c r="F29" s="38">
        <f>E29*D29</f>
        <v>218.6</v>
      </c>
      <c r="G29" s="3" t="s">
        <v>708</v>
      </c>
      <c r="H29" s="3" t="s">
        <v>711</v>
      </c>
    </row>
    <row r="30" spans="1:8" x14ac:dyDescent="0.2">
      <c r="A30" s="3" t="s">
        <v>709</v>
      </c>
      <c r="C30" s="3" t="s">
        <v>747</v>
      </c>
      <c r="D30" s="3">
        <v>1</v>
      </c>
      <c r="E30" s="38">
        <v>27.06</v>
      </c>
      <c r="F30" s="38">
        <f>E30*D30</f>
        <v>27.06</v>
      </c>
      <c r="G30" s="3" t="s">
        <v>708</v>
      </c>
      <c r="H30" s="3" t="s">
        <v>711</v>
      </c>
    </row>
    <row r="31" spans="1:8" x14ac:dyDescent="0.2">
      <c r="A31" s="3" t="s">
        <v>746</v>
      </c>
      <c r="D31" s="3">
        <v>2</v>
      </c>
      <c r="E31" s="38">
        <v>113.62</v>
      </c>
      <c r="F31" s="38">
        <f>E31*D31</f>
        <v>227.24</v>
      </c>
      <c r="G31" s="3" t="s">
        <v>708</v>
      </c>
      <c r="H31" s="3" t="s">
        <v>711</v>
      </c>
    </row>
    <row r="33" spans="1:6" x14ac:dyDescent="0.2">
      <c r="A33" s="3" t="s">
        <v>712</v>
      </c>
      <c r="D33" s="3">
        <v>2</v>
      </c>
      <c r="E33" s="38">
        <v>543.22</v>
      </c>
      <c r="F33" s="38">
        <f t="shared" ref="F33:F77" si="3">E33*D33</f>
        <v>1086.44</v>
      </c>
    </row>
    <row r="34" spans="1:6" x14ac:dyDescent="0.2">
      <c r="A34" s="3" t="s">
        <v>169</v>
      </c>
      <c r="D34" s="3">
        <v>2</v>
      </c>
      <c r="E34" s="38">
        <v>46.54</v>
      </c>
      <c r="F34" s="38">
        <f t="shared" si="3"/>
        <v>93.08</v>
      </c>
    </row>
    <row r="35" spans="1:6" x14ac:dyDescent="0.2">
      <c r="A35" s="3" t="s">
        <v>190</v>
      </c>
      <c r="D35" s="3">
        <v>2</v>
      </c>
      <c r="E35" s="38">
        <v>106.05</v>
      </c>
      <c r="F35" s="38">
        <f t="shared" si="3"/>
        <v>212.1</v>
      </c>
    </row>
    <row r="36" spans="1:6" x14ac:dyDescent="0.2">
      <c r="A36" s="3" t="s">
        <v>728</v>
      </c>
      <c r="C36" s="3" t="s">
        <v>748</v>
      </c>
      <c r="D36" s="3">
        <v>8</v>
      </c>
      <c r="E36" s="38">
        <v>25.83</v>
      </c>
      <c r="F36" s="38">
        <f t="shared" si="3"/>
        <v>206.64</v>
      </c>
    </row>
    <row r="37" spans="1:6" x14ac:dyDescent="0.2">
      <c r="A37" s="3" t="s">
        <v>749</v>
      </c>
      <c r="D37" s="3">
        <v>2</v>
      </c>
      <c r="E37" s="38">
        <v>400.38</v>
      </c>
      <c r="F37" s="38">
        <f t="shared" si="3"/>
        <v>800.76</v>
      </c>
    </row>
    <row r="38" spans="1:6" x14ac:dyDescent="0.2">
      <c r="A38" s="3" t="s">
        <v>189</v>
      </c>
      <c r="D38" s="3">
        <v>2</v>
      </c>
      <c r="E38" s="38">
        <v>21.21</v>
      </c>
      <c r="F38" s="38">
        <f t="shared" si="3"/>
        <v>42.42</v>
      </c>
    </row>
    <row r="39" spans="1:6" x14ac:dyDescent="0.2">
      <c r="A39" s="3" t="s">
        <v>713</v>
      </c>
      <c r="C39" s="3" t="s">
        <v>748</v>
      </c>
      <c r="D39" s="3">
        <v>4</v>
      </c>
      <c r="E39" s="38">
        <v>19.77</v>
      </c>
      <c r="F39" s="38">
        <f t="shared" si="3"/>
        <v>79.08</v>
      </c>
    </row>
    <row r="40" spans="1:6" x14ac:dyDescent="0.2">
      <c r="A40" s="3" t="s">
        <v>714</v>
      </c>
      <c r="C40" s="3" t="s">
        <v>748</v>
      </c>
      <c r="D40" s="3">
        <v>2</v>
      </c>
      <c r="E40" s="38">
        <v>27.79</v>
      </c>
      <c r="F40" s="38">
        <f t="shared" si="3"/>
        <v>55.58</v>
      </c>
    </row>
    <row r="41" spans="1:6" x14ac:dyDescent="0.2">
      <c r="A41" s="3" t="s">
        <v>715</v>
      </c>
      <c r="C41" s="3" t="s">
        <v>748</v>
      </c>
      <c r="D41" s="3">
        <v>1</v>
      </c>
      <c r="E41" s="38">
        <v>23.88</v>
      </c>
      <c r="F41" s="38">
        <f t="shared" si="3"/>
        <v>23.88</v>
      </c>
    </row>
    <row r="42" spans="1:6" x14ac:dyDescent="0.2">
      <c r="A42" s="3" t="s">
        <v>750</v>
      </c>
      <c r="C42" s="3" t="s">
        <v>748</v>
      </c>
      <c r="D42" s="3">
        <v>1</v>
      </c>
      <c r="E42" s="38">
        <v>19.77</v>
      </c>
      <c r="F42" s="38">
        <f t="shared" si="3"/>
        <v>19.77</v>
      </c>
    </row>
    <row r="43" spans="1:6" x14ac:dyDescent="0.2">
      <c r="A43" s="3" t="s">
        <v>751</v>
      </c>
      <c r="C43" s="3" t="s">
        <v>748</v>
      </c>
      <c r="D43" s="3">
        <v>4</v>
      </c>
      <c r="E43" s="38">
        <v>5.2</v>
      </c>
      <c r="F43" s="38">
        <f t="shared" si="3"/>
        <v>20.8</v>
      </c>
    </row>
    <row r="44" spans="1:6" x14ac:dyDescent="0.2">
      <c r="A44" s="3" t="s">
        <v>192</v>
      </c>
      <c r="D44" s="3">
        <v>2</v>
      </c>
      <c r="E44" s="38">
        <v>98.75</v>
      </c>
      <c r="F44" s="38">
        <f t="shared" si="3"/>
        <v>197.5</v>
      </c>
    </row>
    <row r="45" spans="1:6" x14ac:dyDescent="0.2">
      <c r="A45" s="3" t="s">
        <v>719</v>
      </c>
      <c r="D45" s="3">
        <v>2</v>
      </c>
      <c r="E45" s="38">
        <v>33.28</v>
      </c>
      <c r="F45" s="38">
        <f t="shared" si="3"/>
        <v>66.56</v>
      </c>
    </row>
    <row r="46" spans="1:6" x14ac:dyDescent="0.2">
      <c r="A46" s="3" t="s">
        <v>720</v>
      </c>
      <c r="D46" s="3">
        <v>2</v>
      </c>
      <c r="E46" s="38">
        <v>42.2</v>
      </c>
      <c r="F46" s="38">
        <f t="shared" si="3"/>
        <v>84.4</v>
      </c>
    </row>
    <row r="47" spans="1:6" x14ac:dyDescent="0.2">
      <c r="A47" s="3" t="s">
        <v>754</v>
      </c>
      <c r="C47" s="3" t="s">
        <v>755</v>
      </c>
      <c r="D47" s="3">
        <v>2</v>
      </c>
      <c r="E47" s="38">
        <v>25</v>
      </c>
      <c r="F47" s="38">
        <f t="shared" si="3"/>
        <v>50</v>
      </c>
    </row>
    <row r="48" spans="1:6" x14ac:dyDescent="0.2">
      <c r="A48" s="3" t="s">
        <v>170</v>
      </c>
      <c r="D48" s="3">
        <v>2</v>
      </c>
      <c r="E48" s="38">
        <v>938.2</v>
      </c>
      <c r="F48" s="38">
        <f t="shared" si="3"/>
        <v>1876.4</v>
      </c>
    </row>
    <row r="49" spans="1:6" x14ac:dyDescent="0.2">
      <c r="A49" s="3" t="s">
        <v>721</v>
      </c>
      <c r="D49" s="3">
        <v>2</v>
      </c>
      <c r="E49" s="38">
        <v>14.68</v>
      </c>
      <c r="F49" s="38">
        <f t="shared" si="3"/>
        <v>29.36</v>
      </c>
    </row>
    <row r="50" spans="1:6" x14ac:dyDescent="0.2">
      <c r="A50" s="3" t="s">
        <v>180</v>
      </c>
      <c r="D50" s="3">
        <v>2</v>
      </c>
      <c r="E50" s="38">
        <v>34.51</v>
      </c>
      <c r="F50" s="38">
        <f t="shared" si="3"/>
        <v>69.02</v>
      </c>
    </row>
    <row r="51" spans="1:6" x14ac:dyDescent="0.2">
      <c r="A51" s="3" t="s">
        <v>186</v>
      </c>
      <c r="D51" s="3">
        <v>2</v>
      </c>
      <c r="E51" s="38">
        <v>32.619999999999997</v>
      </c>
      <c r="F51" s="38">
        <f t="shared" si="3"/>
        <v>65.239999999999995</v>
      </c>
    </row>
    <row r="52" spans="1:6" x14ac:dyDescent="0.2">
      <c r="A52" s="3" t="s">
        <v>185</v>
      </c>
      <c r="D52" s="3">
        <v>2</v>
      </c>
      <c r="E52" s="38">
        <v>427.54</v>
      </c>
      <c r="F52" s="38">
        <f t="shared" si="3"/>
        <v>855.08</v>
      </c>
    </row>
    <row r="53" spans="1:6" x14ac:dyDescent="0.2">
      <c r="A53" s="3" t="s">
        <v>200</v>
      </c>
      <c r="D53" s="3">
        <v>4</v>
      </c>
      <c r="E53" s="38">
        <v>8.52</v>
      </c>
      <c r="F53" s="38">
        <f t="shared" si="3"/>
        <v>34.08</v>
      </c>
    </row>
    <row r="54" spans="1:6" x14ac:dyDescent="0.2">
      <c r="A54" s="3" t="s">
        <v>722</v>
      </c>
      <c r="D54" s="3">
        <v>4</v>
      </c>
      <c r="E54" s="38">
        <v>5.35</v>
      </c>
      <c r="F54" s="38">
        <f t="shared" si="3"/>
        <v>21.4</v>
      </c>
    </row>
    <row r="55" spans="1:6" x14ac:dyDescent="0.2">
      <c r="A55" s="3" t="s">
        <v>738</v>
      </c>
      <c r="D55" s="3">
        <v>4</v>
      </c>
      <c r="E55" s="38">
        <v>11.46</v>
      </c>
      <c r="F55" s="38">
        <f t="shared" si="3"/>
        <v>45.84</v>
      </c>
    </row>
    <row r="56" spans="1:6" x14ac:dyDescent="0.2">
      <c r="A56" s="3" t="s">
        <v>740</v>
      </c>
      <c r="D56" s="3">
        <v>2</v>
      </c>
      <c r="E56" s="38">
        <v>5.58</v>
      </c>
      <c r="F56" s="38">
        <f t="shared" si="3"/>
        <v>11.16</v>
      </c>
    </row>
    <row r="57" spans="1:6" x14ac:dyDescent="0.2">
      <c r="A57" s="3" t="s">
        <v>723</v>
      </c>
      <c r="D57" s="3">
        <v>4</v>
      </c>
      <c r="E57" s="38">
        <v>208.06</v>
      </c>
      <c r="F57" s="38">
        <f t="shared" si="3"/>
        <v>832.24</v>
      </c>
    </row>
    <row r="58" spans="1:6" x14ac:dyDescent="0.2">
      <c r="A58" s="3" t="s">
        <v>724</v>
      </c>
      <c r="D58" s="3">
        <v>4</v>
      </c>
      <c r="E58" s="38">
        <v>125.53</v>
      </c>
      <c r="F58" s="38">
        <f t="shared" si="3"/>
        <v>502.12</v>
      </c>
    </row>
    <row r="59" spans="1:6" x14ac:dyDescent="0.2">
      <c r="A59" s="3" t="s">
        <v>725</v>
      </c>
      <c r="D59" s="3">
        <v>4</v>
      </c>
      <c r="E59" s="38">
        <v>100.37</v>
      </c>
      <c r="F59" s="38">
        <f t="shared" si="3"/>
        <v>401.48</v>
      </c>
    </row>
    <row r="60" spans="1:6" x14ac:dyDescent="0.2">
      <c r="A60" s="3" t="s">
        <v>191</v>
      </c>
      <c r="D60" s="3">
        <v>6</v>
      </c>
      <c r="E60" s="38">
        <v>101.46</v>
      </c>
      <c r="F60" s="38">
        <f t="shared" si="3"/>
        <v>608.76</v>
      </c>
    </row>
    <row r="61" spans="1:6" x14ac:dyDescent="0.2">
      <c r="A61" s="3" t="s">
        <v>726</v>
      </c>
      <c r="D61" s="3">
        <v>4</v>
      </c>
      <c r="E61" s="38">
        <v>91.98</v>
      </c>
      <c r="F61" s="38">
        <f t="shared" si="3"/>
        <v>367.92</v>
      </c>
    </row>
    <row r="62" spans="1:6" x14ac:dyDescent="0.2">
      <c r="A62" s="3" t="s">
        <v>727</v>
      </c>
      <c r="D62" s="3">
        <v>4</v>
      </c>
      <c r="E62" s="38">
        <v>22.07</v>
      </c>
      <c r="F62" s="38">
        <f t="shared" si="3"/>
        <v>88.28</v>
      </c>
    </row>
    <row r="63" spans="1:6" x14ac:dyDescent="0.2">
      <c r="A63" s="3" t="s">
        <v>729</v>
      </c>
      <c r="D63" s="3">
        <v>4</v>
      </c>
      <c r="E63" s="38">
        <v>12.88</v>
      </c>
      <c r="F63" s="38">
        <f t="shared" si="3"/>
        <v>51.52</v>
      </c>
    </row>
    <row r="64" spans="1:6" x14ac:dyDescent="0.2">
      <c r="A64" s="3" t="s">
        <v>752</v>
      </c>
      <c r="D64" s="3">
        <v>4</v>
      </c>
      <c r="E64" s="38">
        <v>7.63</v>
      </c>
      <c r="F64" s="38">
        <f t="shared" si="3"/>
        <v>30.52</v>
      </c>
    </row>
    <row r="65" spans="1:8" x14ac:dyDescent="0.2">
      <c r="A65" s="3" t="s">
        <v>730</v>
      </c>
      <c r="D65" s="3">
        <v>2</v>
      </c>
      <c r="E65" s="38">
        <v>58.35</v>
      </c>
      <c r="F65" s="38">
        <f t="shared" si="3"/>
        <v>116.7</v>
      </c>
    </row>
    <row r="66" spans="1:8" x14ac:dyDescent="0.2">
      <c r="A66" s="3" t="s">
        <v>756</v>
      </c>
      <c r="D66" s="3">
        <v>6</v>
      </c>
      <c r="E66" s="38">
        <v>57.08</v>
      </c>
      <c r="F66" s="38">
        <f t="shared" si="3"/>
        <v>342.48</v>
      </c>
    </row>
    <row r="67" spans="1:8" x14ac:dyDescent="0.2">
      <c r="A67" s="3" t="s">
        <v>757</v>
      </c>
      <c r="D67" s="3">
        <v>4</v>
      </c>
      <c r="E67" s="38">
        <v>23.27</v>
      </c>
      <c r="F67" s="38">
        <f t="shared" si="3"/>
        <v>93.08</v>
      </c>
    </row>
    <row r="68" spans="1:8" x14ac:dyDescent="0.2">
      <c r="A68" s="3" t="s">
        <v>558</v>
      </c>
      <c r="D68" s="3">
        <v>2</v>
      </c>
      <c r="E68" s="38">
        <v>38.69</v>
      </c>
      <c r="F68" s="38">
        <f t="shared" si="3"/>
        <v>77.38</v>
      </c>
    </row>
    <row r="69" spans="1:8" x14ac:dyDescent="0.2">
      <c r="A69" s="3" t="s">
        <v>758</v>
      </c>
      <c r="D69" s="3">
        <v>4</v>
      </c>
      <c r="E69" s="38">
        <v>23.27</v>
      </c>
      <c r="F69" s="38">
        <f t="shared" si="3"/>
        <v>93.08</v>
      </c>
    </row>
    <row r="70" spans="1:8" x14ac:dyDescent="0.2">
      <c r="A70" s="3" t="s">
        <v>704</v>
      </c>
      <c r="D70" s="3">
        <v>4</v>
      </c>
      <c r="E70" s="38">
        <v>8.77</v>
      </c>
      <c r="F70" s="38">
        <f t="shared" si="3"/>
        <v>35.08</v>
      </c>
    </row>
    <row r="71" spans="1:8" x14ac:dyDescent="0.2">
      <c r="A71" s="3" t="s">
        <v>760</v>
      </c>
      <c r="D71" s="3">
        <v>4</v>
      </c>
      <c r="E71" s="38">
        <v>18.829999999999998</v>
      </c>
      <c r="F71" s="38">
        <f t="shared" si="3"/>
        <v>75.319999999999993</v>
      </c>
    </row>
    <row r="72" spans="1:8" x14ac:dyDescent="0.2">
      <c r="A72" s="3" t="s">
        <v>759</v>
      </c>
      <c r="D72" s="3">
        <v>4</v>
      </c>
      <c r="E72" s="38">
        <v>8.4499999999999993</v>
      </c>
      <c r="F72" s="38">
        <f t="shared" si="3"/>
        <v>33.799999999999997</v>
      </c>
    </row>
    <row r="73" spans="1:8" x14ac:dyDescent="0.2">
      <c r="A73" s="3" t="s">
        <v>731</v>
      </c>
      <c r="D73" s="3">
        <v>4</v>
      </c>
      <c r="E73" s="38">
        <v>14.94</v>
      </c>
      <c r="F73" s="38">
        <f t="shared" si="3"/>
        <v>59.76</v>
      </c>
    </row>
    <row r="74" spans="1:8" x14ac:dyDescent="0.2">
      <c r="A74" s="3" t="s">
        <v>198</v>
      </c>
      <c r="D74" s="3">
        <v>4</v>
      </c>
      <c r="E74" s="38">
        <v>9.15</v>
      </c>
      <c r="F74" s="38">
        <f t="shared" si="3"/>
        <v>36.6</v>
      </c>
    </row>
    <row r="75" spans="1:8" x14ac:dyDescent="0.2">
      <c r="A75" s="3" t="s">
        <v>211</v>
      </c>
      <c r="D75" s="3">
        <v>2</v>
      </c>
      <c r="E75" s="38">
        <v>1859.08</v>
      </c>
      <c r="F75" s="38">
        <f t="shared" si="3"/>
        <v>3718.16</v>
      </c>
    </row>
    <row r="76" spans="1:8" x14ac:dyDescent="0.2">
      <c r="A76" s="3" t="s">
        <v>770</v>
      </c>
      <c r="D76" s="3">
        <v>1</v>
      </c>
      <c r="E76" s="38">
        <v>523.37</v>
      </c>
      <c r="F76" s="38">
        <f t="shared" si="3"/>
        <v>523.37</v>
      </c>
      <c r="H76" s="43"/>
    </row>
    <row r="77" spans="1:8" x14ac:dyDescent="0.2">
      <c r="A77" s="3" t="s">
        <v>213</v>
      </c>
      <c r="D77" s="3">
        <v>2</v>
      </c>
      <c r="E77" s="38">
        <v>61.95</v>
      </c>
      <c r="F77" s="38">
        <f t="shared" si="3"/>
        <v>123.9</v>
      </c>
    </row>
    <row r="78" spans="1:8" x14ac:dyDescent="0.2">
      <c r="E78" s="3"/>
      <c r="F78" s="3"/>
    </row>
    <row r="79" spans="1:8" x14ac:dyDescent="0.2">
      <c r="A79" s="40" t="s">
        <v>657</v>
      </c>
      <c r="B79" s="40" t="s">
        <v>216</v>
      </c>
      <c r="C79" s="40" t="s">
        <v>622</v>
      </c>
      <c r="D79" s="40">
        <v>1</v>
      </c>
      <c r="E79" s="41">
        <v>193.64</v>
      </c>
      <c r="F79" s="38">
        <f t="shared" ref="F79:F97" si="4">E79*D79</f>
        <v>193.64</v>
      </c>
      <c r="G79" s="3" t="s">
        <v>753</v>
      </c>
    </row>
    <row r="80" spans="1:8" x14ac:dyDescent="0.2">
      <c r="A80" s="40" t="s">
        <v>642</v>
      </c>
      <c r="B80" s="40" t="s">
        <v>216</v>
      </c>
      <c r="C80" s="40" t="s">
        <v>634</v>
      </c>
      <c r="D80" s="40">
        <v>6</v>
      </c>
      <c r="E80" s="41">
        <v>147.16999999999999</v>
      </c>
      <c r="F80" s="38">
        <f t="shared" si="4"/>
        <v>883.02</v>
      </c>
      <c r="G80" s="3" t="s">
        <v>753</v>
      </c>
    </row>
    <row r="81" spans="1:7" x14ac:dyDescent="0.2">
      <c r="A81" s="40" t="s">
        <v>651</v>
      </c>
      <c r="B81" s="40" t="s">
        <v>216</v>
      </c>
      <c r="C81" s="40" t="s">
        <v>636</v>
      </c>
      <c r="D81" s="40">
        <v>8</v>
      </c>
      <c r="E81" s="41">
        <v>21.21</v>
      </c>
      <c r="F81" s="38">
        <f t="shared" si="4"/>
        <v>169.68</v>
      </c>
      <c r="G81" s="3" t="s">
        <v>753</v>
      </c>
    </row>
    <row r="82" spans="1:7" x14ac:dyDescent="0.2">
      <c r="A82" s="40" t="s">
        <v>648</v>
      </c>
      <c r="B82" s="40" t="s">
        <v>216</v>
      </c>
      <c r="C82" s="40" t="s">
        <v>658</v>
      </c>
      <c r="D82" s="40">
        <v>2</v>
      </c>
      <c r="E82" s="41">
        <v>53.58</v>
      </c>
      <c r="F82" s="38">
        <f t="shared" si="4"/>
        <v>107.16</v>
      </c>
      <c r="G82" s="3" t="s">
        <v>753</v>
      </c>
    </row>
    <row r="83" spans="1:7" x14ac:dyDescent="0.2">
      <c r="A83" s="40" t="s">
        <v>659</v>
      </c>
      <c r="B83" s="40" t="s">
        <v>216</v>
      </c>
      <c r="C83" s="40" t="s">
        <v>637</v>
      </c>
      <c r="D83" s="40">
        <v>7</v>
      </c>
      <c r="E83" s="41">
        <v>42.45</v>
      </c>
      <c r="F83" s="38">
        <f t="shared" si="4"/>
        <v>297.15000000000003</v>
      </c>
      <c r="G83" s="3" t="s">
        <v>753</v>
      </c>
    </row>
    <row r="84" spans="1:7" x14ac:dyDescent="0.2">
      <c r="A84" s="40" t="s">
        <v>644</v>
      </c>
      <c r="B84" s="40" t="s">
        <v>216</v>
      </c>
      <c r="C84" s="40" t="s">
        <v>623</v>
      </c>
      <c r="D84" s="40">
        <v>2</v>
      </c>
      <c r="E84" s="41">
        <v>626.12</v>
      </c>
      <c r="F84" s="38">
        <f t="shared" si="4"/>
        <v>1252.24</v>
      </c>
      <c r="G84" s="3" t="s">
        <v>753</v>
      </c>
    </row>
    <row r="85" spans="1:7" x14ac:dyDescent="0.2">
      <c r="A85" s="40" t="s">
        <v>643</v>
      </c>
      <c r="B85" s="40" t="s">
        <v>216</v>
      </c>
      <c r="C85" s="40" t="s">
        <v>635</v>
      </c>
      <c r="D85" s="40">
        <v>5</v>
      </c>
      <c r="E85" s="41">
        <v>150.41</v>
      </c>
      <c r="F85" s="38">
        <f t="shared" si="4"/>
        <v>752.05</v>
      </c>
      <c r="G85" s="3" t="s">
        <v>753</v>
      </c>
    </row>
    <row r="86" spans="1:7" x14ac:dyDescent="0.2">
      <c r="A86" s="40" t="s">
        <v>647</v>
      </c>
      <c r="B86" s="40" t="s">
        <v>216</v>
      </c>
      <c r="C86" s="40" t="s">
        <v>638</v>
      </c>
      <c r="D86" s="40">
        <v>10</v>
      </c>
      <c r="E86" s="41">
        <v>286.91000000000003</v>
      </c>
      <c r="F86" s="38">
        <f t="shared" si="4"/>
        <v>2869.1000000000004</v>
      </c>
      <c r="G86" s="3" t="s">
        <v>753</v>
      </c>
    </row>
    <row r="87" spans="1:7" x14ac:dyDescent="0.2">
      <c r="A87" s="40" t="s">
        <v>654</v>
      </c>
      <c r="B87" s="40" t="s">
        <v>216</v>
      </c>
      <c r="C87" s="40" t="s">
        <v>639</v>
      </c>
      <c r="D87" s="40">
        <v>5</v>
      </c>
      <c r="E87" s="41">
        <v>14.61</v>
      </c>
      <c r="F87" s="38">
        <f t="shared" si="4"/>
        <v>73.05</v>
      </c>
      <c r="G87" s="3" t="s">
        <v>753</v>
      </c>
    </row>
    <row r="88" spans="1:7" x14ac:dyDescent="0.2">
      <c r="A88" s="40" t="s">
        <v>649</v>
      </c>
      <c r="B88" s="40" t="s">
        <v>216</v>
      </c>
      <c r="C88" s="40" t="s">
        <v>640</v>
      </c>
      <c r="D88" s="40">
        <v>10</v>
      </c>
      <c r="E88" s="41">
        <v>20.350000000000001</v>
      </c>
      <c r="F88" s="38">
        <f t="shared" si="4"/>
        <v>203.5</v>
      </c>
      <c r="G88" s="3" t="s">
        <v>753</v>
      </c>
    </row>
    <row r="89" spans="1:7" x14ac:dyDescent="0.2">
      <c r="A89" s="40" t="s">
        <v>650</v>
      </c>
      <c r="B89" s="40" t="s">
        <v>216</v>
      </c>
      <c r="C89" s="40" t="s">
        <v>641</v>
      </c>
      <c r="D89" s="40">
        <v>10</v>
      </c>
      <c r="E89" s="41">
        <v>16.72</v>
      </c>
      <c r="F89" s="38">
        <f t="shared" si="4"/>
        <v>167.2</v>
      </c>
      <c r="G89" s="3" t="s">
        <v>753</v>
      </c>
    </row>
    <row r="90" spans="1:7" x14ac:dyDescent="0.2">
      <c r="A90" s="40" t="s">
        <v>653</v>
      </c>
      <c r="B90" s="40" t="s">
        <v>216</v>
      </c>
      <c r="C90" s="40" t="s">
        <v>652</v>
      </c>
      <c r="D90" s="40">
        <v>1</v>
      </c>
      <c r="E90" s="41">
        <v>17.100000000000001</v>
      </c>
      <c r="F90" s="38">
        <f t="shared" si="4"/>
        <v>17.100000000000001</v>
      </c>
      <c r="G90" s="3" t="s">
        <v>753</v>
      </c>
    </row>
    <row r="91" spans="1:7" x14ac:dyDescent="0.2">
      <c r="A91" s="40" t="s">
        <v>645</v>
      </c>
      <c r="B91" s="40" t="s">
        <v>216</v>
      </c>
      <c r="C91" s="40" t="s">
        <v>624</v>
      </c>
      <c r="D91" s="40">
        <v>2</v>
      </c>
      <c r="E91" s="41">
        <v>87.11</v>
      </c>
      <c r="F91" s="38">
        <f t="shared" si="4"/>
        <v>174.22</v>
      </c>
      <c r="G91" s="3" t="s">
        <v>753</v>
      </c>
    </row>
    <row r="92" spans="1:7" x14ac:dyDescent="0.2">
      <c r="A92" s="40" t="s">
        <v>655</v>
      </c>
      <c r="B92" s="40" t="s">
        <v>216</v>
      </c>
      <c r="C92" s="40" t="s">
        <v>656</v>
      </c>
      <c r="D92" s="40">
        <v>2</v>
      </c>
      <c r="E92" s="41">
        <v>7.9</v>
      </c>
      <c r="F92" s="38">
        <f t="shared" si="4"/>
        <v>15.8</v>
      </c>
      <c r="G92" s="3" t="s">
        <v>753</v>
      </c>
    </row>
    <row r="93" spans="1:7" x14ac:dyDescent="0.2">
      <c r="A93" s="3" t="s">
        <v>762</v>
      </c>
      <c r="C93" s="3" t="s">
        <v>761</v>
      </c>
      <c r="D93" s="3">
        <v>1</v>
      </c>
      <c r="E93" s="41">
        <v>87.39</v>
      </c>
      <c r="F93" s="38">
        <f t="shared" si="4"/>
        <v>87.39</v>
      </c>
    </row>
    <row r="94" spans="1:7" x14ac:dyDescent="0.2">
      <c r="A94" s="3" t="s">
        <v>766</v>
      </c>
      <c r="C94" s="3" t="s">
        <v>763</v>
      </c>
      <c r="D94" s="3">
        <v>1</v>
      </c>
      <c r="E94" s="38">
        <v>864.61</v>
      </c>
      <c r="F94" s="38">
        <f t="shared" si="4"/>
        <v>864.61</v>
      </c>
    </row>
    <row r="95" spans="1:7" x14ac:dyDescent="0.2">
      <c r="A95" s="3" t="s">
        <v>767</v>
      </c>
      <c r="C95" s="3" t="s">
        <v>764</v>
      </c>
      <c r="D95" s="3">
        <v>1</v>
      </c>
      <c r="E95" s="38">
        <v>282.44</v>
      </c>
      <c r="F95" s="38">
        <f t="shared" si="4"/>
        <v>282.44</v>
      </c>
    </row>
    <row r="96" spans="1:7" x14ac:dyDescent="0.2">
      <c r="A96" s="3" t="s">
        <v>768</v>
      </c>
      <c r="C96" s="3" t="s">
        <v>765</v>
      </c>
      <c r="D96" s="3">
        <v>1</v>
      </c>
      <c r="E96" s="38">
        <v>103</v>
      </c>
      <c r="F96" s="38">
        <f t="shared" si="4"/>
        <v>103</v>
      </c>
    </row>
    <row r="97" spans="1:7" x14ac:dyDescent="0.2">
      <c r="A97" s="40" t="s">
        <v>660</v>
      </c>
      <c r="B97" s="40" t="s">
        <v>216</v>
      </c>
      <c r="C97" s="42" t="s">
        <v>646</v>
      </c>
      <c r="D97" s="40">
        <v>2</v>
      </c>
      <c r="E97" s="41">
        <v>186.64</v>
      </c>
      <c r="F97" s="38">
        <f t="shared" si="4"/>
        <v>373.28</v>
      </c>
      <c r="G97" s="3" t="s">
        <v>753</v>
      </c>
    </row>
    <row r="98" spans="1:7" x14ac:dyDescent="0.2">
      <c r="E98" s="3"/>
      <c r="F98" s="3"/>
    </row>
    <row r="99" spans="1:7" x14ac:dyDescent="0.2">
      <c r="A99" s="3" t="s">
        <v>320</v>
      </c>
      <c r="D99" s="3">
        <v>1</v>
      </c>
      <c r="E99" s="38">
        <v>77.650000000000006</v>
      </c>
      <c r="F99" s="38">
        <f>E99*D99</f>
        <v>77.650000000000006</v>
      </c>
    </row>
    <row r="100" spans="1:7" x14ac:dyDescent="0.2">
      <c r="A100" s="3" t="s">
        <v>437</v>
      </c>
      <c r="D100" s="3">
        <v>1</v>
      </c>
      <c r="E100" s="38">
        <v>353.86</v>
      </c>
      <c r="F100" s="38">
        <f>E100*D100</f>
        <v>353.86</v>
      </c>
    </row>
    <row r="101" spans="1:7" x14ac:dyDescent="0.2">
      <c r="A101" s="3" t="s">
        <v>380</v>
      </c>
      <c r="D101" s="3">
        <v>1</v>
      </c>
      <c r="E101" s="38">
        <v>52.22</v>
      </c>
      <c r="F101" s="38">
        <f>E101*D101</f>
        <v>52.22</v>
      </c>
    </row>
    <row r="105" spans="1:7" x14ac:dyDescent="0.2">
      <c r="F105" s="38">
        <f>SUM(F1:F101)</f>
        <v>27036.560000000005</v>
      </c>
      <c r="G105" s="3" t="s">
        <v>769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activeCell="A16" sqref="A16:E22"/>
    </sheetView>
  </sheetViews>
  <sheetFormatPr defaultRowHeight="11.25" x14ac:dyDescent="0.2"/>
  <cols>
    <col min="1" max="1" width="33.140625" style="3" customWidth="1"/>
    <col min="2" max="2" width="7.42578125" style="3" customWidth="1"/>
    <col min="3" max="3" width="22" style="3" customWidth="1"/>
    <col min="4" max="4" width="9.140625" style="3"/>
    <col min="5" max="5" width="15.28515625" style="3" customWidth="1"/>
    <col min="6" max="7" width="9.140625" style="3"/>
    <col min="8" max="8" width="12.5703125" style="3" customWidth="1"/>
    <col min="9" max="16384" width="9.140625" style="3"/>
  </cols>
  <sheetData>
    <row r="1" spans="1:15" ht="12" thickBot="1" x14ac:dyDescent="0.25">
      <c r="A1" s="1" t="s">
        <v>4</v>
      </c>
      <c r="B1" s="1" t="s">
        <v>7</v>
      </c>
      <c r="C1" s="1" t="s">
        <v>5</v>
      </c>
      <c r="D1" s="1" t="s">
        <v>6</v>
      </c>
      <c r="E1" s="2" t="s">
        <v>8</v>
      </c>
      <c r="F1" s="2" t="s">
        <v>10</v>
      </c>
      <c r="G1" s="1" t="s">
        <v>0</v>
      </c>
      <c r="H1" s="1" t="s">
        <v>1</v>
      </c>
      <c r="I1" s="1" t="s">
        <v>13</v>
      </c>
      <c r="J1" s="1"/>
      <c r="K1" s="1" t="s">
        <v>562</v>
      </c>
      <c r="L1" s="1" t="s">
        <v>565</v>
      </c>
      <c r="M1" s="1" t="s">
        <v>570</v>
      </c>
      <c r="N1" s="1" t="s">
        <v>566</v>
      </c>
      <c r="O1" s="1" t="s">
        <v>567</v>
      </c>
    </row>
    <row r="2" spans="1:15" ht="12" thickTop="1" x14ac:dyDescent="0.2">
      <c r="A2" s="3" t="s">
        <v>694</v>
      </c>
      <c r="D2" s="3">
        <v>1</v>
      </c>
      <c r="H2" s="3" t="s">
        <v>2</v>
      </c>
    </row>
    <row r="3" spans="1:15" x14ac:dyDescent="0.2">
      <c r="A3" s="3" t="s">
        <v>695</v>
      </c>
      <c r="D3" s="3">
        <v>1</v>
      </c>
      <c r="H3" s="3" t="s">
        <v>2</v>
      </c>
    </row>
    <row r="4" spans="1:15" x14ac:dyDescent="0.2">
      <c r="A4" s="3" t="s">
        <v>697</v>
      </c>
      <c r="D4" s="3">
        <v>1</v>
      </c>
      <c r="H4" s="3" t="s">
        <v>700</v>
      </c>
    </row>
    <row r="5" spans="1:15" x14ac:dyDescent="0.2">
      <c r="A5" s="32" t="s">
        <v>699</v>
      </c>
      <c r="B5" s="32"/>
      <c r="C5" s="32"/>
      <c r="D5" s="32">
        <v>2</v>
      </c>
      <c r="E5" s="32"/>
      <c r="F5" s="32"/>
      <c r="G5" s="32"/>
      <c r="H5" s="32" t="s">
        <v>701</v>
      </c>
    </row>
    <row r="6" spans="1:15" s="31" customFormat="1" x14ac:dyDescent="0.2">
      <c r="A6" s="32" t="s">
        <v>705</v>
      </c>
      <c r="B6" s="32"/>
      <c r="C6" s="32"/>
      <c r="D6" s="32">
        <v>4</v>
      </c>
      <c r="E6" s="32"/>
      <c r="F6" s="32"/>
      <c r="G6" s="32"/>
      <c r="H6" s="32" t="s">
        <v>701</v>
      </c>
    </row>
    <row r="7" spans="1:15" x14ac:dyDescent="0.2">
      <c r="A7" s="3" t="s">
        <v>716</v>
      </c>
      <c r="D7" s="3">
        <v>1</v>
      </c>
    </row>
    <row r="8" spans="1:15" x14ac:dyDescent="0.2">
      <c r="A8" s="3" t="s">
        <v>717</v>
      </c>
      <c r="D8" s="3">
        <v>1</v>
      </c>
    </row>
    <row r="9" spans="1:15" x14ac:dyDescent="0.2">
      <c r="A9" s="3" t="s">
        <v>718</v>
      </c>
      <c r="D9" s="3">
        <v>2</v>
      </c>
    </row>
    <row r="16" spans="1:15" x14ac:dyDescent="0.2">
      <c r="A16" s="3" t="s">
        <v>785</v>
      </c>
      <c r="B16" s="3" t="s">
        <v>786</v>
      </c>
      <c r="C16" s="3" t="s">
        <v>787</v>
      </c>
      <c r="D16" s="3" t="s">
        <v>799</v>
      </c>
    </row>
    <row r="17" spans="1:4" x14ac:dyDescent="0.2">
      <c r="A17" s="3" t="s">
        <v>694</v>
      </c>
      <c r="B17" s="3">
        <v>1</v>
      </c>
      <c r="C17" s="3" t="s">
        <v>788</v>
      </c>
      <c r="D17" s="3" t="s">
        <v>694</v>
      </c>
    </row>
    <row r="18" spans="1:4" x14ac:dyDescent="0.2">
      <c r="A18" s="3" t="s">
        <v>697</v>
      </c>
      <c r="B18" s="3">
        <v>1</v>
      </c>
      <c r="C18" s="3" t="s">
        <v>791</v>
      </c>
      <c r="D18" s="3" t="s">
        <v>697</v>
      </c>
    </row>
    <row r="19" spans="1:4" x14ac:dyDescent="0.2">
      <c r="A19" s="3" t="s">
        <v>716</v>
      </c>
      <c r="B19" s="3">
        <v>1</v>
      </c>
      <c r="C19" s="3" t="s">
        <v>788</v>
      </c>
      <c r="D19" s="3" t="s">
        <v>716</v>
      </c>
    </row>
    <row r="20" spans="1:4" x14ac:dyDescent="0.2">
      <c r="A20" s="3" t="s">
        <v>717</v>
      </c>
      <c r="B20" s="3">
        <v>1</v>
      </c>
      <c r="C20" s="3" t="s">
        <v>788</v>
      </c>
      <c r="D20" s="3" t="s">
        <v>717</v>
      </c>
    </row>
    <row r="21" spans="1:4" x14ac:dyDescent="0.2">
      <c r="A21" s="3" t="s">
        <v>718</v>
      </c>
      <c r="B21" s="3">
        <v>2</v>
      </c>
      <c r="C21" s="3" t="s">
        <v>790</v>
      </c>
      <c r="D21" s="3" t="s">
        <v>718</v>
      </c>
    </row>
    <row r="22" spans="1:4" x14ac:dyDescent="0.2">
      <c r="A22" s="3" t="s">
        <v>699</v>
      </c>
      <c r="B22" s="3">
        <v>3</v>
      </c>
      <c r="C22" s="3" t="s">
        <v>789</v>
      </c>
      <c r="D22" s="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MainBreakdown</vt:lpstr>
      <vt:lpstr>ThorlabsComponents</vt:lpstr>
      <vt:lpstr>MachinedComponents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HIFO</dc:creator>
  <cp:lastModifiedBy>Operations IT</cp:lastModifiedBy>
  <dcterms:created xsi:type="dcterms:W3CDTF">2018-02-24T17:25:05Z</dcterms:created>
  <dcterms:modified xsi:type="dcterms:W3CDTF">2019-11-21T19:37:41Z</dcterms:modified>
</cp:coreProperties>
</file>