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2"/>
  <workbookPr defaultThemeVersion="166925"/>
  <xr:revisionPtr revIDLastSave="0" documentId="8_{74156476-7D6F-4FFB-87A3-E43D8BD1D0F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J35" i="1"/>
  <c r="I35" i="1"/>
  <c r="K34" i="1"/>
  <c r="J34" i="1"/>
  <c r="I34" i="1"/>
  <c r="I32" i="1"/>
  <c r="C32" i="1"/>
  <c r="K26" i="1"/>
  <c r="J26" i="1"/>
  <c r="I26" i="1"/>
  <c r="K25" i="1"/>
  <c r="J25" i="1"/>
  <c r="I25" i="1"/>
  <c r="I23" i="1"/>
  <c r="C23" i="1"/>
  <c r="K17" i="1"/>
  <c r="J17" i="1"/>
  <c r="I17" i="1"/>
  <c r="K16" i="1"/>
  <c r="J16" i="1"/>
  <c r="I16" i="1"/>
  <c r="I14" i="1"/>
  <c r="C14" i="1"/>
  <c r="K8" i="1"/>
  <c r="J8" i="1"/>
  <c r="I8" i="1"/>
  <c r="K7" i="1"/>
  <c r="J7" i="1"/>
  <c r="I7" i="1"/>
  <c r="I5" i="1"/>
  <c r="C5" i="1"/>
  <c r="E33" i="1" l="1"/>
  <c r="D33" i="1"/>
  <c r="C33" i="1"/>
  <c r="F32" i="1"/>
  <c r="K33" i="1"/>
  <c r="H33" i="1" s="1"/>
  <c r="J33" i="1"/>
  <c r="G33" i="1" s="1"/>
  <c r="I33" i="1"/>
  <c r="F33" i="1" s="1"/>
  <c r="E24" i="1"/>
  <c r="D24" i="1"/>
  <c r="C24" i="1"/>
  <c r="F23" i="1"/>
  <c r="K24" i="1"/>
  <c r="H24" i="1" s="1"/>
  <c r="J24" i="1"/>
  <c r="G24" i="1" s="1"/>
  <c r="I24" i="1"/>
  <c r="F24" i="1" s="1"/>
  <c r="E15" i="1"/>
  <c r="D15" i="1"/>
  <c r="C15" i="1"/>
  <c r="F14" i="1"/>
  <c r="K15" i="1"/>
  <c r="H15" i="1" s="1"/>
  <c r="J15" i="1"/>
  <c r="G15" i="1" s="1"/>
  <c r="I15" i="1"/>
  <c r="F15" i="1" s="1"/>
  <c r="E6" i="1"/>
  <c r="D6" i="1"/>
  <c r="C6" i="1"/>
  <c r="F5" i="1"/>
  <c r="K6" i="1"/>
  <c r="H6" i="1" s="1"/>
  <c r="J6" i="1"/>
  <c r="G6" i="1" s="1"/>
  <c r="I6" i="1"/>
  <c r="F6" i="1" s="1"/>
  <c r="H31" i="1" l="1"/>
  <c r="G31" i="1"/>
  <c r="F31" i="1"/>
  <c r="H22" i="1"/>
  <c r="G22" i="1"/>
  <c r="F22" i="1"/>
  <c r="H13" i="1"/>
  <c r="G13" i="1"/>
  <c r="F13" i="1"/>
  <c r="H4" i="1"/>
  <c r="G4" i="1"/>
  <c r="F4" i="1"/>
  <c r="F35" i="1" l="1"/>
  <c r="C35" i="1"/>
  <c r="F34" i="1"/>
  <c r="C34" i="1"/>
  <c r="G35" i="1"/>
  <c r="D35" i="1"/>
  <c r="G34" i="1"/>
  <c r="D34" i="1"/>
  <c r="H35" i="1"/>
  <c r="E35" i="1"/>
  <c r="H34" i="1"/>
  <c r="E34" i="1"/>
  <c r="F26" i="1"/>
  <c r="C26" i="1"/>
  <c r="F25" i="1"/>
  <c r="C25" i="1"/>
  <c r="G26" i="1"/>
  <c r="D26" i="1"/>
  <c r="G25" i="1"/>
  <c r="D25" i="1"/>
  <c r="H26" i="1"/>
  <c r="E26" i="1"/>
  <c r="H25" i="1"/>
  <c r="E25" i="1"/>
  <c r="F17" i="1"/>
  <c r="C17" i="1"/>
  <c r="F16" i="1"/>
  <c r="C16" i="1"/>
  <c r="G17" i="1"/>
  <c r="D17" i="1"/>
  <c r="G16" i="1"/>
  <c r="D16" i="1"/>
  <c r="H17" i="1"/>
  <c r="E17" i="1"/>
  <c r="H16" i="1"/>
  <c r="E16" i="1"/>
  <c r="F8" i="1"/>
  <c r="C8" i="1"/>
  <c r="F7" i="1"/>
  <c r="C7" i="1"/>
  <c r="G8" i="1"/>
  <c r="D8" i="1"/>
  <c r="G7" i="1"/>
  <c r="D7" i="1"/>
  <c r="H8" i="1"/>
  <c r="E8" i="1"/>
  <c r="H7" i="1"/>
  <c r="E7" i="1"/>
</calcChain>
</file>

<file path=xl/sharedStrings.xml><?xml version="1.0" encoding="utf-8"?>
<sst xmlns="http://schemas.openxmlformats.org/spreadsheetml/2006/main" count="76" uniqueCount="16">
  <si>
    <t>바르셀로나vs맨유</t>
  </si>
  <si>
    <t>구분</t>
  </si>
  <si>
    <t>프로토</t>
  </si>
  <si>
    <t>적정배당</t>
  </si>
  <si>
    <t>해외 평균 배당</t>
  </si>
  <si>
    <t>승</t>
  </si>
  <si>
    <t>무</t>
  </si>
  <si>
    <t>패</t>
  </si>
  <si>
    <t>배당률</t>
  </si>
  <si>
    <t>환급률</t>
  </si>
  <si>
    <t>경기확률</t>
  </si>
  <si>
    <t>배당편차</t>
  </si>
  <si>
    <t>손상률</t>
  </si>
  <si>
    <t>샤흐타르vs렌</t>
  </si>
  <si>
    <t>아약스vs유니온베를린</t>
  </si>
  <si>
    <t>레버쿠젠vs모나코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</si>
</sst>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>
    <font>
      <sz val="11"/>
      <color theme="1"/>
      <name val="맑은 고딕"/>
      <family val="2"/>
      <scheme val="minor"/>
    </font>
    <font>
      <b/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4" xfId="0" applyNumberFormat="1" applyBorder="1" applyAlignment="1" applyProtection="1">
      <alignment horizontal="center" vertical="center"/>
      <protection locked="0"/>
    </xf>
    <xf numFmtId="9" fontId="0" fillId="0" borderId="4" xfId="0" applyNumberFormat="1" applyBorder="1" applyAlignment="1" applyProtection="1">
      <alignment horizontal="center" vertical="center"/>
      <protection locked="0"/>
    </xf>
    <xf numFmtId="9" fontId="0" fillId="0" borderId="5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176" fontId="0" fillId="0" borderId="4" xfId="0" applyNumberFormat="1" applyBorder="1" applyAlignment="1" applyProtection="1">
      <alignment horizontal="center" vertical="center"/>
      <protection locked="0"/>
    </xf>
    <xf numFmtId="176" fontId="0" fillId="0" borderId="9" xfId="0" applyNumberFormat="1" applyBorder="1" applyAlignment="1" applyProtection="1">
      <alignment horizontal="center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topLeftCell="A10" workbookViewId="0">
      <selection activeCell="K32" sqref="I32:K32"/>
    </sheetView>
  </sheetViews>
  <sheetFormatPr defaultRowHeight="16.5"/>
  <sheetData>
    <row r="1" spans="1:1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>
      <c r="A2" s="1" t="s">
        <v>1</v>
      </c>
      <c r="B2" s="4"/>
      <c r="C2" s="5" t="s">
        <v>2</v>
      </c>
      <c r="D2" s="6"/>
      <c r="E2" s="7"/>
      <c r="F2" s="5" t="s">
        <v>3</v>
      </c>
      <c r="G2" s="6"/>
      <c r="H2" s="7"/>
      <c r="I2" s="6" t="s">
        <v>4</v>
      </c>
      <c r="J2" s="6"/>
      <c r="K2" s="7"/>
    </row>
    <row r="3" spans="1:11">
      <c r="A3" s="8"/>
      <c r="B3" s="9"/>
      <c r="C3" s="10" t="s">
        <v>5</v>
      </c>
      <c r="D3" s="11" t="s">
        <v>6</v>
      </c>
      <c r="E3" s="11" t="s">
        <v>7</v>
      </c>
      <c r="F3" s="11" t="s">
        <v>5</v>
      </c>
      <c r="G3" s="11" t="s">
        <v>6</v>
      </c>
      <c r="H3" s="11" t="s">
        <v>7</v>
      </c>
      <c r="I3" s="11" t="s">
        <v>5</v>
      </c>
      <c r="J3" s="11" t="s">
        <v>6</v>
      </c>
      <c r="K3" s="12" t="s">
        <v>7</v>
      </c>
    </row>
    <row r="4" spans="1:11">
      <c r="A4" s="13" t="s">
        <v>8</v>
      </c>
      <c r="B4" s="14"/>
      <c r="C4" s="15">
        <v>1.59</v>
      </c>
      <c r="D4" s="15">
        <v>3.7</v>
      </c>
      <c r="E4" s="15">
        <v>4.2</v>
      </c>
      <c r="F4" s="16">
        <f>(I4*F5)/I5</f>
        <v>1.5993904048169303</v>
      </c>
      <c r="G4" s="16">
        <f>(J4*F5)/I5</f>
        <v>3.5025756351298138</v>
      </c>
      <c r="H4" s="15">
        <f>(K4*F5)/I5</f>
        <v>4.4139601116176737</v>
      </c>
      <c r="I4" s="16">
        <v>1.79</v>
      </c>
      <c r="J4" s="16">
        <v>3.92</v>
      </c>
      <c r="K4" s="15">
        <v>4.9400000000000004</v>
      </c>
    </row>
    <row r="5" spans="1:11">
      <c r="A5" s="13" t="s">
        <v>9</v>
      </c>
      <c r="B5" s="14"/>
      <c r="C5" s="17">
        <f>100/((100/C4)+(100/D4)+(100/+E4))</f>
        <v>0.87927831749759799</v>
      </c>
      <c r="D5" s="18"/>
      <c r="E5" s="18"/>
      <c r="F5" s="17">
        <f>C5</f>
        <v>0.87927831749759799</v>
      </c>
      <c r="G5" s="19"/>
      <c r="H5" s="14"/>
      <c r="I5" s="17">
        <f>100/((100/I4)+(100/J4)+(100/+K4))</f>
        <v>0.98406754447226619</v>
      </c>
      <c r="J5" s="19"/>
      <c r="K5" s="14"/>
    </row>
    <row r="6" spans="1:11">
      <c r="A6" s="20" t="s">
        <v>10</v>
      </c>
      <c r="B6" s="21"/>
      <c r="C6" s="22">
        <f>C5/C4*100</f>
        <v>55.300523113056478</v>
      </c>
      <c r="D6" s="23">
        <f>C5/D4*100</f>
        <v>23.764278851286431</v>
      </c>
      <c r="E6" s="22">
        <f>C5/E4*100</f>
        <v>20.935198035657095</v>
      </c>
      <c r="F6" s="22">
        <f>I6</f>
        <v>54.975840473310953</v>
      </c>
      <c r="G6" s="22">
        <f>J6</f>
        <v>25.103763889598628</v>
      </c>
      <c r="H6" s="23">
        <f>K6</f>
        <v>19.920395637090408</v>
      </c>
      <c r="I6" s="22">
        <f>I5/I4*100</f>
        <v>54.975840473310953</v>
      </c>
      <c r="J6" s="22">
        <f>I5/J4*100</f>
        <v>25.103763889598628</v>
      </c>
      <c r="K6" s="23">
        <f>I5/K4*100</f>
        <v>19.920395637090408</v>
      </c>
    </row>
    <row r="7" spans="1:11">
      <c r="A7" s="13" t="s">
        <v>11</v>
      </c>
      <c r="B7" s="14"/>
      <c r="C7" s="16">
        <f>C4-F4</f>
        <v>-9.390404816930209E-3</v>
      </c>
      <c r="D7" s="15">
        <f>D4-G4</f>
        <v>0.19742436487018633</v>
      </c>
      <c r="E7" s="16">
        <f t="shared" ref="E7:H7" si="0">E4-H4</f>
        <v>-0.21396011161767348</v>
      </c>
      <c r="F7" s="15">
        <f t="shared" si="0"/>
        <v>-0.19060959518306975</v>
      </c>
      <c r="G7" s="16">
        <f t="shared" si="0"/>
        <v>-0.41742436487018608</v>
      </c>
      <c r="H7" s="15">
        <f t="shared" si="0"/>
        <v>-0.52603988838232674</v>
      </c>
      <c r="I7" s="16">
        <f>C4-I4</f>
        <v>-0.19999999999999996</v>
      </c>
      <c r="J7" s="15">
        <f>D4-J4</f>
        <v>-0.21999999999999975</v>
      </c>
      <c r="K7" s="15">
        <f>E4-K4</f>
        <v>-0.74000000000000021</v>
      </c>
    </row>
    <row r="8" spans="1:11">
      <c r="A8" s="13" t="s">
        <v>12</v>
      </c>
      <c r="B8" s="14"/>
      <c r="C8" s="15">
        <f t="shared" ref="C8:H8" si="1">(C4-F4)/(F4-1)*100</f>
        <v>-1.5666591826404508</v>
      </c>
      <c r="D8" s="15">
        <f t="shared" si="1"/>
        <v>7.888847078140178</v>
      </c>
      <c r="E8" s="15">
        <f t="shared" si="1"/>
        <v>-6.2672118191881996</v>
      </c>
      <c r="F8" s="15">
        <f t="shared" si="1"/>
        <v>-24.127796858616424</v>
      </c>
      <c r="G8" s="15">
        <f t="shared" si="1"/>
        <v>-14.295354961307744</v>
      </c>
      <c r="H8" s="15">
        <f t="shared" si="1"/>
        <v>-13.351266202597124</v>
      </c>
      <c r="I8" s="15">
        <f>(C4-I4)/(I4-1)*100</f>
        <v>-25.316455696202521</v>
      </c>
      <c r="J8" s="15">
        <f>(D4-J4)/(J4-1)*100</f>
        <v>-7.5342465753424568</v>
      </c>
      <c r="K8" s="15">
        <f>(E4-K4)/(K4-1)*100</f>
        <v>-18.781725888324878</v>
      </c>
    </row>
    <row r="10" spans="1:11">
      <c r="A10" s="1" t="s">
        <v>13</v>
      </c>
      <c r="B10" s="2"/>
      <c r="C10" s="2"/>
      <c r="D10" s="2"/>
      <c r="E10" s="2"/>
      <c r="F10" s="2"/>
      <c r="G10" s="2"/>
      <c r="H10" s="2"/>
      <c r="I10" s="2"/>
      <c r="J10" s="2"/>
      <c r="K10" s="3"/>
    </row>
    <row r="11" spans="1:11">
      <c r="A11" s="1" t="s">
        <v>1</v>
      </c>
      <c r="B11" s="4"/>
      <c r="C11" s="5" t="s">
        <v>2</v>
      </c>
      <c r="D11" s="6"/>
      <c r="E11" s="7"/>
      <c r="F11" s="5" t="s">
        <v>3</v>
      </c>
      <c r="G11" s="6"/>
      <c r="H11" s="7"/>
      <c r="I11" s="6" t="s">
        <v>4</v>
      </c>
      <c r="J11" s="6"/>
      <c r="K11" s="7"/>
    </row>
    <row r="12" spans="1:11">
      <c r="A12" s="8"/>
      <c r="B12" s="9"/>
      <c r="C12" s="10" t="s">
        <v>5</v>
      </c>
      <c r="D12" s="11" t="s">
        <v>6</v>
      </c>
      <c r="E12" s="11" t="s">
        <v>7</v>
      </c>
      <c r="F12" s="11" t="s">
        <v>5</v>
      </c>
      <c r="G12" s="11" t="s">
        <v>6</v>
      </c>
      <c r="H12" s="11" t="s">
        <v>7</v>
      </c>
      <c r="I12" s="11" t="s">
        <v>5</v>
      </c>
      <c r="J12" s="11" t="s">
        <v>6</v>
      </c>
      <c r="K12" s="12" t="s">
        <v>7</v>
      </c>
    </row>
    <row r="13" spans="1:11">
      <c r="A13" s="13" t="s">
        <v>8</v>
      </c>
      <c r="B13" s="14"/>
      <c r="C13" s="15">
        <v>3</v>
      </c>
      <c r="D13" s="15">
        <v>3.2</v>
      </c>
      <c r="E13" s="15">
        <v>2.04</v>
      </c>
      <c r="F13" s="16">
        <f>(I13*F14)/I14</f>
        <v>2.9368616888321477</v>
      </c>
      <c r="G13" s="16">
        <f>(J13*F14)/I14</f>
        <v>3.1875693939763554</v>
      </c>
      <c r="H13" s="15">
        <f>(K13*F14)/I14</f>
        <v>2.0755016447295485</v>
      </c>
      <c r="I13" s="16">
        <v>3.28</v>
      </c>
      <c r="J13" s="16">
        <v>3.56</v>
      </c>
      <c r="K13" s="15">
        <v>2.3180000000000001</v>
      </c>
    </row>
    <row r="14" spans="1:11">
      <c r="A14" s="13" t="s">
        <v>9</v>
      </c>
      <c r="B14" s="14"/>
      <c r="C14" s="17">
        <f>100/((100/C13)+(100/D13)+(100/+E13))</f>
        <v>0.88025889967637538</v>
      </c>
      <c r="D14" s="18"/>
      <c r="E14" s="18"/>
      <c r="F14" s="17">
        <f>C14</f>
        <v>0.88025889967637538</v>
      </c>
      <c r="G14" s="19"/>
      <c r="H14" s="14"/>
      <c r="I14" s="17">
        <f>100/((100/I13)+(100/J13)+(100/+K13))</f>
        <v>0.98310696820272625</v>
      </c>
      <c r="J14" s="19"/>
      <c r="K14" s="14"/>
    </row>
    <row r="15" spans="1:11">
      <c r="A15" s="20" t="s">
        <v>10</v>
      </c>
      <c r="B15" s="21"/>
      <c r="C15" s="22">
        <f>C14/C13*100</f>
        <v>29.341963322545844</v>
      </c>
      <c r="D15" s="23">
        <f>C14/D13*100</f>
        <v>27.508090614886726</v>
      </c>
      <c r="E15" s="22">
        <f>C14/E13*100</f>
        <v>43.149946062567416</v>
      </c>
      <c r="F15" s="22">
        <f>I15</f>
        <v>29.972773420814825</v>
      </c>
      <c r="G15" s="22">
        <f>J15</f>
        <v>27.615364275357479</v>
      </c>
      <c r="H15" s="23">
        <f>K15</f>
        <v>42.411862303827711</v>
      </c>
      <c r="I15" s="22">
        <f>I14/I13*100</f>
        <v>29.972773420814825</v>
      </c>
      <c r="J15" s="22">
        <f>I14/J13*100</f>
        <v>27.615364275357479</v>
      </c>
      <c r="K15" s="23">
        <f>I14/K13*100</f>
        <v>42.411862303827711</v>
      </c>
    </row>
    <row r="16" spans="1:11">
      <c r="A16" s="13" t="s">
        <v>11</v>
      </c>
      <c r="B16" s="14"/>
      <c r="C16" s="16">
        <f>C13-F13</f>
        <v>6.313831116785229E-2</v>
      </c>
      <c r="D16" s="15">
        <f>D13-G13</f>
        <v>1.2430606023644764E-2</v>
      </c>
      <c r="E16" s="16">
        <f t="shared" ref="E16" si="2">E13-H13</f>
        <v>-3.5501644729548421E-2</v>
      </c>
      <c r="F16" s="15">
        <f t="shared" ref="F16" si="3">F13-I13</f>
        <v>-0.34313831116785209</v>
      </c>
      <c r="G16" s="16">
        <f t="shared" ref="G16" si="4">G13-J13</f>
        <v>-0.37243060602364464</v>
      </c>
      <c r="H16" s="15">
        <f t="shared" ref="H16" si="5">H13-K13</f>
        <v>-0.2424983552704516</v>
      </c>
      <c r="I16" s="16">
        <f>C13-I13</f>
        <v>-0.2799999999999998</v>
      </c>
      <c r="J16" s="15">
        <f>D13-J13</f>
        <v>-0.35999999999999988</v>
      </c>
      <c r="K16" s="15">
        <f>E13-K13</f>
        <v>-0.27800000000000002</v>
      </c>
    </row>
    <row r="17" spans="1:11">
      <c r="A17" s="13" t="s">
        <v>12</v>
      </c>
      <c r="B17" s="14"/>
      <c r="C17" s="15">
        <f t="shared" ref="C17" si="6">(C13-F13)/(F13-1)*100</f>
        <v>3.2598254966735509</v>
      </c>
      <c r="D17" s="15">
        <f t="shared" ref="D17" si="7">(D13-G13)/(G13-1)*100</f>
        <v>0.56823824916701682</v>
      </c>
      <c r="E17" s="15">
        <f t="shared" ref="E17" si="8">(E13-H13)/(H13-1)*100</f>
        <v>-3.3009382090229957</v>
      </c>
      <c r="F17" s="15">
        <f t="shared" ref="F17" si="9">(F13-I13)/(I13-1)*100</f>
        <v>-15.049925928414568</v>
      </c>
      <c r="G17" s="15">
        <f t="shared" ref="G17" si="10">(G13-J13)/(J13-1)*100</f>
        <v>-14.54807054779862</v>
      </c>
      <c r="H17" s="15">
        <f t="shared" ref="H17" si="11">(H13-K13)/(K13-1)*100</f>
        <v>-18.39896473979147</v>
      </c>
      <c r="I17" s="15">
        <f>(C13-I13)/(I13-1)*100</f>
        <v>-12.280701754385957</v>
      </c>
      <c r="J17" s="15">
        <f>(D13-J13)/(J13-1)*100</f>
        <v>-14.062499999999995</v>
      </c>
      <c r="K17" s="15">
        <f>(E13-K13)/(K13-1)*100</f>
        <v>-21.092564491654024</v>
      </c>
    </row>
    <row r="19" spans="1:11">
      <c r="A19" s="1" t="s">
        <v>14</v>
      </c>
      <c r="B19" s="2"/>
      <c r="C19" s="2"/>
      <c r="D19" s="2"/>
      <c r="E19" s="2"/>
      <c r="F19" s="2"/>
      <c r="G19" s="2"/>
      <c r="H19" s="2"/>
      <c r="I19" s="2"/>
      <c r="J19" s="2"/>
      <c r="K19" s="3"/>
    </row>
    <row r="20" spans="1:11">
      <c r="A20" s="1" t="s">
        <v>1</v>
      </c>
      <c r="B20" s="4"/>
      <c r="C20" s="5" t="s">
        <v>2</v>
      </c>
      <c r="D20" s="6"/>
      <c r="E20" s="7"/>
      <c r="F20" s="5" t="s">
        <v>3</v>
      </c>
      <c r="G20" s="6"/>
      <c r="H20" s="7"/>
      <c r="I20" s="6" t="s">
        <v>4</v>
      </c>
      <c r="J20" s="6"/>
      <c r="K20" s="7"/>
    </row>
    <row r="21" spans="1:11">
      <c r="A21" s="8"/>
      <c r="B21" s="9"/>
      <c r="C21" s="10" t="s">
        <v>5</v>
      </c>
      <c r="D21" s="11" t="s">
        <v>6</v>
      </c>
      <c r="E21" s="11" t="s">
        <v>7</v>
      </c>
      <c r="F21" s="11" t="s">
        <v>5</v>
      </c>
      <c r="G21" s="11" t="s">
        <v>6</v>
      </c>
      <c r="H21" s="11" t="s">
        <v>7</v>
      </c>
      <c r="I21" s="11" t="s">
        <v>5</v>
      </c>
      <c r="J21" s="11" t="s">
        <v>6</v>
      </c>
      <c r="K21" s="12" t="s">
        <v>7</v>
      </c>
    </row>
    <row r="22" spans="1:11">
      <c r="A22" s="13" t="s">
        <v>8</v>
      </c>
      <c r="B22" s="14"/>
      <c r="C22" s="15">
        <v>1.83</v>
      </c>
      <c r="D22" s="15">
        <v>3.3</v>
      </c>
      <c r="E22" s="15">
        <v>3.5</v>
      </c>
      <c r="F22" s="16">
        <f>(I22*F23)/I23</f>
        <v>1.9357243871778751</v>
      </c>
      <c r="G22" s="16">
        <f>(J22*F23)/I23</f>
        <v>3.1545138161417228</v>
      </c>
      <c r="H22" s="15">
        <f>(K22*F23)/I23</f>
        <v>3.3158241817398788</v>
      </c>
      <c r="I22" s="16">
        <v>2.16</v>
      </c>
      <c r="J22" s="16">
        <v>3.52</v>
      </c>
      <c r="K22" s="15">
        <v>3.7</v>
      </c>
    </row>
    <row r="23" spans="1:11">
      <c r="A23" s="13" t="s">
        <v>9</v>
      </c>
      <c r="B23" s="14"/>
      <c r="C23" s="17">
        <f>100/((100/C22)+(100/D22)+(100/+E22))</f>
        <v>0.88090772693173292</v>
      </c>
      <c r="D23" s="18"/>
      <c r="E23" s="18"/>
      <c r="F23" s="17">
        <f>C23</f>
        <v>0.88090772693173292</v>
      </c>
      <c r="G23" s="19"/>
      <c r="H23" s="14"/>
      <c r="I23" s="17">
        <f>100/((100/I22)+(100/J22)+(100/+K22))</f>
        <v>0.98297087270084438</v>
      </c>
      <c r="J23" s="19"/>
      <c r="K23" s="14"/>
    </row>
    <row r="24" spans="1:11">
      <c r="A24" s="20" t="s">
        <v>10</v>
      </c>
      <c r="B24" s="21"/>
      <c r="C24" s="22">
        <f>C23/C22*100</f>
        <v>48.13703425856464</v>
      </c>
      <c r="D24" s="23">
        <f>C23/D22*100</f>
        <v>26.694173543385848</v>
      </c>
      <c r="E24" s="22">
        <f>C23/E22*100</f>
        <v>25.168792198049513</v>
      </c>
      <c r="F24" s="22">
        <f>I24</f>
        <v>45.507910773187241</v>
      </c>
      <c r="G24" s="22">
        <f>J24</f>
        <v>27.92530888354672</v>
      </c>
      <c r="H24" s="23">
        <f>K24</f>
        <v>26.566780343266061</v>
      </c>
      <c r="I24" s="22">
        <f>I23/I22*100</f>
        <v>45.507910773187241</v>
      </c>
      <c r="J24" s="22">
        <f>I23/J22*100</f>
        <v>27.92530888354672</v>
      </c>
      <c r="K24" s="23">
        <f>I23/K22*100</f>
        <v>26.566780343266061</v>
      </c>
    </row>
    <row r="25" spans="1:11">
      <c r="A25" s="13" t="s">
        <v>11</v>
      </c>
      <c r="B25" s="14"/>
      <c r="C25" s="16">
        <f>C22-F22</f>
        <v>-0.10572438717787502</v>
      </c>
      <c r="D25" s="15">
        <f>D22-G22</f>
        <v>0.14548618385827705</v>
      </c>
      <c r="E25" s="16">
        <f t="shared" ref="E25" si="12">E22-H22</f>
        <v>0.18417581826012119</v>
      </c>
      <c r="F25" s="15">
        <f t="shared" ref="F25" si="13">F22-I22</f>
        <v>-0.22427561282212505</v>
      </c>
      <c r="G25" s="16">
        <f t="shared" ref="G25" si="14">G22-J22</f>
        <v>-0.36548618385827725</v>
      </c>
      <c r="H25" s="15">
        <f t="shared" ref="H25" si="15">H22-K22</f>
        <v>-0.38417581826012137</v>
      </c>
      <c r="I25" s="16">
        <f>C22-I22</f>
        <v>-0.33000000000000007</v>
      </c>
      <c r="J25" s="15">
        <f>D22-J22</f>
        <v>-0.2200000000000002</v>
      </c>
      <c r="K25" s="15">
        <f>E22-K22</f>
        <v>-0.20000000000000018</v>
      </c>
    </row>
    <row r="26" spans="1:11">
      <c r="A26" s="13" t="s">
        <v>12</v>
      </c>
      <c r="B26" s="14"/>
      <c r="C26" s="15">
        <f t="shared" ref="C26" si="16">(C22-F22)/(F22-1)*100</f>
        <v>-11.298667495109061</v>
      </c>
      <c r="D26" s="15">
        <f t="shared" ref="D26" si="17">(D22-G22)/(G22-1)*100</f>
        <v>6.7526224602640035</v>
      </c>
      <c r="E26" s="15">
        <f t="shared" ref="E26" si="18">(E22-H22)/(H22-1)*100</f>
        <v>7.9529275025425239</v>
      </c>
      <c r="F26" s="15">
        <f t="shared" ref="F26" si="19">(F22-I22)/(I22-1)*100</f>
        <v>-19.334104553631466</v>
      </c>
      <c r="G26" s="15">
        <f t="shared" ref="G26" si="20">(G22-J22)/(J22-1)*100</f>
        <v>-14.503419994376083</v>
      </c>
      <c r="H26" s="15">
        <f t="shared" ref="H26" si="21">(H22-K22)/(K22-1)*100</f>
        <v>-14.228734009634126</v>
      </c>
      <c r="I26" s="15">
        <f>(C22-I22)/(I22-1)*100</f>
        <v>-28.448275862068968</v>
      </c>
      <c r="J26" s="15">
        <f>(D22-J22)/(J22-1)*100</f>
        <v>-8.7301587301587382</v>
      </c>
      <c r="K26" s="15">
        <f>(E22-K22)/(K22-1)*100</f>
        <v>-7.4074074074074137</v>
      </c>
    </row>
    <row r="28" spans="1:11">
      <c r="A28" s="1" t="s">
        <v>15</v>
      </c>
      <c r="B28" s="2"/>
      <c r="C28" s="2"/>
      <c r="D28" s="2"/>
      <c r="E28" s="2"/>
      <c r="F28" s="2"/>
      <c r="G28" s="2"/>
      <c r="H28" s="2"/>
      <c r="I28" s="2"/>
      <c r="J28" s="2"/>
      <c r="K28" s="3"/>
    </row>
    <row r="29" spans="1:11">
      <c r="A29" s="1" t="s">
        <v>1</v>
      </c>
      <c r="B29" s="4"/>
      <c r="C29" s="5" t="s">
        <v>2</v>
      </c>
      <c r="D29" s="6"/>
      <c r="E29" s="7"/>
      <c r="F29" s="5" t="s">
        <v>3</v>
      </c>
      <c r="G29" s="6"/>
      <c r="H29" s="7"/>
      <c r="I29" s="6" t="s">
        <v>4</v>
      </c>
      <c r="J29" s="6"/>
      <c r="K29" s="7"/>
    </row>
    <row r="30" spans="1:11">
      <c r="A30" s="8"/>
      <c r="B30" s="9"/>
      <c r="C30" s="10" t="s">
        <v>5</v>
      </c>
      <c r="D30" s="11" t="s">
        <v>6</v>
      </c>
      <c r="E30" s="11" t="s">
        <v>7</v>
      </c>
      <c r="F30" s="11" t="s">
        <v>5</v>
      </c>
      <c r="G30" s="11" t="s">
        <v>6</v>
      </c>
      <c r="H30" s="11" t="s">
        <v>7</v>
      </c>
      <c r="I30" s="11" t="s">
        <v>5</v>
      </c>
      <c r="J30" s="11" t="s">
        <v>6</v>
      </c>
      <c r="K30" s="12" t="s">
        <v>7</v>
      </c>
    </row>
    <row r="31" spans="1:11">
      <c r="A31" s="13" t="s">
        <v>8</v>
      </c>
      <c r="B31" s="14"/>
      <c r="C31" s="15">
        <v>1.78</v>
      </c>
      <c r="D31" s="15">
        <v>3.5</v>
      </c>
      <c r="E31" s="15">
        <v>3.45</v>
      </c>
      <c r="F31" s="16">
        <f>(I31*F32)/I32</f>
        <v>1.8956135950798787</v>
      </c>
      <c r="G31" s="16">
        <f>(J31*F32)/I32</f>
        <v>3.3620316591982751</v>
      </c>
      <c r="H31" s="15">
        <f>(K31*F32)/I32</f>
        <v>3.2010833350877195</v>
      </c>
      <c r="I31" s="16">
        <v>2.12</v>
      </c>
      <c r="J31" s="16">
        <v>3.76</v>
      </c>
      <c r="K31" s="15">
        <v>3.58</v>
      </c>
    </row>
    <row r="32" spans="1:11">
      <c r="A32" s="13" t="s">
        <v>9</v>
      </c>
      <c r="B32" s="14"/>
      <c r="C32" s="17">
        <f>100/((100/C31)+(100/D31)+(100/+E31))</f>
        <v>0.87922359486214507</v>
      </c>
      <c r="D32" s="18"/>
      <c r="E32" s="18"/>
      <c r="F32" s="17">
        <f>C32</f>
        <v>0.87922359486214507</v>
      </c>
      <c r="G32" s="19"/>
      <c r="H32" s="14"/>
      <c r="I32" s="17">
        <f>100/((100/I31)+(100/J31)+(100/+K31))</f>
        <v>0.98329850869697055</v>
      </c>
      <c r="J32" s="19"/>
      <c r="K32" s="14"/>
    </row>
    <row r="33" spans="1:11">
      <c r="A33" s="20" t="s">
        <v>10</v>
      </c>
      <c r="B33" s="21"/>
      <c r="C33" s="22">
        <f>C32/C31*100</f>
        <v>49.394583981019387</v>
      </c>
      <c r="D33" s="23">
        <f>C32/D31*100</f>
        <v>25.120674138918432</v>
      </c>
      <c r="E33" s="22">
        <f>C32/E31*100</f>
        <v>25.484741880062174</v>
      </c>
      <c r="F33" s="22">
        <f>I33</f>
        <v>46.382005127215592</v>
      </c>
      <c r="G33" s="22">
        <f>J33</f>
        <v>26.151556082366241</v>
      </c>
      <c r="H33" s="23">
        <f>K33</f>
        <v>27.466438790418174</v>
      </c>
      <c r="I33" s="22">
        <f>I32/I31*100</f>
        <v>46.382005127215592</v>
      </c>
      <c r="J33" s="22">
        <f>I32/J31*100</f>
        <v>26.151556082366241</v>
      </c>
      <c r="K33" s="23">
        <f>I32/K31*100</f>
        <v>27.466438790418174</v>
      </c>
    </row>
    <row r="34" spans="1:11">
      <c r="A34" s="13" t="s">
        <v>11</v>
      </c>
      <c r="B34" s="14"/>
      <c r="C34" s="16">
        <f>C31-F31</f>
        <v>-0.11561359507987867</v>
      </c>
      <c r="D34" s="15">
        <f>D31-G31</f>
        <v>0.13796834080172493</v>
      </c>
      <c r="E34" s="16">
        <f t="shared" ref="E34" si="22">E31-H31</f>
        <v>0.24891666491228071</v>
      </c>
      <c r="F34" s="15">
        <f t="shared" ref="F34" si="23">F31-I31</f>
        <v>-0.22438640492012141</v>
      </c>
      <c r="G34" s="16">
        <f t="shared" ref="G34" si="24">G31-J31</f>
        <v>-0.39796834080172472</v>
      </c>
      <c r="H34" s="15">
        <f t="shared" ref="H34" si="25">H31-K31</f>
        <v>-0.3789166649122806</v>
      </c>
      <c r="I34" s="16">
        <f>C31-I31</f>
        <v>-0.34000000000000008</v>
      </c>
      <c r="J34" s="15">
        <f>D31-J31</f>
        <v>-0.25999999999999979</v>
      </c>
      <c r="K34" s="15">
        <f>E31-K31</f>
        <v>-0.12999999999999989</v>
      </c>
    </row>
    <row r="35" spans="1:11">
      <c r="A35" s="13" t="s">
        <v>12</v>
      </c>
      <c r="B35" s="14"/>
      <c r="C35" s="15">
        <f t="shared" ref="C35" si="26">(C31-F31)/(F31-1)*100</f>
        <v>-12.908870043399379</v>
      </c>
      <c r="D35" s="15">
        <f t="shared" ref="D35" si="27">(D31-G31)/(G31-1)*100</f>
        <v>5.8410877036489168</v>
      </c>
      <c r="E35" s="15">
        <f t="shared" ref="E35" si="28">(E31-H31)/(H31-1)*100</f>
        <v>11.308825110992931</v>
      </c>
      <c r="F35" s="15">
        <f t="shared" ref="F35" si="29">(F31-I31)/(I31-1)*100</f>
        <v>-20.034500439296551</v>
      </c>
      <c r="G35" s="15">
        <f t="shared" ref="G35" si="30">(G31-J31)/(J31-1)*100</f>
        <v>-14.419142782671187</v>
      </c>
      <c r="H35" s="15">
        <f t="shared" ref="H35" si="31">(H31-K31)/(K31-1)*100</f>
        <v>-14.686692438460488</v>
      </c>
      <c r="I35" s="15">
        <f>(C31-I31)/(I31-1)*100</f>
        <v>-30.357142857142861</v>
      </c>
      <c r="J35" s="15">
        <f>(D31-J31)/(J31-1)*100</f>
        <v>-9.4202898550724576</v>
      </c>
      <c r="K35" s="15">
        <f>(E31-K31)/(K31-1)*100</f>
        <v>-5.0387596899224762</v>
      </c>
    </row>
  </sheetData>
  <mergeCells count="52">
    <mergeCell ref="A34:B34"/>
    <mergeCell ref="A35:B35"/>
    <mergeCell ref="A31:B31"/>
    <mergeCell ref="A32:B32"/>
    <mergeCell ref="C32:E32"/>
    <mergeCell ref="F32:H32"/>
    <mergeCell ref="I32:K32"/>
    <mergeCell ref="A33:B33"/>
    <mergeCell ref="A25:B25"/>
    <mergeCell ref="A26:B26"/>
    <mergeCell ref="A28:K28"/>
    <mergeCell ref="A29:B30"/>
    <mergeCell ref="C29:E29"/>
    <mergeCell ref="F29:H29"/>
    <mergeCell ref="I29:K29"/>
    <mergeCell ref="A22:B22"/>
    <mergeCell ref="A23:B23"/>
    <mergeCell ref="C23:E23"/>
    <mergeCell ref="F23:H23"/>
    <mergeCell ref="I23:K23"/>
    <mergeCell ref="A24:B24"/>
    <mergeCell ref="A16:B16"/>
    <mergeCell ref="A17:B17"/>
    <mergeCell ref="A19:K19"/>
    <mergeCell ref="A20:B21"/>
    <mergeCell ref="C20:E20"/>
    <mergeCell ref="F20:H20"/>
    <mergeCell ref="I20:K20"/>
    <mergeCell ref="A13:B13"/>
    <mergeCell ref="A14:B14"/>
    <mergeCell ref="C14:E14"/>
    <mergeCell ref="F14:H14"/>
    <mergeCell ref="I14:K14"/>
    <mergeCell ref="A15:B15"/>
    <mergeCell ref="A8:B8"/>
    <mergeCell ref="A10:K10"/>
    <mergeCell ref="A11:B12"/>
    <mergeCell ref="C11:E11"/>
    <mergeCell ref="F11:H11"/>
    <mergeCell ref="I11:K11"/>
    <mergeCell ref="A5:B5"/>
    <mergeCell ref="C5:E5"/>
    <mergeCell ref="F5:H5"/>
    <mergeCell ref="I5:K5"/>
    <mergeCell ref="A6:B6"/>
    <mergeCell ref="A7:B7"/>
    <mergeCell ref="A1:K1"/>
    <mergeCell ref="A2:B3"/>
    <mergeCell ref="C2:E2"/>
    <mergeCell ref="F2:H2"/>
    <mergeCell ref="I2:K2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2023-02-16T15:50:04Z</dcterms:created>
  <dcterms:modified xsi:type="dcterms:W3CDTF">2023-02-16T16:11:33Z</dcterms:modified>
  <cp:category/>
  <cp:contentStatus/>
</cp:coreProperties>
</file>