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havjindal/Desktop/"/>
    </mc:Choice>
  </mc:AlternateContent>
  <xr:revisionPtr revIDLastSave="0" documentId="13_ncr:1_{B0D1F8D2-450D-7349-9CDF-DADC741E535D}" xr6:coauthVersionLast="40" xr6:coauthVersionMax="40" xr10:uidLastSave="{00000000-0000-0000-0000-000000000000}"/>
  <bookViews>
    <workbookView xWindow="380" yWindow="460" windowWidth="28040" windowHeight="16080" xr2:uid="{ACE03415-7138-DA4D-BAF2-965C9AC22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4" i="1" l="1"/>
  <c r="L64" i="1"/>
  <c r="M63" i="1"/>
  <c r="L63" i="1"/>
  <c r="M62" i="1"/>
  <c r="L62" i="1"/>
  <c r="M61" i="1"/>
  <c r="L61" i="1"/>
  <c r="M60" i="1"/>
  <c r="L60" i="1"/>
  <c r="M53" i="1"/>
  <c r="L53" i="1"/>
  <c r="M52" i="1"/>
  <c r="L52" i="1"/>
  <c r="M51" i="1"/>
  <c r="L51" i="1"/>
  <c r="M50" i="1"/>
  <c r="L50" i="1"/>
  <c r="M49" i="1"/>
  <c r="L49" i="1"/>
  <c r="M42" i="1"/>
  <c r="L42" i="1"/>
  <c r="M41" i="1"/>
  <c r="L41" i="1"/>
  <c r="M40" i="1"/>
  <c r="L40" i="1"/>
  <c r="M39" i="1"/>
  <c r="L39" i="1"/>
  <c r="M38" i="1"/>
  <c r="L38" i="1"/>
  <c r="M31" i="1"/>
  <c r="L31" i="1"/>
  <c r="M30" i="1"/>
  <c r="L30" i="1"/>
  <c r="M29" i="1"/>
  <c r="L29" i="1"/>
  <c r="M28" i="1"/>
  <c r="L28" i="1"/>
  <c r="M27" i="1"/>
  <c r="L27" i="1"/>
  <c r="M20" i="1"/>
  <c r="L20" i="1"/>
  <c r="M19" i="1"/>
  <c r="L19" i="1"/>
  <c r="M18" i="1"/>
  <c r="L18" i="1"/>
  <c r="M17" i="1"/>
  <c r="L17" i="1"/>
  <c r="M16" i="1"/>
  <c r="L16" i="1"/>
  <c r="M5" i="1"/>
  <c r="M6" i="1"/>
  <c r="M7" i="1"/>
  <c r="M8" i="1"/>
  <c r="M9" i="1"/>
  <c r="L9" i="1"/>
  <c r="L8" i="1"/>
  <c r="L6" i="1"/>
  <c r="L7" i="1"/>
  <c r="L5" i="1"/>
  <c r="L54" i="1" l="1"/>
  <c r="M54" i="1"/>
  <c r="M43" i="1"/>
  <c r="L21" i="1"/>
  <c r="M21" i="1"/>
  <c r="L65" i="1"/>
  <c r="L32" i="1"/>
  <c r="M65" i="1"/>
  <c r="M32" i="1"/>
  <c r="L43" i="1"/>
  <c r="M10" i="1"/>
  <c r="L10" i="1"/>
  <c r="M70" i="1" l="1"/>
  <c r="L70" i="1"/>
</calcChain>
</file>

<file path=xl/sharedStrings.xml><?xml version="1.0" encoding="utf-8"?>
<sst xmlns="http://schemas.openxmlformats.org/spreadsheetml/2006/main" count="245" uniqueCount="116">
  <si>
    <t>QUERY 1</t>
  </si>
  <si>
    <t>Result 1</t>
  </si>
  <si>
    <t>Result 2</t>
  </si>
  <si>
    <t>Result 3</t>
  </si>
  <si>
    <t>Result 4</t>
  </si>
  <si>
    <t>Result 5</t>
  </si>
  <si>
    <t>Google Results</t>
  </si>
  <si>
    <t>Bing Results</t>
  </si>
  <si>
    <t>Vittorio Bassi Dornsife</t>
  </si>
  <si>
    <t>QUERY 2</t>
  </si>
  <si>
    <t>Caroline Betts Dornsife</t>
  </si>
  <si>
    <t>QUERY 3</t>
  </si>
  <si>
    <t>QUERY 4</t>
  </si>
  <si>
    <t>QUERY 5</t>
  </si>
  <si>
    <t>QUERY 6</t>
  </si>
  <si>
    <t>USC Dornsife Economics</t>
  </si>
  <si>
    <t>Dornsife USC map</t>
  </si>
  <si>
    <t xml:space="preserve">David Dornsife USC </t>
  </si>
  <si>
    <t>USC economics undergraduate degree requirements</t>
  </si>
  <si>
    <t>http://www.vittoriobassi.com/</t>
  </si>
  <si>
    <t>https://dornsife.usc.edu/cf/econ/econ_faculty_display.cfm?Person_ID=1080512</t>
  </si>
  <si>
    <t>https://dornsife.usc.edu/tools/mytools/PersonnelInfoSystem/DOC/Faculty/ECON/vita_1080512.pdf</t>
  </si>
  <si>
    <t>https://dornsife.usc.edu/cf/faculty-and-staff/faculty.cfm?pid=1080512</t>
  </si>
  <si>
    <t>https://dornsife.usc.edu/econ/faculty-name/</t>
  </si>
  <si>
    <t>https://dornsife.usc.edu/inet/people/</t>
  </si>
  <si>
    <t>https://dornsifecms.usc.edu/events/view/1254899/development-economics-panel/</t>
  </si>
  <si>
    <t>https://ideas.repec.org/f/pba1530.html</t>
  </si>
  <si>
    <t>https://dornsife.usc.edu/cf/faculty-and-staff/faculty.cfm?pid=1003101</t>
  </si>
  <si>
    <t>https://dornsife.usc.edu/news/topics/6729/caroline-betts/</t>
  </si>
  <si>
    <t>https://dornsife.usc.edu/tools/mytools/PersonnelInfoSystem/DOC/Faculty/ECON/vita_1003101.pdf</t>
  </si>
  <si>
    <t>https://carolinemariebetts.webs.com/</t>
  </si>
  <si>
    <t>http://www.ratemyprofessors.com/ShowRatings.jsp?tid=438531</t>
  </si>
  <si>
    <t>https://dornsife.usc.edu/cf/econ/econ_faculty_display.cfm?Person_ID=1003101</t>
  </si>
  <si>
    <t>https://dornsifecms.usc.edu/news/topics/6729/caroline-betts/</t>
  </si>
  <si>
    <t>https://dornsifecms.usc.edu/our-experts-weigh-in/</t>
  </si>
  <si>
    <t>https://dornsife.usc.edu/econ/</t>
  </si>
  <si>
    <t>https://dornsife.usc.edu/inet</t>
  </si>
  <si>
    <t>http://catalogue.usc.edu/content.php?catoid=6&amp;navoid=1405</t>
  </si>
  <si>
    <t>https://dornsife.usc.edu/inet/simon-smith/</t>
  </si>
  <si>
    <t>https://international.usc.edu/economics-popular-major-dornsife/</t>
  </si>
  <si>
    <t>https://dornsife.usc.edu/econ</t>
  </si>
  <si>
    <t>https://dornsife.usc.edu/econ/undergraduate/</t>
  </si>
  <si>
    <t>https://dornsife.usc.edu/econ/doctoral/</t>
  </si>
  <si>
    <t>https://dornsifecms.usc.edu/econ/what-is-economics/</t>
  </si>
  <si>
    <t>https://dornsife.usc.edu/assets/sites/1/docs/about/CBO_Map.pdf</t>
  </si>
  <si>
    <t>https://dornsife.usc.edu/map/</t>
  </si>
  <si>
    <t>https://web-app.usc.edu/maps/</t>
  </si>
  <si>
    <t>https://dornsife.usc.edu/</t>
  </si>
  <si>
    <t>https://dornsife.usc.edu/csii/eligible-to-naturalize-map/</t>
  </si>
  <si>
    <t>https://www.bing.com/images/search?q=dornsife+usc+map&amp;qpvt=Dornsife+USC+Map&amp;FORM=IGRE</t>
  </si>
  <si>
    <t>https://dornsife.usc.edu/cf/site-map.cfm</t>
  </si>
  <si>
    <t>http://spatialscience.usc.edu/research-innovation/maps-maps-processing/</t>
  </si>
  <si>
    <t>https://gradadm.usc.edu/our-programs/dornsife-college-of-letters-arts-and-sciences/</t>
  </si>
  <si>
    <t>https://dornsife.usc.edu/dornsife-about/</t>
  </si>
  <si>
    <t>https://dornsife.usc.edu/dornsife</t>
  </si>
  <si>
    <t>https://dornsife.usc.edu/dornsife-global/</t>
  </si>
  <si>
    <t>https://en.wikipedia.org/wiki/David_H._Dornsife</t>
  </si>
  <si>
    <t>https://dornsifecms.usc.edu/mary-wills/</t>
  </si>
  <si>
    <t>https://dornsifecms.usc.edu/graduate/</t>
  </si>
  <si>
    <t>https://dornsife.usc.edu/econ/majors-and-minors/</t>
  </si>
  <si>
    <t>https://dornsife.usc.edu/econ/ba-economics/</t>
  </si>
  <si>
    <t>http://catalogue.usc.edu/preview_program.php?catoid=6&amp;poid=5274</t>
  </si>
  <si>
    <t>https://dornsife.usc.edu/econ/program-requirements/</t>
  </si>
  <si>
    <t>https://dornsife.usc.edu/mathematics/degree-requirement-undergrad/</t>
  </si>
  <si>
    <t>https://keck.usc.edu/education/undergraduate-programs/</t>
  </si>
  <si>
    <t>https://www.marshall.usc.edu/departments/finance-and-business-economics/curriculum/about-program-real-estate/real-estate-undergraduate-program</t>
  </si>
  <si>
    <t>Google R. Score</t>
  </si>
  <si>
    <t>Bing R. Score</t>
  </si>
  <si>
    <t>DCG Google</t>
  </si>
  <si>
    <t>DCG Bing</t>
  </si>
  <si>
    <t>Discounted Cumulative Gain</t>
  </si>
  <si>
    <t>FINAL DCG</t>
  </si>
  <si>
    <t>QUERY1 DCG</t>
  </si>
  <si>
    <t>QUERY2 DCG</t>
  </si>
  <si>
    <t>QUERY3 DCG</t>
  </si>
  <si>
    <t>QUERY4 DCG</t>
  </si>
  <si>
    <t>QUERY5 DCG</t>
  </si>
  <si>
    <t>QUERY6 DCG</t>
  </si>
  <si>
    <t>No. of Overlaps</t>
  </si>
  <si>
    <t>GOOGLE</t>
  </si>
  <si>
    <t>BING</t>
  </si>
  <si>
    <t>Query</t>
  </si>
  <si>
    <t>Query 1</t>
  </si>
  <si>
    <t>Query 2</t>
  </si>
  <si>
    <t>Query 3</t>
  </si>
  <si>
    <t>Query 4</t>
  </si>
  <si>
    <t>Query 5</t>
  </si>
  <si>
    <t>Query 6</t>
  </si>
  <si>
    <t>Comment and Conclusion</t>
  </si>
  <si>
    <t>OVERLAPS</t>
  </si>
  <si>
    <t>COMMENT</t>
  </si>
  <si>
    <t>Reason</t>
  </si>
  <si>
    <t>Home Page</t>
  </si>
  <si>
    <t>Resume</t>
  </si>
  <si>
    <t>Links to Homepage</t>
  </si>
  <si>
    <t>All Research by Professor</t>
  </si>
  <si>
    <t>Not related</t>
  </si>
  <si>
    <t>Home Page (usc.edu)</t>
  </si>
  <si>
    <t>Rate My Professor</t>
  </si>
  <si>
    <t>Professor in News</t>
  </si>
  <si>
    <t>Department's Homepage</t>
  </si>
  <si>
    <t>Division's Homepage</t>
  </si>
  <si>
    <t>Internal Page</t>
  </si>
  <si>
    <t>Not enough relevance</t>
  </si>
  <si>
    <t>USC Campus Map</t>
  </si>
  <si>
    <t>No Map</t>
  </si>
  <si>
    <t>USC Campus Map in Image</t>
  </si>
  <si>
    <t>Link to USC Map in Footer</t>
  </si>
  <si>
    <t>About Founders</t>
  </si>
  <si>
    <t>Not enough Relevance</t>
  </si>
  <si>
    <t>Wiki page about Founders</t>
  </si>
  <si>
    <t>Wiki Page about Founders</t>
  </si>
  <si>
    <t>Link to Requirements</t>
  </si>
  <si>
    <t>Requirements</t>
  </si>
  <si>
    <t>Google and Bing Final DCG Scores ----&gt;</t>
  </si>
  <si>
    <r>
      <t xml:space="preserve">Overall, </t>
    </r>
    <r>
      <rPr>
        <b/>
        <sz val="18"/>
        <color theme="1"/>
        <rFont val="Calibri"/>
        <family val="2"/>
        <scheme val="minor"/>
      </rPr>
      <t>Google clearly performs better than Bing</t>
    </r>
    <r>
      <rPr>
        <sz val="18"/>
        <color theme="1"/>
        <rFont val="Calibri"/>
        <family val="2"/>
        <scheme val="minor"/>
      </rPr>
      <t>, since it has higher DCG score, There were many overlaps between their results. Also, Bing performed better in Query 2. But overall, the DCG score of Google is about 27% higher than that of Bing. So Google is the winner here.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</si>
</sst>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0" xfId="1" applyBorder="1"/>
    <xf numFmtId="0" fontId="3" fillId="0" borderId="8" xfId="1" applyBorder="1"/>
    <xf numFmtId="0" fontId="3" fillId="0" borderId="8" xfId="1" applyBorder="1" applyAlignment="1">
      <alignment wrapText="1"/>
    </xf>
    <xf numFmtId="0" fontId="1" fillId="0" borderId="7" xfId="0" applyFont="1" applyBorder="1"/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/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3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8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1" applyFill="1" applyBorder="1"/>
    <xf numFmtId="0" fontId="1" fillId="0" borderId="6" xfId="0" applyFont="1" applyFill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horizontal="right"/>
    </xf>
    <xf numFmtId="0" fontId="1" fillId="0" borderId="8" xfId="0" applyFont="1" applyFill="1" applyBorder="1"/>
    <xf numFmtId="0" fontId="1" fillId="0" borderId="8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11" xfId="0" applyFont="1" applyBorder="1"/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0" fillId="0" borderId="8" xfId="1" applyFont="1" applyBorder="1" applyAlignment="1">
      <alignment horizontal="center"/>
    </xf>
    <xf numFmtId="0" fontId="0" fillId="0" borderId="8" xfId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2" fillId="0" borderId="14" xfId="0" applyFont="1" applyBorder="1" applyAlignment="1">
      <alignment horizontal="center" vertical="center" textRotation="25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Caroline Betts Dornsife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Sheet1!$G$16:$G$20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7-1143-8374-6691E97F25D5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Sheet1!$J$16:$J$20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7-1143-8374-6691E97F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549039"/>
        <c:axId val="1888506895"/>
      </c:barChart>
      <c:catAx>
        <c:axId val="188754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6895"/>
        <c:crosses val="autoZero"/>
        <c:auto val="1"/>
        <c:lblAlgn val="ctr"/>
        <c:lblOffset val="100"/>
        <c:noMultiLvlLbl val="0"/>
      </c:catAx>
      <c:valAx>
        <c:axId val="1888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Dornsife Economics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6-854A-B4B0-CF66B87E9367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Sheet1!$J$27:$J$31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6-854A-B4B0-CF66B87E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01583"/>
        <c:axId val="1758428623"/>
      </c:barChart>
      <c:catAx>
        <c:axId val="186360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28623"/>
        <c:crosses val="autoZero"/>
        <c:auto val="1"/>
        <c:lblAlgn val="ctr"/>
        <c:lblOffset val="100"/>
        <c:noMultiLvlLbl val="0"/>
      </c:catAx>
      <c:valAx>
        <c:axId val="17584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Dornsife USC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Sheet1!$G$38:$G$42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0-2C4C-B3EB-75F33B2F96E1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Sheet1!$J$38:$J$42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0-2C4C-B3EB-75F33B2F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767647"/>
        <c:axId val="1865721103"/>
      </c:barChart>
      <c:catAx>
        <c:axId val="18697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21103"/>
        <c:crosses val="autoZero"/>
        <c:auto val="1"/>
        <c:lblAlgn val="ctr"/>
        <c:lblOffset val="100"/>
        <c:noMultiLvlLbl val="0"/>
      </c:catAx>
      <c:valAx>
        <c:axId val="18657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David Dornsife USC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Sheet1!$G$49:$G$53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3E4E-8121-CDCCA7AD4834}"/>
            </c:ext>
          </c:extLst>
        </c:ser>
        <c:ser>
          <c:idx val="1"/>
          <c:order val="1"/>
          <c:tx>
            <c:strRef>
              <c:f>Sheet1!$J$48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Sheet1!$J$49:$J$53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F-3E4E-8121-CDCCA7AD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61839"/>
        <c:axId val="1823944879"/>
      </c:barChart>
      <c:catAx>
        <c:axId val="18876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44879"/>
        <c:crosses val="autoZero"/>
        <c:auto val="1"/>
        <c:lblAlgn val="ctr"/>
        <c:lblOffset val="100"/>
        <c:noMultiLvlLbl val="0"/>
      </c:catAx>
      <c:valAx>
        <c:axId val="18239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Vittorio Bassi Dornsife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B-194E-B9AC-A2147D7138CC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Sheet1!$J$5:$J$9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B-194E-B9AC-A2147D71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40207"/>
        <c:axId val="1888441887"/>
      </c:barChart>
      <c:catAx>
        <c:axId val="188844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1887"/>
        <c:crosses val="autoZero"/>
        <c:auto val="1"/>
        <c:lblAlgn val="ctr"/>
        <c:lblOffset val="100"/>
        <c:noMultiLvlLbl val="0"/>
      </c:catAx>
      <c:valAx>
        <c:axId val="18884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economics undergraduate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Google R.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Sheet1!$G$60:$G$64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1-7543-B1FC-E21BAC706925}"/>
            </c:ext>
          </c:extLst>
        </c:ser>
        <c:ser>
          <c:idx val="1"/>
          <c:order val="1"/>
          <c:tx>
            <c:strRef>
              <c:f>Sheet1!$J$59</c:f>
              <c:strCache>
                <c:ptCount val="1"/>
                <c:pt idx="0">
                  <c:v>Bing R.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Sheet1!$J$60:$J$64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1-7543-B1FC-E21BAC70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83455"/>
        <c:axId val="1823853983"/>
      </c:barChart>
      <c:catAx>
        <c:axId val="188858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53983"/>
        <c:crosses val="autoZero"/>
        <c:auto val="1"/>
        <c:lblAlgn val="ctr"/>
        <c:lblOffset val="100"/>
        <c:noMultiLvlLbl val="0"/>
      </c:catAx>
      <c:valAx>
        <c:axId val="18238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8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Sheet1!$F$74</c:f>
              <c:strCache>
                <c:ptCount val="1"/>
                <c:pt idx="0">
                  <c:v>No. of Overlaps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Sheet1!$E$75:$E$80</c:f>
              <c:strCache>
                <c:ptCount val="6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</c:strCache>
            </c:strRef>
          </c:cat>
          <c:val>
            <c:numRef>
              <c:f>Sheet1!$F$75:$F$80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D-B647-AD57-4BA8EA3F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368847"/>
        <c:axId val="1889299983"/>
      </c:barChart>
      <c:catAx>
        <c:axId val="18243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9983"/>
        <c:crosses val="autoZero"/>
        <c:auto val="1"/>
        <c:lblAlgn val="ctr"/>
        <c:lblOffset val="100"/>
        <c:noMultiLvlLbl val="0"/>
      </c:catAx>
      <c:valAx>
        <c:axId val="1889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323850</xdr:rowOff>
    </xdr:from>
    <xdr:to>
      <xdr:col>16</xdr:col>
      <xdr:colOff>1625600</xdr:colOff>
      <xdr:row>20</xdr:row>
      <xdr:rowOff>323850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6FD5E3-8FDB-A24E-97A7-69F55AE4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24</xdr:row>
      <xdr:rowOff>6350</xdr:rowOff>
    </xdr:from>
    <xdr:to>
      <xdr:col>16</xdr:col>
      <xdr:colOff>1600200</xdr:colOff>
      <xdr:row>31</xdr:row>
      <xdr:rowOff>304800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E0A5BB-AB9A-DE4F-98C2-ADBA5DE2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577850</xdr:colOff>
      <xdr:row>35</xdr:row>
      <xdr:rowOff>38100</xdr:rowOff>
    </xdr:from>
    <xdr:to>
      <xdr:col>16</xdr:col>
      <xdr:colOff>1562100</xdr:colOff>
      <xdr:row>42</xdr:row>
      <xdr:rowOff>330200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667F0C-A33A-B644-816F-E54018D4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603250</xdr:colOff>
      <xdr:row>46</xdr:row>
      <xdr:rowOff>25400</xdr:rowOff>
    </xdr:from>
    <xdr:to>
      <xdr:col>16</xdr:col>
      <xdr:colOff>1574800</xdr:colOff>
      <xdr:row>54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A48F3B-9C7B-6D40-A911-F8338DA6E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2</xdr:row>
      <xdr:rowOff>6350</xdr:rowOff>
    </xdr:from>
    <xdr:to>
      <xdr:col>16</xdr:col>
      <xdr:colOff>1600200</xdr:colOff>
      <xdr:row>9</xdr:row>
      <xdr:rowOff>273050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89772D-22C9-E94C-AA4B-465D6FA3B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57</xdr:row>
      <xdr:rowOff>25400</xdr:rowOff>
    </xdr:from>
    <xdr:to>
      <xdr:col>16</xdr:col>
      <xdr:colOff>1574800</xdr:colOff>
      <xdr:row>64</xdr:row>
      <xdr:rowOff>330200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0DB915-8A8F-9C4C-BDDD-E780FE08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</xdr:colOff>
      <xdr:row>73</xdr:row>
      <xdr:rowOff>15183</xdr:rowOff>
    </xdr:from>
    <xdr:to>
      <xdr:col>12</xdr:col>
      <xdr:colOff>682797</xdr:colOff>
      <xdr:row>79</xdr:row>
      <xdr:rowOff>409677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B94B9-A082-944F-928D-A4C843E27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rnsife.usc.edu/tools/mytools/PersonnelInfoSystem/DOC/Faculty/ECON/vita_1003101.pdf" TargetMode="External"/><Relationship Id="rId18" Type="http://schemas.openxmlformats.org/officeDocument/2006/relationships/hyperlink" Target="https://dornsifecms.usc.edu/news/topics/6729/caroline-betts/" TargetMode="External"/><Relationship Id="rId26" Type="http://schemas.openxmlformats.org/officeDocument/2006/relationships/hyperlink" Target="https://dornsife.usc.edu/inet/simon-smith/" TargetMode="External"/><Relationship Id="rId39" Type="http://schemas.openxmlformats.org/officeDocument/2006/relationships/hyperlink" Target="https://dornsife.usc.edu/cf/site-map.cfm" TargetMode="External"/><Relationship Id="rId21" Type="http://schemas.openxmlformats.org/officeDocument/2006/relationships/hyperlink" Target="https://dornsife.usc.edu/econ/" TargetMode="External"/><Relationship Id="rId34" Type="http://schemas.openxmlformats.org/officeDocument/2006/relationships/hyperlink" Target="https://dornsife.usc.edu/" TargetMode="External"/><Relationship Id="rId42" Type="http://schemas.openxmlformats.org/officeDocument/2006/relationships/hyperlink" Target="https://dornsife.usc.edu/" TargetMode="External"/><Relationship Id="rId47" Type="http://schemas.openxmlformats.org/officeDocument/2006/relationships/hyperlink" Target="https://dornsifecms.usc.edu/mary-wills/" TargetMode="External"/><Relationship Id="rId50" Type="http://schemas.openxmlformats.org/officeDocument/2006/relationships/hyperlink" Target="https://dornsife.usc.edu/" TargetMode="External"/><Relationship Id="rId55" Type="http://schemas.openxmlformats.org/officeDocument/2006/relationships/hyperlink" Target="https://dornsife.usc.edu/econ/undergraduate/" TargetMode="External"/><Relationship Id="rId7" Type="http://schemas.openxmlformats.org/officeDocument/2006/relationships/hyperlink" Target="https://dornsife.usc.edu/inet/people/" TargetMode="External"/><Relationship Id="rId2" Type="http://schemas.openxmlformats.org/officeDocument/2006/relationships/hyperlink" Target="https://dornsife.usc.edu/cf/econ/econ_faculty_display.cfm?Person_ID=1080512" TargetMode="External"/><Relationship Id="rId16" Type="http://schemas.openxmlformats.org/officeDocument/2006/relationships/hyperlink" Target="https://dornsife.usc.edu/cf/faculty-and-staff/faculty.cfm?pid=1003101" TargetMode="External"/><Relationship Id="rId29" Type="http://schemas.openxmlformats.org/officeDocument/2006/relationships/hyperlink" Target="https://international.usc.edu/economics-popular-major-dornsife/" TargetMode="External"/><Relationship Id="rId11" Type="http://schemas.openxmlformats.org/officeDocument/2006/relationships/hyperlink" Target="https://dornsife.usc.edu/cf/faculty-and-staff/faculty.cfm?pid=1003101" TargetMode="External"/><Relationship Id="rId24" Type="http://schemas.openxmlformats.org/officeDocument/2006/relationships/hyperlink" Target="https://dornsife.usc.edu/inet" TargetMode="External"/><Relationship Id="rId32" Type="http://schemas.openxmlformats.org/officeDocument/2006/relationships/hyperlink" Target="https://dornsife.usc.edu/map/" TargetMode="External"/><Relationship Id="rId37" Type="http://schemas.openxmlformats.org/officeDocument/2006/relationships/hyperlink" Target="https://gradadm.usc.edu/our-programs/dornsife-college-of-letters-arts-and-sciences/" TargetMode="External"/><Relationship Id="rId40" Type="http://schemas.openxmlformats.org/officeDocument/2006/relationships/hyperlink" Target="https://dornsife.usc.edu/map/" TargetMode="External"/><Relationship Id="rId45" Type="http://schemas.openxmlformats.org/officeDocument/2006/relationships/hyperlink" Target="https://en.wikipedia.org/wiki/David_H._Dornsife" TargetMode="External"/><Relationship Id="rId53" Type="http://schemas.openxmlformats.org/officeDocument/2006/relationships/hyperlink" Target="https://dornsife.usc.edu/econ/ba-economics/" TargetMode="External"/><Relationship Id="rId58" Type="http://schemas.openxmlformats.org/officeDocument/2006/relationships/hyperlink" Target="https://dornsife.usc.edu/econ" TargetMode="External"/><Relationship Id="rId5" Type="http://schemas.openxmlformats.org/officeDocument/2006/relationships/hyperlink" Target="https://dornsife.usc.edu/econ/faculty-name/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carolinemariebetts.webs.com/" TargetMode="External"/><Relationship Id="rId14" Type="http://schemas.openxmlformats.org/officeDocument/2006/relationships/hyperlink" Target="https://carolinemariebetts.webs.com/" TargetMode="External"/><Relationship Id="rId22" Type="http://schemas.openxmlformats.org/officeDocument/2006/relationships/hyperlink" Target="https://international.usc.edu/economics-popular-major-dornsife/" TargetMode="External"/><Relationship Id="rId27" Type="http://schemas.openxmlformats.org/officeDocument/2006/relationships/hyperlink" Target="https://dornsife.usc.edu/econ/undergraduate/" TargetMode="External"/><Relationship Id="rId30" Type="http://schemas.openxmlformats.org/officeDocument/2006/relationships/hyperlink" Target="https://dornsifecms.usc.edu/econ/what-is-economics/" TargetMode="External"/><Relationship Id="rId35" Type="http://schemas.openxmlformats.org/officeDocument/2006/relationships/hyperlink" Target="https://dornsife.usc.edu/csii/eligible-to-naturalize-map/" TargetMode="External"/><Relationship Id="rId43" Type="http://schemas.openxmlformats.org/officeDocument/2006/relationships/hyperlink" Target="https://dornsife.usc.edu/dornsife" TargetMode="External"/><Relationship Id="rId48" Type="http://schemas.openxmlformats.org/officeDocument/2006/relationships/hyperlink" Target="https://en.wikipedia.org/wiki/David_H._Dornsife" TargetMode="External"/><Relationship Id="rId56" Type="http://schemas.openxmlformats.org/officeDocument/2006/relationships/hyperlink" Target="https://www.marshall.usc.edu/departments/finance-and-business-economics/curriculum/about-program-real-estate/real-estate-undergraduate-program" TargetMode="External"/><Relationship Id="rId8" Type="http://schemas.openxmlformats.org/officeDocument/2006/relationships/hyperlink" Target="https://dornsifecms.usc.edu/events/view/1254899/development-economics-panel/" TargetMode="External"/><Relationship Id="rId51" Type="http://schemas.openxmlformats.org/officeDocument/2006/relationships/hyperlink" Target="https://dornsife.usc.edu/econ/program-requirements/" TargetMode="External"/><Relationship Id="rId3" Type="http://schemas.openxmlformats.org/officeDocument/2006/relationships/hyperlink" Target="https://dornsife.usc.edu/tools/mytools/PersonnelInfoSystem/DOC/Faculty/ECON/vita_1080512.pdf" TargetMode="External"/><Relationship Id="rId12" Type="http://schemas.openxmlformats.org/officeDocument/2006/relationships/hyperlink" Target="https://dornsife.usc.edu/news/topics/6729/caroline-betts/" TargetMode="External"/><Relationship Id="rId17" Type="http://schemas.openxmlformats.org/officeDocument/2006/relationships/hyperlink" Target="https://dornsife.usc.edu/cf/econ/econ_faculty_display.cfm?Person_ID=1003101" TargetMode="External"/><Relationship Id="rId25" Type="http://schemas.openxmlformats.org/officeDocument/2006/relationships/hyperlink" Target="http://catalogue.usc.edu/content.php?catoid=6&amp;navoid=1405" TargetMode="External"/><Relationship Id="rId33" Type="http://schemas.openxmlformats.org/officeDocument/2006/relationships/hyperlink" Target="https://web-app.usc.edu/maps/" TargetMode="External"/><Relationship Id="rId38" Type="http://schemas.openxmlformats.org/officeDocument/2006/relationships/hyperlink" Target="http://spatialscience.usc.edu/research-innovation/maps-maps-processing/" TargetMode="External"/><Relationship Id="rId46" Type="http://schemas.openxmlformats.org/officeDocument/2006/relationships/hyperlink" Target="https://dornsifecms.usc.edu/graduate/" TargetMode="External"/><Relationship Id="rId59" Type="http://schemas.openxmlformats.org/officeDocument/2006/relationships/hyperlink" Target="https://dornsife.usc.edu/mathematics/degree-requirement-undergrad/" TargetMode="External"/><Relationship Id="rId20" Type="http://schemas.openxmlformats.org/officeDocument/2006/relationships/hyperlink" Target="https://dornsifecms.usc.edu/our-experts-weigh-in/" TargetMode="External"/><Relationship Id="rId41" Type="http://schemas.openxmlformats.org/officeDocument/2006/relationships/hyperlink" Target="https://dornsife.usc.edu/dornsife-about/" TargetMode="External"/><Relationship Id="rId54" Type="http://schemas.openxmlformats.org/officeDocument/2006/relationships/hyperlink" Target="https://dornsife.usc.edu/econ/majors-and-minors/" TargetMode="External"/><Relationship Id="rId1" Type="http://schemas.openxmlformats.org/officeDocument/2006/relationships/hyperlink" Target="http://www.vittoriobassi.com/" TargetMode="External"/><Relationship Id="rId6" Type="http://schemas.openxmlformats.org/officeDocument/2006/relationships/hyperlink" Target="https://dornsife.usc.edu/cf/econ/econ_faculty_display.cfm?Person_ID=1080512" TargetMode="External"/><Relationship Id="rId15" Type="http://schemas.openxmlformats.org/officeDocument/2006/relationships/hyperlink" Target="http://www.ratemyprofessors.com/ShowRatings.jsp?tid=438531" TargetMode="External"/><Relationship Id="rId23" Type="http://schemas.openxmlformats.org/officeDocument/2006/relationships/hyperlink" Target="https://dornsife.usc.edu/econ" TargetMode="External"/><Relationship Id="rId28" Type="http://schemas.openxmlformats.org/officeDocument/2006/relationships/hyperlink" Target="https://dornsife.usc.edu/econ/doctoral/" TargetMode="External"/><Relationship Id="rId36" Type="http://schemas.openxmlformats.org/officeDocument/2006/relationships/hyperlink" Target="https://www.bing.com/images/search?q=dornsife+usc+map&amp;qpvt=Dornsife+USC+Map&amp;FORM=IGRE" TargetMode="External"/><Relationship Id="rId49" Type="http://schemas.openxmlformats.org/officeDocument/2006/relationships/hyperlink" Target="https://dornsife.usc.edu/dornsife-about/" TargetMode="External"/><Relationship Id="rId57" Type="http://schemas.openxmlformats.org/officeDocument/2006/relationships/hyperlink" Target="https://keck.usc.edu/education/undergraduate-programs/" TargetMode="External"/><Relationship Id="rId10" Type="http://schemas.openxmlformats.org/officeDocument/2006/relationships/hyperlink" Target="http://www.vittoriobassi.com/" TargetMode="External"/><Relationship Id="rId31" Type="http://schemas.openxmlformats.org/officeDocument/2006/relationships/hyperlink" Target="https://dornsife.usc.edu/assets/sites/1/docs/about/CBO_Map.pdf" TargetMode="External"/><Relationship Id="rId44" Type="http://schemas.openxmlformats.org/officeDocument/2006/relationships/hyperlink" Target="https://dornsife.usc.edu/dornsife-global/" TargetMode="External"/><Relationship Id="rId52" Type="http://schemas.openxmlformats.org/officeDocument/2006/relationships/hyperlink" Target="http://catalogue.usc.edu/preview_program.php?catoid=6&amp;poid=5274" TargetMode="External"/><Relationship Id="rId60" Type="http://schemas.openxmlformats.org/officeDocument/2006/relationships/hyperlink" Target="https://dornsife.usc.edu/econ/undergraduate/" TargetMode="External"/><Relationship Id="rId4" Type="http://schemas.openxmlformats.org/officeDocument/2006/relationships/hyperlink" Target="https://dornsife.usc.edu/cf/faculty-and-staff/faculty.cfm?pid=1080512" TargetMode="External"/><Relationship Id="rId9" Type="http://schemas.openxmlformats.org/officeDocument/2006/relationships/hyperlink" Target="https://ideas.repec.org/f/pba15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9C84-707C-0E4D-B330-FC9D95800F87}">
  <dimension ref="B1:Q87"/>
  <sheetViews>
    <sheetView tabSelected="1" topLeftCell="A81" zoomScale="93" zoomScaleNormal="93" workbookViewId="0">
      <selection activeCell="L92" sqref="L92"/>
    </sheetView>
  </sheetViews>
  <sheetFormatPr baseColWidth="10" defaultRowHeight="27" customHeight="1" x14ac:dyDescent="0.3"/>
  <cols>
    <col min="1" max="1" width="2.1640625" style="1" customWidth="1"/>
    <col min="2" max="2" width="3.5" style="1" customWidth="1"/>
    <col min="3" max="3" width="2.1640625" style="1" customWidth="1"/>
    <col min="4" max="4" width="13.5" style="38" customWidth="1"/>
    <col min="5" max="5" width="21.6640625" style="1" customWidth="1"/>
    <col min="6" max="6" width="21.6640625" style="38" customWidth="1"/>
    <col min="7" max="8" width="21.6640625" style="1" customWidth="1"/>
    <col min="9" max="9" width="21.6640625" style="38" customWidth="1"/>
    <col min="10" max="10" width="21.6640625" style="1" customWidth="1"/>
    <col min="11" max="11" width="21.6640625" style="12" customWidth="1"/>
    <col min="12" max="13" width="21.6640625" style="1" customWidth="1"/>
    <col min="14" max="14" width="8" style="1" customWidth="1"/>
    <col min="15" max="18" width="21.6640625" style="1" customWidth="1"/>
    <col min="19" max="16384" width="10.83203125" style="1"/>
  </cols>
  <sheetData>
    <row r="1" spans="2:17" ht="12" customHeight="1" thickBot="1" x14ac:dyDescent="0.35"/>
    <row r="2" spans="2:17" ht="24" customHeight="1" thickBot="1" x14ac:dyDescent="0.35">
      <c r="B2" s="83" t="s">
        <v>0</v>
      </c>
      <c r="C2" s="25"/>
      <c r="D2" s="39"/>
      <c r="E2" s="26"/>
      <c r="F2" s="39"/>
      <c r="G2" s="26"/>
      <c r="H2" s="26"/>
      <c r="I2" s="39"/>
      <c r="J2" s="26"/>
      <c r="K2" s="27"/>
      <c r="L2" s="26"/>
      <c r="M2" s="26"/>
      <c r="N2" s="26"/>
      <c r="O2" s="26"/>
      <c r="P2" s="26"/>
      <c r="Q2" s="28"/>
    </row>
    <row r="3" spans="2:17" ht="27" customHeight="1" thickBot="1" x14ac:dyDescent="0.35">
      <c r="B3" s="84"/>
      <c r="C3" s="2"/>
      <c r="D3" s="19" t="s">
        <v>0</v>
      </c>
      <c r="E3" s="77" t="s">
        <v>8</v>
      </c>
      <c r="F3" s="77"/>
      <c r="G3" s="77"/>
      <c r="H3" s="77"/>
      <c r="I3" s="77"/>
      <c r="J3" s="78"/>
      <c r="K3" s="13"/>
      <c r="L3" s="79" t="s">
        <v>70</v>
      </c>
      <c r="M3" s="78"/>
      <c r="N3" s="3"/>
      <c r="O3" s="3"/>
      <c r="P3" s="3"/>
      <c r="Q3" s="4"/>
    </row>
    <row r="4" spans="2:17" ht="27" customHeight="1" thickBot="1" x14ac:dyDescent="0.35">
      <c r="B4" s="84"/>
      <c r="C4" s="2"/>
      <c r="D4" s="16"/>
      <c r="E4" s="17" t="s">
        <v>6</v>
      </c>
      <c r="F4" s="17" t="s">
        <v>91</v>
      </c>
      <c r="G4" s="17" t="s">
        <v>66</v>
      </c>
      <c r="H4" s="17" t="s">
        <v>7</v>
      </c>
      <c r="I4" s="17" t="s">
        <v>91</v>
      </c>
      <c r="J4" s="18" t="s">
        <v>67</v>
      </c>
      <c r="K4" s="13"/>
      <c r="L4" s="22" t="s">
        <v>68</v>
      </c>
      <c r="M4" s="11" t="s">
        <v>69</v>
      </c>
      <c r="N4" s="3"/>
      <c r="O4" s="3"/>
      <c r="P4" s="3"/>
      <c r="Q4" s="4"/>
    </row>
    <row r="5" spans="2:17" ht="27" customHeight="1" x14ac:dyDescent="0.3">
      <c r="B5" s="84"/>
      <c r="C5" s="2"/>
      <c r="D5" s="40" t="s">
        <v>1</v>
      </c>
      <c r="E5" s="7" t="s">
        <v>19</v>
      </c>
      <c r="F5" s="57" t="s">
        <v>92</v>
      </c>
      <c r="G5" s="3">
        <v>1</v>
      </c>
      <c r="H5" s="7" t="s">
        <v>20</v>
      </c>
      <c r="I5" s="57" t="s">
        <v>97</v>
      </c>
      <c r="J5" s="4">
        <v>1</v>
      </c>
      <c r="K5" s="14"/>
      <c r="L5" s="23">
        <f>G5/LOG(1+1,2)</f>
        <v>1</v>
      </c>
      <c r="M5" s="4">
        <f>J5/LOG(1+1,2)</f>
        <v>1</v>
      </c>
      <c r="N5" s="3"/>
      <c r="O5" s="3"/>
      <c r="P5" s="3"/>
      <c r="Q5" s="4"/>
    </row>
    <row r="6" spans="2:17" ht="27" customHeight="1" x14ac:dyDescent="0.3">
      <c r="B6" s="84"/>
      <c r="C6" s="2"/>
      <c r="D6" s="40" t="s">
        <v>2</v>
      </c>
      <c r="E6" s="7" t="s">
        <v>20</v>
      </c>
      <c r="F6" s="57" t="s">
        <v>97</v>
      </c>
      <c r="G6" s="3">
        <v>1</v>
      </c>
      <c r="H6" s="7" t="s">
        <v>24</v>
      </c>
      <c r="I6" s="57" t="s">
        <v>94</v>
      </c>
      <c r="J6" s="4">
        <v>0.25</v>
      </c>
      <c r="K6" s="14"/>
      <c r="L6" s="23">
        <f>G6/LOG(2+1,2)</f>
        <v>0.63092975357145742</v>
      </c>
      <c r="M6" s="4">
        <f>J6/LOG(2+1,2)</f>
        <v>0.15773243839286435</v>
      </c>
      <c r="N6" s="3"/>
      <c r="O6" s="3"/>
      <c r="P6" s="3"/>
      <c r="Q6" s="4"/>
    </row>
    <row r="7" spans="2:17" ht="27" customHeight="1" x14ac:dyDescent="0.3">
      <c r="B7" s="84"/>
      <c r="C7" s="2"/>
      <c r="D7" s="40" t="s">
        <v>3</v>
      </c>
      <c r="E7" s="7" t="s">
        <v>21</v>
      </c>
      <c r="F7" s="57" t="s">
        <v>93</v>
      </c>
      <c r="G7" s="3">
        <v>0.25</v>
      </c>
      <c r="H7" s="7" t="s">
        <v>25</v>
      </c>
      <c r="I7" s="57" t="s">
        <v>96</v>
      </c>
      <c r="J7" s="4">
        <v>0</v>
      </c>
      <c r="K7" s="14"/>
      <c r="L7" s="23">
        <f>G7/LOG(3+1,2)</f>
        <v>0.125</v>
      </c>
      <c r="M7" s="4">
        <f>J7/LOG(3+1,2)</f>
        <v>0</v>
      </c>
      <c r="N7" s="3"/>
      <c r="O7" s="3"/>
      <c r="P7" s="3"/>
      <c r="Q7" s="4"/>
    </row>
    <row r="8" spans="2:17" ht="27" customHeight="1" x14ac:dyDescent="0.3">
      <c r="B8" s="84"/>
      <c r="C8" s="2"/>
      <c r="D8" s="40" t="s">
        <v>4</v>
      </c>
      <c r="E8" s="7" t="s">
        <v>22</v>
      </c>
      <c r="F8" s="57" t="s">
        <v>97</v>
      </c>
      <c r="G8" s="3">
        <v>1</v>
      </c>
      <c r="H8" s="7" t="s">
        <v>26</v>
      </c>
      <c r="I8" s="57" t="s">
        <v>95</v>
      </c>
      <c r="J8" s="4">
        <v>0.25</v>
      </c>
      <c r="K8" s="14"/>
      <c r="L8" s="23">
        <f>G8/LOG(4+1,2)</f>
        <v>0.43067655807339306</v>
      </c>
      <c r="M8" s="4">
        <f>J8/LOG(4+1,2)</f>
        <v>0.10766913951834826</v>
      </c>
      <c r="N8" s="3"/>
      <c r="O8" s="3"/>
      <c r="P8" s="3"/>
      <c r="Q8" s="4"/>
    </row>
    <row r="9" spans="2:17" ht="27" customHeight="1" thickBot="1" x14ac:dyDescent="0.35">
      <c r="B9" s="84"/>
      <c r="C9" s="2"/>
      <c r="D9" s="41" t="s">
        <v>5</v>
      </c>
      <c r="E9" s="8" t="s">
        <v>23</v>
      </c>
      <c r="F9" s="58" t="s">
        <v>94</v>
      </c>
      <c r="G9" s="5">
        <v>0.25</v>
      </c>
      <c r="H9" s="8" t="s">
        <v>19</v>
      </c>
      <c r="I9" s="58" t="s">
        <v>92</v>
      </c>
      <c r="J9" s="6">
        <v>1</v>
      </c>
      <c r="K9" s="14"/>
      <c r="L9" s="23">
        <f>G9/LOG(5+1,2)</f>
        <v>9.6713201808635407E-2</v>
      </c>
      <c r="M9" s="4">
        <f>J9/LOG(5+1,2)</f>
        <v>0.38685280723454163</v>
      </c>
      <c r="N9" s="3"/>
      <c r="O9" s="3"/>
      <c r="P9" s="3"/>
      <c r="Q9" s="4"/>
    </row>
    <row r="10" spans="2:17" ht="27" customHeight="1" thickBot="1" x14ac:dyDescent="0.35">
      <c r="B10" s="84"/>
      <c r="C10" s="2"/>
      <c r="D10" s="42"/>
      <c r="E10" s="3"/>
      <c r="F10" s="42"/>
      <c r="G10" s="3"/>
      <c r="H10" s="3"/>
      <c r="I10" s="42"/>
      <c r="J10" s="3"/>
      <c r="K10" s="13" t="s">
        <v>72</v>
      </c>
      <c r="L10" s="24">
        <f>SUM(L5:L9)</f>
        <v>2.2833195134534856</v>
      </c>
      <c r="M10" s="20">
        <f>SUM(M5:M9)</f>
        <v>1.6522543851457543</v>
      </c>
      <c r="N10" s="3"/>
      <c r="O10" s="3"/>
      <c r="P10" s="3"/>
      <c r="Q10" s="4"/>
    </row>
    <row r="11" spans="2:17" ht="27" customHeight="1" thickBot="1" x14ac:dyDescent="0.35">
      <c r="B11" s="85"/>
      <c r="C11" s="10"/>
      <c r="D11" s="43"/>
      <c r="E11" s="5"/>
      <c r="F11" s="43"/>
      <c r="G11" s="5"/>
      <c r="H11" s="5"/>
      <c r="I11" s="43"/>
      <c r="J11" s="5"/>
      <c r="K11" s="29"/>
      <c r="L11" s="5"/>
      <c r="M11" s="5"/>
      <c r="N11" s="5"/>
      <c r="O11" s="5"/>
      <c r="P11" s="5"/>
      <c r="Q11" s="6"/>
    </row>
    <row r="12" spans="2:17" ht="27" customHeight="1" thickBot="1" x14ac:dyDescent="0.35"/>
    <row r="13" spans="2:17" ht="27" customHeight="1" thickBot="1" x14ac:dyDescent="0.35">
      <c r="B13" s="83" t="s">
        <v>9</v>
      </c>
      <c r="C13" s="25"/>
      <c r="D13" s="39"/>
      <c r="E13" s="26"/>
      <c r="F13" s="39"/>
      <c r="G13" s="26"/>
      <c r="H13" s="26"/>
      <c r="I13" s="39"/>
      <c r="J13" s="26"/>
      <c r="K13" s="27"/>
      <c r="L13" s="26"/>
      <c r="M13" s="26"/>
      <c r="N13" s="26"/>
      <c r="O13" s="26"/>
      <c r="P13" s="26"/>
      <c r="Q13" s="28"/>
    </row>
    <row r="14" spans="2:17" ht="27" customHeight="1" thickBot="1" x14ac:dyDescent="0.35">
      <c r="B14" s="84"/>
      <c r="C14" s="2"/>
      <c r="D14" s="19" t="s">
        <v>9</v>
      </c>
      <c r="E14" s="77" t="s">
        <v>10</v>
      </c>
      <c r="F14" s="77"/>
      <c r="G14" s="77"/>
      <c r="H14" s="77"/>
      <c r="I14" s="77"/>
      <c r="J14" s="78"/>
      <c r="K14" s="13"/>
      <c r="L14" s="79" t="s">
        <v>70</v>
      </c>
      <c r="M14" s="78"/>
      <c r="N14" s="3"/>
      <c r="O14" s="3"/>
      <c r="P14" s="3"/>
      <c r="Q14" s="4"/>
    </row>
    <row r="15" spans="2:17" ht="27" customHeight="1" thickBot="1" x14ac:dyDescent="0.35">
      <c r="B15" s="84"/>
      <c r="C15" s="2"/>
      <c r="D15" s="16"/>
      <c r="E15" s="17" t="s">
        <v>6</v>
      </c>
      <c r="F15" s="17" t="s">
        <v>91</v>
      </c>
      <c r="G15" s="17" t="s">
        <v>66</v>
      </c>
      <c r="H15" s="17" t="s">
        <v>7</v>
      </c>
      <c r="I15" s="17" t="s">
        <v>91</v>
      </c>
      <c r="J15" s="18" t="s">
        <v>67</v>
      </c>
      <c r="K15" s="13"/>
      <c r="L15" s="22" t="s">
        <v>68</v>
      </c>
      <c r="M15" s="11" t="s">
        <v>69</v>
      </c>
      <c r="N15" s="3"/>
      <c r="O15" s="3"/>
      <c r="P15" s="3"/>
      <c r="Q15" s="4"/>
    </row>
    <row r="16" spans="2:17" ht="27" customHeight="1" x14ac:dyDescent="0.3">
      <c r="B16" s="84"/>
      <c r="C16" s="2"/>
      <c r="D16" s="40" t="s">
        <v>1</v>
      </c>
      <c r="E16" s="7" t="s">
        <v>27</v>
      </c>
      <c r="F16" s="57" t="s">
        <v>97</v>
      </c>
      <c r="G16" s="3">
        <v>1</v>
      </c>
      <c r="H16" s="7" t="s">
        <v>27</v>
      </c>
      <c r="I16" s="57" t="s">
        <v>97</v>
      </c>
      <c r="J16" s="4">
        <v>1</v>
      </c>
      <c r="K16" s="14"/>
      <c r="L16" s="23">
        <f>G16/LOG(1+1,2)</f>
        <v>1</v>
      </c>
      <c r="M16" s="4">
        <f>J16/LOG(1+1,2)</f>
        <v>1</v>
      </c>
      <c r="N16" s="3"/>
      <c r="O16" s="3"/>
      <c r="P16" s="3"/>
      <c r="Q16" s="4"/>
    </row>
    <row r="17" spans="2:17" ht="27" customHeight="1" x14ac:dyDescent="0.3">
      <c r="B17" s="84"/>
      <c r="C17" s="2"/>
      <c r="D17" s="40" t="s">
        <v>2</v>
      </c>
      <c r="E17" s="7" t="s">
        <v>28</v>
      </c>
      <c r="F17" s="57" t="s">
        <v>99</v>
      </c>
      <c r="G17" s="3">
        <v>0.25</v>
      </c>
      <c r="H17" s="7" t="s">
        <v>32</v>
      </c>
      <c r="I17" s="57" t="s">
        <v>97</v>
      </c>
      <c r="J17" s="4">
        <v>1</v>
      </c>
      <c r="K17" s="14"/>
      <c r="L17" s="23">
        <f>G17/LOG(2+1,2)</f>
        <v>0.15773243839286435</v>
      </c>
      <c r="M17" s="4">
        <f>J17/LOG(2+1,2)</f>
        <v>0.63092975357145742</v>
      </c>
      <c r="N17" s="3"/>
      <c r="O17" s="3"/>
      <c r="P17" s="3"/>
      <c r="Q17" s="4"/>
    </row>
    <row r="18" spans="2:17" ht="27" customHeight="1" x14ac:dyDescent="0.3">
      <c r="B18" s="84"/>
      <c r="C18" s="2"/>
      <c r="D18" s="40" t="s">
        <v>3</v>
      </c>
      <c r="E18" s="7" t="s">
        <v>29</v>
      </c>
      <c r="F18" s="57" t="s">
        <v>93</v>
      </c>
      <c r="G18" s="3">
        <v>0.25</v>
      </c>
      <c r="H18" s="7" t="s">
        <v>33</v>
      </c>
      <c r="I18" s="57" t="s">
        <v>99</v>
      </c>
      <c r="J18" s="4">
        <v>0.25</v>
      </c>
      <c r="K18" s="14"/>
      <c r="L18" s="23">
        <f>G18/LOG(3+1,2)</f>
        <v>0.125</v>
      </c>
      <c r="M18" s="4">
        <f>J18/LOG(3+1,2)</f>
        <v>0.125</v>
      </c>
      <c r="N18" s="3"/>
      <c r="O18" s="3"/>
      <c r="P18" s="3"/>
      <c r="Q18" s="4"/>
    </row>
    <row r="19" spans="2:17" ht="27" customHeight="1" x14ac:dyDescent="0.3">
      <c r="B19" s="84"/>
      <c r="C19" s="2"/>
      <c r="D19" s="40" t="s">
        <v>4</v>
      </c>
      <c r="E19" s="7" t="s">
        <v>30</v>
      </c>
      <c r="F19" s="57" t="s">
        <v>92</v>
      </c>
      <c r="G19" s="3">
        <v>1</v>
      </c>
      <c r="H19" s="7" t="s">
        <v>30</v>
      </c>
      <c r="I19" s="57" t="s">
        <v>92</v>
      </c>
      <c r="J19" s="4">
        <v>1</v>
      </c>
      <c r="K19" s="14"/>
      <c r="L19" s="23">
        <f>G19/LOG(4+1,2)</f>
        <v>0.43067655807339306</v>
      </c>
      <c r="M19" s="4">
        <f>J19/LOG(4+1,2)</f>
        <v>0.43067655807339306</v>
      </c>
      <c r="N19" s="3"/>
      <c r="O19" s="3"/>
      <c r="P19" s="3"/>
      <c r="Q19" s="4"/>
    </row>
    <row r="20" spans="2:17" ht="27" customHeight="1" thickBot="1" x14ac:dyDescent="0.35">
      <c r="B20" s="84"/>
      <c r="C20" s="2"/>
      <c r="D20" s="41" t="s">
        <v>5</v>
      </c>
      <c r="E20" s="9" t="s">
        <v>31</v>
      </c>
      <c r="F20" s="59" t="s">
        <v>98</v>
      </c>
      <c r="G20" s="5">
        <v>0.25</v>
      </c>
      <c r="H20" s="8" t="s">
        <v>34</v>
      </c>
      <c r="I20" s="58" t="s">
        <v>99</v>
      </c>
      <c r="J20" s="6">
        <v>0.25</v>
      </c>
      <c r="K20" s="14"/>
      <c r="L20" s="23">
        <f>G20/LOG(5+1,2)</f>
        <v>9.6713201808635407E-2</v>
      </c>
      <c r="M20" s="4">
        <f>J20/LOG(5+1,2)</f>
        <v>9.6713201808635407E-2</v>
      </c>
      <c r="N20" s="3"/>
      <c r="O20" s="3"/>
      <c r="P20" s="3"/>
      <c r="Q20" s="4"/>
    </row>
    <row r="21" spans="2:17" ht="27" customHeight="1" thickBot="1" x14ac:dyDescent="0.35">
      <c r="B21" s="84"/>
      <c r="C21" s="2"/>
      <c r="D21" s="42"/>
      <c r="E21" s="3"/>
      <c r="F21" s="42"/>
      <c r="G21" s="3"/>
      <c r="H21" s="3"/>
      <c r="I21" s="42"/>
      <c r="J21" s="3"/>
      <c r="K21" s="13" t="s">
        <v>73</v>
      </c>
      <c r="L21" s="24">
        <f>SUM(L16:L20)</f>
        <v>1.810122198274893</v>
      </c>
      <c r="M21" s="20">
        <f>SUM(M16:M20)</f>
        <v>2.2833195134534856</v>
      </c>
      <c r="N21" s="3"/>
      <c r="O21" s="3"/>
      <c r="P21" s="3"/>
      <c r="Q21" s="4"/>
    </row>
    <row r="22" spans="2:17" ht="27" customHeight="1" thickBot="1" x14ac:dyDescent="0.35">
      <c r="B22" s="85"/>
      <c r="C22" s="10"/>
      <c r="D22" s="43"/>
      <c r="E22" s="5"/>
      <c r="F22" s="43"/>
      <c r="G22" s="5"/>
      <c r="H22" s="5"/>
      <c r="I22" s="43"/>
      <c r="J22" s="5"/>
      <c r="K22" s="29"/>
      <c r="L22" s="5"/>
      <c r="M22" s="5"/>
      <c r="N22" s="5"/>
      <c r="O22" s="5"/>
      <c r="P22" s="5"/>
      <c r="Q22" s="6"/>
    </row>
    <row r="23" spans="2:17" ht="27" customHeight="1" thickBot="1" x14ac:dyDescent="0.35">
      <c r="C23" s="3"/>
      <c r="D23" s="42"/>
      <c r="E23" s="3"/>
      <c r="F23" s="42"/>
      <c r="G23" s="3"/>
      <c r="H23" s="3"/>
      <c r="I23" s="42"/>
      <c r="J23" s="3"/>
      <c r="K23" s="14"/>
      <c r="L23" s="3"/>
      <c r="M23" s="3"/>
      <c r="N23" s="3"/>
      <c r="O23" s="3"/>
      <c r="P23" s="3"/>
      <c r="Q23" s="3"/>
    </row>
    <row r="24" spans="2:17" ht="27" customHeight="1" thickBot="1" x14ac:dyDescent="0.35">
      <c r="B24" s="83" t="s">
        <v>11</v>
      </c>
      <c r="C24" s="25"/>
      <c r="D24" s="39"/>
      <c r="E24" s="26"/>
      <c r="F24" s="39"/>
      <c r="G24" s="26"/>
      <c r="H24" s="26"/>
      <c r="I24" s="39"/>
      <c r="J24" s="26"/>
      <c r="K24" s="27"/>
      <c r="L24" s="26"/>
      <c r="M24" s="26"/>
      <c r="N24" s="26"/>
      <c r="O24" s="26"/>
      <c r="P24" s="26"/>
      <c r="Q24" s="28"/>
    </row>
    <row r="25" spans="2:17" ht="27" customHeight="1" thickBot="1" x14ac:dyDescent="0.35">
      <c r="B25" s="84"/>
      <c r="C25" s="2"/>
      <c r="D25" s="19" t="s">
        <v>11</v>
      </c>
      <c r="E25" s="77" t="s">
        <v>15</v>
      </c>
      <c r="F25" s="77"/>
      <c r="G25" s="77"/>
      <c r="H25" s="77"/>
      <c r="I25" s="77"/>
      <c r="J25" s="78"/>
      <c r="K25" s="13"/>
      <c r="L25" s="79" t="s">
        <v>70</v>
      </c>
      <c r="M25" s="78"/>
      <c r="N25" s="3"/>
      <c r="O25" s="3"/>
      <c r="P25" s="3"/>
      <c r="Q25" s="4"/>
    </row>
    <row r="26" spans="2:17" ht="27" customHeight="1" thickBot="1" x14ac:dyDescent="0.35">
      <c r="B26" s="84"/>
      <c r="C26" s="2"/>
      <c r="D26" s="16"/>
      <c r="E26" s="17" t="s">
        <v>6</v>
      </c>
      <c r="F26" s="17" t="s">
        <v>91</v>
      </c>
      <c r="G26" s="17" t="s">
        <v>66</v>
      </c>
      <c r="H26" s="17" t="s">
        <v>7</v>
      </c>
      <c r="I26" s="17" t="s">
        <v>91</v>
      </c>
      <c r="J26" s="18" t="s">
        <v>67</v>
      </c>
      <c r="K26" s="13"/>
      <c r="L26" s="22" t="s">
        <v>68</v>
      </c>
      <c r="M26" s="21" t="s">
        <v>69</v>
      </c>
      <c r="N26" s="3"/>
      <c r="O26" s="3"/>
      <c r="P26" s="3"/>
      <c r="Q26" s="4"/>
    </row>
    <row r="27" spans="2:17" ht="27" customHeight="1" x14ac:dyDescent="0.3">
      <c r="B27" s="84"/>
      <c r="C27" s="2"/>
      <c r="D27" s="40" t="s">
        <v>1</v>
      </c>
      <c r="E27" s="7" t="s">
        <v>35</v>
      </c>
      <c r="F27" s="57" t="s">
        <v>100</v>
      </c>
      <c r="G27" s="3">
        <v>1</v>
      </c>
      <c r="H27" s="7" t="s">
        <v>40</v>
      </c>
      <c r="I27" s="57" t="s">
        <v>100</v>
      </c>
      <c r="J27" s="4">
        <v>1</v>
      </c>
      <c r="K27" s="14"/>
      <c r="L27" s="23">
        <f>G27/LOG(1+1,2)</f>
        <v>1</v>
      </c>
      <c r="M27" s="4">
        <f>J27/LOG(1+1,2)</f>
        <v>1</v>
      </c>
      <c r="N27" s="3"/>
      <c r="O27" s="3"/>
      <c r="P27" s="3"/>
      <c r="Q27" s="4"/>
    </row>
    <row r="28" spans="2:17" ht="27" customHeight="1" x14ac:dyDescent="0.3">
      <c r="B28" s="84"/>
      <c r="C28" s="2"/>
      <c r="D28" s="40" t="s">
        <v>2</v>
      </c>
      <c r="E28" s="7" t="s">
        <v>36</v>
      </c>
      <c r="F28" s="57" t="s">
        <v>101</v>
      </c>
      <c r="G28" s="3">
        <v>1</v>
      </c>
      <c r="H28" s="7" t="s">
        <v>41</v>
      </c>
      <c r="I28" s="57" t="s">
        <v>102</v>
      </c>
      <c r="J28" s="4">
        <v>0.5</v>
      </c>
      <c r="K28" s="14"/>
      <c r="L28" s="23">
        <f>G28/LOG(2+1,2)</f>
        <v>0.63092975357145742</v>
      </c>
      <c r="M28" s="4">
        <f>J28/LOG(2+1,2)</f>
        <v>0.31546487678572871</v>
      </c>
      <c r="N28" s="3"/>
      <c r="O28" s="3"/>
      <c r="P28" s="3"/>
      <c r="Q28" s="4"/>
    </row>
    <row r="29" spans="2:17" ht="27" customHeight="1" x14ac:dyDescent="0.3">
      <c r="B29" s="84"/>
      <c r="C29" s="2"/>
      <c r="D29" s="40" t="s">
        <v>3</v>
      </c>
      <c r="E29" s="7" t="s">
        <v>37</v>
      </c>
      <c r="F29" s="57" t="s">
        <v>102</v>
      </c>
      <c r="G29" s="3">
        <v>0.5</v>
      </c>
      <c r="H29" s="7" t="s">
        <v>42</v>
      </c>
      <c r="I29" s="57" t="s">
        <v>102</v>
      </c>
      <c r="J29" s="4">
        <v>0.5</v>
      </c>
      <c r="K29" s="14"/>
      <c r="L29" s="23">
        <f>G29/LOG(3+1,2)</f>
        <v>0.25</v>
      </c>
      <c r="M29" s="4">
        <f>J29/LOG(3+1,2)</f>
        <v>0.25</v>
      </c>
      <c r="N29" s="3"/>
      <c r="O29" s="3"/>
      <c r="P29" s="3"/>
      <c r="Q29" s="4"/>
    </row>
    <row r="30" spans="2:17" ht="27" customHeight="1" x14ac:dyDescent="0.3">
      <c r="B30" s="84"/>
      <c r="C30" s="2"/>
      <c r="D30" s="40" t="s">
        <v>4</v>
      </c>
      <c r="E30" s="7" t="s">
        <v>38</v>
      </c>
      <c r="F30" s="57" t="s">
        <v>103</v>
      </c>
      <c r="G30" s="3">
        <v>0</v>
      </c>
      <c r="H30" s="7" t="s">
        <v>39</v>
      </c>
      <c r="I30" s="60" t="s">
        <v>103</v>
      </c>
      <c r="J30" s="4">
        <v>0</v>
      </c>
      <c r="K30" s="14"/>
      <c r="L30" s="23">
        <f>G30/LOG(4+1,2)</f>
        <v>0</v>
      </c>
      <c r="M30" s="4">
        <f>J30/LOG(4+1,2)</f>
        <v>0</v>
      </c>
      <c r="N30" s="3"/>
      <c r="O30" s="3"/>
      <c r="P30" s="3"/>
      <c r="Q30" s="4"/>
    </row>
    <row r="31" spans="2:17" ht="27" customHeight="1" thickBot="1" x14ac:dyDescent="0.35">
      <c r="B31" s="84"/>
      <c r="C31" s="2"/>
      <c r="D31" s="41" t="s">
        <v>5</v>
      </c>
      <c r="E31" s="8" t="s">
        <v>39</v>
      </c>
      <c r="F31" s="58" t="s">
        <v>103</v>
      </c>
      <c r="G31" s="5">
        <v>0</v>
      </c>
      <c r="H31" s="8" t="s">
        <v>43</v>
      </c>
      <c r="I31" s="58" t="s">
        <v>102</v>
      </c>
      <c r="J31" s="6">
        <v>0.5</v>
      </c>
      <c r="K31" s="14"/>
      <c r="L31" s="23">
        <f>G31/LOG(5+1,2)</f>
        <v>0</v>
      </c>
      <c r="M31" s="4">
        <f>J31/LOG(5+1,2)</f>
        <v>0.19342640361727081</v>
      </c>
      <c r="N31" s="3"/>
      <c r="O31" s="3"/>
      <c r="P31" s="3"/>
      <c r="Q31" s="4"/>
    </row>
    <row r="32" spans="2:17" ht="27" customHeight="1" thickBot="1" x14ac:dyDescent="0.35">
      <c r="B32" s="84"/>
      <c r="C32" s="2"/>
      <c r="D32" s="42"/>
      <c r="E32" s="3"/>
      <c r="F32" s="42"/>
      <c r="G32" s="3"/>
      <c r="H32" s="3"/>
      <c r="I32" s="42"/>
      <c r="J32" s="3"/>
      <c r="K32" s="30" t="s">
        <v>74</v>
      </c>
      <c r="L32" s="24">
        <f>SUM(L27:L31)</f>
        <v>1.8809297535714573</v>
      </c>
      <c r="M32" s="20">
        <f>SUM(M27:M31)</f>
        <v>1.7588912804029995</v>
      </c>
      <c r="N32" s="3"/>
      <c r="O32" s="3"/>
      <c r="P32" s="3"/>
      <c r="Q32" s="4"/>
    </row>
    <row r="33" spans="2:17" ht="27" customHeight="1" thickBot="1" x14ac:dyDescent="0.35">
      <c r="B33" s="85"/>
      <c r="C33" s="10"/>
      <c r="D33" s="43"/>
      <c r="E33" s="5"/>
      <c r="F33" s="43"/>
      <c r="G33" s="5"/>
      <c r="H33" s="5"/>
      <c r="I33" s="43"/>
      <c r="J33" s="5"/>
      <c r="K33" s="29"/>
      <c r="L33" s="5"/>
      <c r="M33" s="5"/>
      <c r="N33" s="5"/>
      <c r="O33" s="5"/>
      <c r="P33" s="5"/>
      <c r="Q33" s="6"/>
    </row>
    <row r="34" spans="2:17" ht="27" customHeight="1" thickBot="1" x14ac:dyDescent="0.35"/>
    <row r="35" spans="2:17" ht="27" customHeight="1" thickBot="1" x14ac:dyDescent="0.35">
      <c r="B35" s="83" t="s">
        <v>12</v>
      </c>
      <c r="C35" s="25"/>
      <c r="D35" s="39"/>
      <c r="E35" s="26"/>
      <c r="F35" s="39"/>
      <c r="G35" s="26"/>
      <c r="H35" s="26"/>
      <c r="I35" s="39"/>
      <c r="J35" s="26"/>
      <c r="K35" s="27"/>
      <c r="L35" s="26"/>
      <c r="M35" s="26"/>
      <c r="N35" s="26"/>
      <c r="O35" s="26"/>
      <c r="P35" s="26"/>
      <c r="Q35" s="28"/>
    </row>
    <row r="36" spans="2:17" ht="27" customHeight="1" thickBot="1" x14ac:dyDescent="0.35">
      <c r="B36" s="84"/>
      <c r="C36" s="2"/>
      <c r="D36" s="19" t="s">
        <v>12</v>
      </c>
      <c r="E36" s="77" t="s">
        <v>16</v>
      </c>
      <c r="F36" s="77"/>
      <c r="G36" s="77"/>
      <c r="H36" s="77"/>
      <c r="I36" s="77"/>
      <c r="J36" s="78"/>
      <c r="K36" s="13"/>
      <c r="L36" s="79" t="s">
        <v>70</v>
      </c>
      <c r="M36" s="78"/>
      <c r="N36" s="3"/>
      <c r="O36" s="3"/>
      <c r="P36" s="3"/>
      <c r="Q36" s="4"/>
    </row>
    <row r="37" spans="2:17" ht="27" customHeight="1" thickBot="1" x14ac:dyDescent="0.35">
      <c r="B37" s="84"/>
      <c r="C37" s="2"/>
      <c r="D37" s="16"/>
      <c r="E37" s="17" t="s">
        <v>6</v>
      </c>
      <c r="F37" s="17" t="s">
        <v>91</v>
      </c>
      <c r="G37" s="17" t="s">
        <v>66</v>
      </c>
      <c r="H37" s="17" t="s">
        <v>7</v>
      </c>
      <c r="I37" s="17" t="s">
        <v>91</v>
      </c>
      <c r="J37" s="18" t="s">
        <v>67</v>
      </c>
      <c r="K37" s="13"/>
      <c r="L37" s="22" t="s">
        <v>68</v>
      </c>
      <c r="M37" s="21" t="s">
        <v>69</v>
      </c>
      <c r="N37" s="3"/>
      <c r="O37" s="3"/>
      <c r="P37" s="3"/>
      <c r="Q37" s="4"/>
    </row>
    <row r="38" spans="2:17" ht="27" customHeight="1" x14ac:dyDescent="0.3">
      <c r="B38" s="84"/>
      <c r="C38" s="2"/>
      <c r="D38" s="40" t="s">
        <v>1</v>
      </c>
      <c r="E38" s="7" t="s">
        <v>44</v>
      </c>
      <c r="F38" s="57" t="s">
        <v>104</v>
      </c>
      <c r="G38" s="3">
        <v>1</v>
      </c>
      <c r="H38" s="7" t="s">
        <v>49</v>
      </c>
      <c r="I38" s="57" t="s">
        <v>106</v>
      </c>
      <c r="J38" s="4">
        <v>1</v>
      </c>
      <c r="K38" s="14"/>
      <c r="L38" s="23">
        <f>G38/LOG(1+1,2)</f>
        <v>1</v>
      </c>
      <c r="M38" s="4">
        <f>J38/LOG(1+1,2)</f>
        <v>1</v>
      </c>
      <c r="N38" s="3"/>
      <c r="O38" s="3"/>
      <c r="P38" s="3"/>
      <c r="Q38" s="4"/>
    </row>
    <row r="39" spans="2:17" ht="27" customHeight="1" x14ac:dyDescent="0.3">
      <c r="B39" s="84"/>
      <c r="C39" s="2"/>
      <c r="D39" s="40" t="s">
        <v>2</v>
      </c>
      <c r="E39" s="7" t="s">
        <v>45</v>
      </c>
      <c r="F39" s="57" t="s">
        <v>105</v>
      </c>
      <c r="G39" s="3">
        <v>0</v>
      </c>
      <c r="H39" s="7" t="s">
        <v>45</v>
      </c>
      <c r="I39" s="57" t="s">
        <v>105</v>
      </c>
      <c r="J39" s="4">
        <v>0</v>
      </c>
      <c r="K39" s="14"/>
      <c r="L39" s="23">
        <f>G39/LOG(2+1,2)</f>
        <v>0</v>
      </c>
      <c r="M39" s="4">
        <f>J39/LOG(2+1,2)</f>
        <v>0</v>
      </c>
      <c r="N39" s="3"/>
      <c r="O39" s="3"/>
      <c r="P39" s="3"/>
      <c r="Q39" s="4"/>
    </row>
    <row r="40" spans="2:17" ht="27" customHeight="1" x14ac:dyDescent="0.3">
      <c r="B40" s="84"/>
      <c r="C40" s="2"/>
      <c r="D40" s="40" t="s">
        <v>3</v>
      </c>
      <c r="E40" s="7" t="s">
        <v>46</v>
      </c>
      <c r="F40" s="57" t="s">
        <v>104</v>
      </c>
      <c r="G40" s="3">
        <v>1</v>
      </c>
      <c r="H40" s="7" t="s">
        <v>50</v>
      </c>
      <c r="I40" s="57" t="s">
        <v>105</v>
      </c>
      <c r="J40" s="4">
        <v>0</v>
      </c>
      <c r="K40" s="14"/>
      <c r="L40" s="23">
        <f>G40/LOG(3+1,2)</f>
        <v>0.5</v>
      </c>
      <c r="M40" s="4">
        <f>J40/LOG(3+1,2)</f>
        <v>0</v>
      </c>
      <c r="N40" s="3"/>
      <c r="O40" s="3"/>
      <c r="P40" s="3"/>
      <c r="Q40" s="4"/>
    </row>
    <row r="41" spans="2:17" ht="27" customHeight="1" x14ac:dyDescent="0.3">
      <c r="B41" s="84"/>
      <c r="C41" s="2"/>
      <c r="D41" s="40" t="s">
        <v>4</v>
      </c>
      <c r="E41" s="7" t="s">
        <v>47</v>
      </c>
      <c r="F41" s="57" t="s">
        <v>105</v>
      </c>
      <c r="G41" s="3">
        <v>0</v>
      </c>
      <c r="H41" s="44" t="s">
        <v>51</v>
      </c>
      <c r="I41" s="61" t="s">
        <v>107</v>
      </c>
      <c r="J41" s="45">
        <v>0.5</v>
      </c>
      <c r="K41" s="15"/>
      <c r="L41" s="23">
        <f>G41/LOG(4+1,2)</f>
        <v>0</v>
      </c>
      <c r="M41" s="4">
        <f>J41/LOG(4+1,2)</f>
        <v>0.21533827903669653</v>
      </c>
      <c r="N41" s="3"/>
      <c r="O41" s="3"/>
      <c r="P41" s="3"/>
      <c r="Q41" s="4"/>
    </row>
    <row r="42" spans="2:17" ht="27" customHeight="1" thickBot="1" x14ac:dyDescent="0.35">
      <c r="B42" s="84"/>
      <c r="C42" s="2"/>
      <c r="D42" s="41" t="s">
        <v>5</v>
      </c>
      <c r="E42" s="8" t="s">
        <v>48</v>
      </c>
      <c r="F42" s="58" t="s">
        <v>105</v>
      </c>
      <c r="G42" s="5">
        <v>0</v>
      </c>
      <c r="H42" s="8" t="s">
        <v>52</v>
      </c>
      <c r="I42" s="58" t="s">
        <v>105</v>
      </c>
      <c r="J42" s="6">
        <v>0</v>
      </c>
      <c r="K42" s="14"/>
      <c r="L42" s="23">
        <f>G42/LOG(5+1,2)</f>
        <v>0</v>
      </c>
      <c r="M42" s="4">
        <f>J42/LOG(5+1,2)</f>
        <v>0</v>
      </c>
      <c r="N42" s="3"/>
      <c r="O42" s="3"/>
      <c r="P42" s="3"/>
      <c r="Q42" s="4"/>
    </row>
    <row r="43" spans="2:17" ht="27" customHeight="1" thickBot="1" x14ac:dyDescent="0.35">
      <c r="B43" s="84"/>
      <c r="C43" s="2"/>
      <c r="D43" s="42"/>
      <c r="E43" s="3"/>
      <c r="F43" s="42"/>
      <c r="G43" s="3"/>
      <c r="H43" s="3"/>
      <c r="I43" s="42"/>
      <c r="J43" s="3"/>
      <c r="K43" s="30" t="s">
        <v>75</v>
      </c>
      <c r="L43" s="24">
        <f>SUM(L38:L42)</f>
        <v>1.5</v>
      </c>
      <c r="M43" s="20">
        <f>SUM(M38:M42)</f>
        <v>1.2153382790366964</v>
      </c>
      <c r="N43" s="3"/>
      <c r="O43" s="3"/>
      <c r="P43" s="3"/>
      <c r="Q43" s="4"/>
    </row>
    <row r="44" spans="2:17" ht="27" customHeight="1" thickBot="1" x14ac:dyDescent="0.35">
      <c r="B44" s="85"/>
      <c r="C44" s="10"/>
      <c r="D44" s="43"/>
      <c r="E44" s="5"/>
      <c r="F44" s="43"/>
      <c r="G44" s="5"/>
      <c r="H44" s="5"/>
      <c r="I44" s="43"/>
      <c r="J44" s="5"/>
      <c r="K44" s="29"/>
      <c r="L44" s="5"/>
      <c r="M44" s="5"/>
      <c r="N44" s="5"/>
      <c r="O44" s="5"/>
      <c r="P44" s="5"/>
      <c r="Q44" s="6"/>
    </row>
    <row r="45" spans="2:17" ht="27" customHeight="1" thickBot="1" x14ac:dyDescent="0.35"/>
    <row r="46" spans="2:17" ht="27" customHeight="1" thickBot="1" x14ac:dyDescent="0.35">
      <c r="B46" s="83" t="s">
        <v>13</v>
      </c>
      <c r="C46" s="25"/>
      <c r="D46" s="39"/>
      <c r="E46" s="26"/>
      <c r="F46" s="39"/>
      <c r="G46" s="26"/>
      <c r="H46" s="26"/>
      <c r="I46" s="39"/>
      <c r="J46" s="26"/>
      <c r="K46" s="27"/>
      <c r="L46" s="26"/>
      <c r="M46" s="26"/>
      <c r="N46" s="26"/>
      <c r="O46" s="26"/>
      <c r="P46" s="26"/>
      <c r="Q46" s="28"/>
    </row>
    <row r="47" spans="2:17" ht="27" customHeight="1" thickBot="1" x14ac:dyDescent="0.35">
      <c r="B47" s="84"/>
      <c r="C47" s="2"/>
      <c r="D47" s="19" t="s">
        <v>13</v>
      </c>
      <c r="E47" s="77" t="s">
        <v>17</v>
      </c>
      <c r="F47" s="77"/>
      <c r="G47" s="77"/>
      <c r="H47" s="77"/>
      <c r="I47" s="77"/>
      <c r="J47" s="78"/>
      <c r="K47" s="13"/>
      <c r="L47" s="79" t="s">
        <v>70</v>
      </c>
      <c r="M47" s="78"/>
      <c r="N47" s="3"/>
      <c r="O47" s="3"/>
      <c r="P47" s="3"/>
      <c r="Q47" s="4"/>
    </row>
    <row r="48" spans="2:17" ht="27" customHeight="1" thickBot="1" x14ac:dyDescent="0.35">
      <c r="B48" s="84"/>
      <c r="C48" s="2"/>
      <c r="D48" s="16"/>
      <c r="E48" s="17" t="s">
        <v>6</v>
      </c>
      <c r="F48" s="17" t="s">
        <v>91</v>
      </c>
      <c r="G48" s="17" t="s">
        <v>66</v>
      </c>
      <c r="H48" s="17" t="s">
        <v>7</v>
      </c>
      <c r="I48" s="17" t="s">
        <v>91</v>
      </c>
      <c r="J48" s="18" t="s">
        <v>67</v>
      </c>
      <c r="K48" s="13"/>
      <c r="L48" s="22" t="s">
        <v>68</v>
      </c>
      <c r="M48" s="21" t="s">
        <v>69</v>
      </c>
      <c r="N48" s="3"/>
      <c r="O48" s="3"/>
      <c r="P48" s="3"/>
      <c r="Q48" s="4"/>
    </row>
    <row r="49" spans="2:17" ht="27" customHeight="1" x14ac:dyDescent="0.3">
      <c r="B49" s="84"/>
      <c r="C49" s="2"/>
      <c r="D49" s="40" t="s">
        <v>1</v>
      </c>
      <c r="E49" s="7" t="s">
        <v>53</v>
      </c>
      <c r="F49" s="57" t="s">
        <v>108</v>
      </c>
      <c r="G49" s="3">
        <v>1</v>
      </c>
      <c r="H49" s="7" t="s">
        <v>47</v>
      </c>
      <c r="I49" s="57" t="s">
        <v>109</v>
      </c>
      <c r="J49" s="4">
        <v>0</v>
      </c>
      <c r="K49" s="14"/>
      <c r="L49" s="23">
        <f>G49/LOG(1+1,2)</f>
        <v>1</v>
      </c>
      <c r="M49" s="4">
        <f>J49/LOG(1+1,2)</f>
        <v>0</v>
      </c>
      <c r="N49" s="3"/>
      <c r="O49" s="3"/>
      <c r="P49" s="3"/>
      <c r="Q49" s="4"/>
    </row>
    <row r="50" spans="2:17" ht="27" customHeight="1" x14ac:dyDescent="0.3">
      <c r="B50" s="84"/>
      <c r="C50" s="2"/>
      <c r="D50" s="40" t="s">
        <v>2</v>
      </c>
      <c r="E50" s="7" t="s">
        <v>47</v>
      </c>
      <c r="F50" s="57" t="s">
        <v>109</v>
      </c>
      <c r="G50" s="3">
        <v>0</v>
      </c>
      <c r="H50" s="7" t="s">
        <v>53</v>
      </c>
      <c r="I50" s="57" t="s">
        <v>108</v>
      </c>
      <c r="J50" s="4">
        <v>1</v>
      </c>
      <c r="K50" s="14"/>
      <c r="L50" s="23">
        <f>G50/LOG(2+1,2)</f>
        <v>0</v>
      </c>
      <c r="M50" s="4">
        <f>J50/LOG(2+1,2)</f>
        <v>0.63092975357145742</v>
      </c>
      <c r="N50" s="3"/>
      <c r="O50" s="3"/>
      <c r="P50" s="3"/>
      <c r="Q50" s="4"/>
    </row>
    <row r="51" spans="2:17" ht="27" customHeight="1" x14ac:dyDescent="0.3">
      <c r="B51" s="84"/>
      <c r="C51" s="2"/>
      <c r="D51" s="40" t="s">
        <v>3</v>
      </c>
      <c r="E51" s="7" t="s">
        <v>54</v>
      </c>
      <c r="F51" s="57" t="s">
        <v>108</v>
      </c>
      <c r="G51" s="3">
        <v>1</v>
      </c>
      <c r="H51" s="7" t="s">
        <v>56</v>
      </c>
      <c r="I51" s="57" t="s">
        <v>111</v>
      </c>
      <c r="J51" s="4">
        <v>1</v>
      </c>
      <c r="K51" s="14"/>
      <c r="L51" s="23">
        <f>G51/LOG(3+1,2)</f>
        <v>0.5</v>
      </c>
      <c r="M51" s="4">
        <f>J51/LOG(3+1,2)</f>
        <v>0.5</v>
      </c>
      <c r="N51" s="3"/>
      <c r="O51" s="3"/>
      <c r="P51" s="3"/>
      <c r="Q51" s="4"/>
    </row>
    <row r="52" spans="2:17" ht="27" customHeight="1" x14ac:dyDescent="0.3">
      <c r="B52" s="84"/>
      <c r="C52" s="2"/>
      <c r="D52" s="40" t="s">
        <v>4</v>
      </c>
      <c r="E52" s="7" t="s">
        <v>55</v>
      </c>
      <c r="F52" s="57" t="s">
        <v>109</v>
      </c>
      <c r="G52" s="3">
        <v>0</v>
      </c>
      <c r="H52" s="7" t="s">
        <v>57</v>
      </c>
      <c r="I52" s="57" t="s">
        <v>109</v>
      </c>
      <c r="J52" s="4">
        <v>0</v>
      </c>
      <c r="K52" s="14"/>
      <c r="L52" s="23">
        <f>G52/LOG(4+1,2)</f>
        <v>0</v>
      </c>
      <c r="M52" s="4">
        <f>J52/LOG(4+1,2)</f>
        <v>0</v>
      </c>
      <c r="N52" s="3"/>
      <c r="O52" s="3"/>
      <c r="P52" s="3"/>
      <c r="Q52" s="4"/>
    </row>
    <row r="53" spans="2:17" ht="27" customHeight="1" thickBot="1" x14ac:dyDescent="0.35">
      <c r="B53" s="84"/>
      <c r="C53" s="2"/>
      <c r="D53" s="41" t="s">
        <v>5</v>
      </c>
      <c r="E53" s="8" t="s">
        <v>56</v>
      </c>
      <c r="F53" s="58" t="s">
        <v>110</v>
      </c>
      <c r="G53" s="5">
        <v>1</v>
      </c>
      <c r="H53" s="8" t="s">
        <v>58</v>
      </c>
      <c r="I53" s="58" t="s">
        <v>109</v>
      </c>
      <c r="J53" s="6">
        <v>0</v>
      </c>
      <c r="K53" s="14"/>
      <c r="L53" s="23">
        <f>G53/LOG(5+1,2)</f>
        <v>0.38685280723454163</v>
      </c>
      <c r="M53" s="4">
        <f>J53/LOG(5+1,2)</f>
        <v>0</v>
      </c>
      <c r="N53" s="3"/>
      <c r="O53" s="3"/>
      <c r="P53" s="3"/>
      <c r="Q53" s="4"/>
    </row>
    <row r="54" spans="2:17" ht="27" customHeight="1" thickBot="1" x14ac:dyDescent="0.35">
      <c r="B54" s="84"/>
      <c r="C54" s="2"/>
      <c r="D54" s="42"/>
      <c r="E54" s="3"/>
      <c r="F54" s="42"/>
      <c r="G54" s="3"/>
      <c r="H54" s="3"/>
      <c r="I54" s="42"/>
      <c r="J54" s="3"/>
      <c r="K54" s="30" t="s">
        <v>76</v>
      </c>
      <c r="L54" s="24">
        <f>SUM(L49:L53)</f>
        <v>1.8868528072345416</v>
      </c>
      <c r="M54" s="20">
        <f>SUM(M49:M53)</f>
        <v>1.1309297535714573</v>
      </c>
      <c r="N54" s="3"/>
      <c r="O54" s="3"/>
      <c r="P54" s="3"/>
      <c r="Q54" s="4"/>
    </row>
    <row r="55" spans="2:17" ht="27" customHeight="1" thickBot="1" x14ac:dyDescent="0.35">
      <c r="B55" s="85"/>
      <c r="C55" s="10"/>
      <c r="D55" s="43"/>
      <c r="E55" s="5"/>
      <c r="F55" s="43"/>
      <c r="G55" s="5"/>
      <c r="H55" s="5"/>
      <c r="I55" s="43"/>
      <c r="J55" s="5"/>
      <c r="K55" s="29"/>
      <c r="L55" s="5"/>
      <c r="M55" s="5"/>
      <c r="N55" s="5"/>
      <c r="O55" s="5"/>
      <c r="P55" s="5"/>
      <c r="Q55" s="6"/>
    </row>
    <row r="56" spans="2:17" ht="27" customHeight="1" thickBot="1" x14ac:dyDescent="0.35"/>
    <row r="57" spans="2:17" ht="27" customHeight="1" thickBot="1" x14ac:dyDescent="0.35">
      <c r="B57" s="83" t="s">
        <v>14</v>
      </c>
      <c r="C57" s="25"/>
      <c r="D57" s="39"/>
      <c r="E57" s="26"/>
      <c r="F57" s="39"/>
      <c r="G57" s="26"/>
      <c r="H57" s="26"/>
      <c r="I57" s="39"/>
      <c r="J57" s="26"/>
      <c r="K57" s="27"/>
      <c r="L57" s="26"/>
      <c r="M57" s="26"/>
      <c r="N57" s="26"/>
      <c r="O57" s="26"/>
      <c r="P57" s="26"/>
      <c r="Q57" s="28"/>
    </row>
    <row r="58" spans="2:17" ht="27" customHeight="1" thickBot="1" x14ac:dyDescent="0.35">
      <c r="B58" s="84"/>
      <c r="C58" s="2"/>
      <c r="D58" s="19" t="s">
        <v>14</v>
      </c>
      <c r="E58" s="77" t="s">
        <v>18</v>
      </c>
      <c r="F58" s="77"/>
      <c r="G58" s="77"/>
      <c r="H58" s="77"/>
      <c r="I58" s="77"/>
      <c r="J58" s="78"/>
      <c r="K58" s="13"/>
      <c r="L58" s="79" t="s">
        <v>70</v>
      </c>
      <c r="M58" s="78"/>
      <c r="N58" s="3"/>
      <c r="O58" s="3"/>
      <c r="P58" s="3"/>
      <c r="Q58" s="4"/>
    </row>
    <row r="59" spans="2:17" ht="27" customHeight="1" thickBot="1" x14ac:dyDescent="0.35">
      <c r="B59" s="84"/>
      <c r="C59" s="2"/>
      <c r="D59" s="16"/>
      <c r="E59" s="17" t="s">
        <v>6</v>
      </c>
      <c r="F59" s="17" t="s">
        <v>91</v>
      </c>
      <c r="G59" s="17" t="s">
        <v>66</v>
      </c>
      <c r="H59" s="17" t="s">
        <v>7</v>
      </c>
      <c r="I59" s="17" t="s">
        <v>91</v>
      </c>
      <c r="J59" s="18" t="s">
        <v>67</v>
      </c>
      <c r="K59" s="13"/>
      <c r="L59" s="22" t="s">
        <v>68</v>
      </c>
      <c r="M59" s="21" t="s">
        <v>69</v>
      </c>
      <c r="N59" s="3"/>
      <c r="O59" s="3"/>
      <c r="P59" s="3"/>
      <c r="Q59" s="4"/>
    </row>
    <row r="60" spans="2:17" ht="27" customHeight="1" x14ac:dyDescent="0.3">
      <c r="B60" s="84"/>
      <c r="C60" s="2"/>
      <c r="D60" s="40" t="s">
        <v>1</v>
      </c>
      <c r="E60" s="7" t="s">
        <v>41</v>
      </c>
      <c r="F60" s="57" t="s">
        <v>112</v>
      </c>
      <c r="G60" s="3">
        <v>0.5</v>
      </c>
      <c r="H60" s="7" t="s">
        <v>41</v>
      </c>
      <c r="I60" s="60" t="s">
        <v>112</v>
      </c>
      <c r="J60" s="4">
        <v>0.5</v>
      </c>
      <c r="K60" s="14"/>
      <c r="L60" s="23">
        <f>G60/LOG(1+1,2)</f>
        <v>0.5</v>
      </c>
      <c r="M60" s="4">
        <f>J60/LOG(1+1,2)</f>
        <v>0.5</v>
      </c>
      <c r="N60" s="3"/>
      <c r="O60" s="3"/>
      <c r="P60" s="3"/>
      <c r="Q60" s="4"/>
    </row>
    <row r="61" spans="2:17" ht="27" customHeight="1" x14ac:dyDescent="0.3">
      <c r="B61" s="84"/>
      <c r="C61" s="2"/>
      <c r="D61" s="40" t="s">
        <v>2</v>
      </c>
      <c r="E61" s="7" t="s">
        <v>59</v>
      </c>
      <c r="F61" s="57" t="s">
        <v>112</v>
      </c>
      <c r="G61" s="3">
        <v>0.5</v>
      </c>
      <c r="H61" s="7" t="s">
        <v>63</v>
      </c>
      <c r="I61" s="57" t="s">
        <v>109</v>
      </c>
      <c r="J61" s="4">
        <v>0</v>
      </c>
      <c r="K61" s="14"/>
      <c r="L61" s="23">
        <f>G61/LOG(2+1,2)</f>
        <v>0.31546487678572871</v>
      </c>
      <c r="M61" s="4">
        <f>J61/LOG(2+1,2)</f>
        <v>0</v>
      </c>
      <c r="N61" s="3"/>
      <c r="O61" s="3"/>
      <c r="P61" s="3"/>
      <c r="Q61" s="4"/>
    </row>
    <row r="62" spans="2:17" ht="27" customHeight="1" x14ac:dyDescent="0.3">
      <c r="B62" s="84"/>
      <c r="C62" s="2"/>
      <c r="D62" s="40" t="s">
        <v>3</v>
      </c>
      <c r="E62" s="7" t="s">
        <v>60</v>
      </c>
      <c r="F62" s="57" t="s">
        <v>113</v>
      </c>
      <c r="G62" s="3">
        <v>1</v>
      </c>
      <c r="H62" s="7" t="s">
        <v>40</v>
      </c>
      <c r="I62" s="57" t="s">
        <v>109</v>
      </c>
      <c r="J62" s="4">
        <v>0</v>
      </c>
      <c r="K62" s="14"/>
      <c r="L62" s="23">
        <f>G62/LOG(3+1,2)</f>
        <v>0.5</v>
      </c>
      <c r="M62" s="4">
        <f>J62/LOG(3+1,2)</f>
        <v>0</v>
      </c>
      <c r="N62" s="3"/>
      <c r="O62" s="3"/>
      <c r="P62" s="3"/>
      <c r="Q62" s="4"/>
    </row>
    <row r="63" spans="2:17" ht="27" customHeight="1" x14ac:dyDescent="0.3">
      <c r="B63" s="84"/>
      <c r="C63" s="2"/>
      <c r="D63" s="40" t="s">
        <v>4</v>
      </c>
      <c r="E63" s="7" t="s">
        <v>61</v>
      </c>
      <c r="F63" s="57" t="s">
        <v>112</v>
      </c>
      <c r="G63" s="3">
        <v>0.5</v>
      </c>
      <c r="H63" s="7" t="s">
        <v>64</v>
      </c>
      <c r="I63" s="57" t="s">
        <v>109</v>
      </c>
      <c r="J63" s="4">
        <v>0</v>
      </c>
      <c r="K63" s="14"/>
      <c r="L63" s="23">
        <f>G63/LOG(4+1,2)</f>
        <v>0.21533827903669653</v>
      </c>
      <c r="M63" s="4">
        <f>J63/LOG(4+1,2)</f>
        <v>0</v>
      </c>
      <c r="N63" s="3"/>
      <c r="O63" s="3"/>
      <c r="P63" s="3"/>
      <c r="Q63" s="4"/>
    </row>
    <row r="64" spans="2:17" ht="27" customHeight="1" thickBot="1" x14ac:dyDescent="0.35">
      <c r="B64" s="84"/>
      <c r="C64" s="2"/>
      <c r="D64" s="41" t="s">
        <v>5</v>
      </c>
      <c r="E64" s="8" t="s">
        <v>62</v>
      </c>
      <c r="F64" s="58" t="s">
        <v>109</v>
      </c>
      <c r="G64" s="5">
        <v>0</v>
      </c>
      <c r="H64" s="8" t="s">
        <v>65</v>
      </c>
      <c r="I64" s="58" t="s">
        <v>109</v>
      </c>
      <c r="J64" s="6">
        <v>0</v>
      </c>
      <c r="K64" s="14"/>
      <c r="L64" s="23">
        <f>G64/LOG(5+1,2)</f>
        <v>0</v>
      </c>
      <c r="M64" s="4">
        <f>J64/LOG(5+1,2)</f>
        <v>0</v>
      </c>
      <c r="N64" s="3"/>
      <c r="O64" s="3"/>
      <c r="P64" s="3"/>
      <c r="Q64" s="4"/>
    </row>
    <row r="65" spans="2:17" ht="27" customHeight="1" thickBot="1" x14ac:dyDescent="0.35">
      <c r="B65" s="84"/>
      <c r="C65" s="2"/>
      <c r="D65" s="42"/>
      <c r="E65" s="3"/>
      <c r="F65" s="42"/>
      <c r="G65" s="3"/>
      <c r="H65" s="3"/>
      <c r="I65" s="42"/>
      <c r="J65" s="3"/>
      <c r="K65" s="30" t="s">
        <v>77</v>
      </c>
      <c r="L65" s="24">
        <f>SUM(L60:L64)</f>
        <v>1.5308031558224251</v>
      </c>
      <c r="M65" s="20">
        <f>SUM(M60:M64)</f>
        <v>0.5</v>
      </c>
      <c r="N65" s="3"/>
      <c r="O65" s="3"/>
      <c r="P65" s="3"/>
      <c r="Q65" s="4"/>
    </row>
    <row r="66" spans="2:17" ht="27" customHeight="1" thickBot="1" x14ac:dyDescent="0.35">
      <c r="B66" s="85"/>
      <c r="C66" s="10"/>
      <c r="D66" s="43"/>
      <c r="E66" s="5"/>
      <c r="F66" s="43"/>
      <c r="G66" s="5"/>
      <c r="H66" s="5"/>
      <c r="I66" s="43"/>
      <c r="J66" s="5"/>
      <c r="K66" s="29"/>
      <c r="L66" s="5"/>
      <c r="M66" s="5"/>
      <c r="N66" s="5"/>
      <c r="O66" s="5"/>
      <c r="P66" s="5"/>
      <c r="Q66" s="6"/>
    </row>
    <row r="67" spans="2:17" ht="27" customHeight="1" thickBot="1" x14ac:dyDescent="0.35">
      <c r="C67" s="3"/>
      <c r="D67" s="42"/>
      <c r="E67" s="3"/>
      <c r="F67" s="42"/>
      <c r="G67" s="3"/>
      <c r="H67" s="3"/>
      <c r="I67" s="42"/>
      <c r="J67" s="3"/>
      <c r="K67" s="14"/>
      <c r="L67" s="3"/>
      <c r="M67" s="3"/>
      <c r="N67" s="3"/>
      <c r="O67" s="3"/>
      <c r="P67" s="3"/>
      <c r="Q67" s="3"/>
    </row>
    <row r="68" spans="2:17" ht="56" customHeight="1" thickBot="1" x14ac:dyDescent="0.35">
      <c r="B68" s="83" t="s">
        <v>71</v>
      </c>
      <c r="C68" s="25"/>
      <c r="D68" s="39"/>
      <c r="E68" s="26"/>
      <c r="F68" s="39"/>
      <c r="G68" s="26"/>
      <c r="H68" s="26"/>
      <c r="I68" s="39"/>
      <c r="J68" s="26"/>
      <c r="K68" s="27"/>
      <c r="L68" s="51"/>
      <c r="M68" s="51"/>
      <c r="N68" s="28"/>
      <c r="O68" s="3"/>
      <c r="P68" s="3"/>
      <c r="Q68" s="3"/>
    </row>
    <row r="69" spans="2:17" ht="56" customHeight="1" thickBot="1" x14ac:dyDescent="0.35">
      <c r="B69" s="84"/>
      <c r="C69" s="2"/>
      <c r="D69" s="42"/>
      <c r="E69" s="71" t="s">
        <v>114</v>
      </c>
      <c r="F69" s="72"/>
      <c r="G69" s="72"/>
      <c r="H69" s="73"/>
      <c r="I69" s="42"/>
      <c r="J69" s="3"/>
      <c r="K69" s="14"/>
      <c r="L69" s="37" t="s">
        <v>79</v>
      </c>
      <c r="M69" s="37" t="s">
        <v>80</v>
      </c>
      <c r="N69" s="4"/>
      <c r="O69" s="3"/>
      <c r="P69" s="3"/>
      <c r="Q69" s="3"/>
    </row>
    <row r="70" spans="2:17" s="35" customFormat="1" ht="56" customHeight="1" thickBot="1" x14ac:dyDescent="0.25">
      <c r="B70" s="84"/>
      <c r="C70" s="52"/>
      <c r="D70" s="53"/>
      <c r="E70" s="74"/>
      <c r="F70" s="75"/>
      <c r="G70" s="75"/>
      <c r="H70" s="76"/>
      <c r="I70" s="53"/>
      <c r="J70" s="53"/>
      <c r="K70" s="37" t="s">
        <v>71</v>
      </c>
      <c r="L70" s="36">
        <f>SUM(L65,L54,L43,,L32,L21,L10)</f>
        <v>10.892027428356801</v>
      </c>
      <c r="M70" s="36">
        <f>SUM(M65,M54,M43,,M32,M21,M10)</f>
        <v>8.5407332116103927</v>
      </c>
      <c r="N70" s="54"/>
    </row>
    <row r="71" spans="2:17" ht="56" customHeight="1" thickBot="1" x14ac:dyDescent="0.35">
      <c r="B71" s="85"/>
      <c r="C71" s="10"/>
      <c r="D71" s="43"/>
      <c r="E71" s="5"/>
      <c r="F71" s="43"/>
      <c r="G71" s="5"/>
      <c r="H71" s="5"/>
      <c r="I71" s="43"/>
      <c r="J71" s="5"/>
      <c r="K71" s="29"/>
      <c r="L71" s="5"/>
      <c r="M71" s="5"/>
      <c r="N71" s="6"/>
    </row>
    <row r="72" spans="2:17" ht="27" customHeight="1" thickBot="1" x14ac:dyDescent="0.35"/>
    <row r="73" spans="2:17" ht="27" customHeight="1" thickBot="1" x14ac:dyDescent="0.35">
      <c r="B73" s="83" t="s">
        <v>89</v>
      </c>
      <c r="C73" s="25"/>
      <c r="D73" s="39"/>
      <c r="E73" s="26"/>
      <c r="F73" s="39"/>
      <c r="G73" s="26"/>
      <c r="H73" s="26"/>
      <c r="I73" s="39"/>
      <c r="J73" s="26"/>
      <c r="K73" s="27"/>
      <c r="L73" s="26"/>
      <c r="M73" s="26"/>
      <c r="N73" s="28"/>
    </row>
    <row r="74" spans="2:17" ht="36" customHeight="1" thickBot="1" x14ac:dyDescent="0.35">
      <c r="B74" s="84"/>
      <c r="C74" s="2"/>
      <c r="D74" s="42"/>
      <c r="E74" s="22" t="s">
        <v>81</v>
      </c>
      <c r="F74" s="11" t="s">
        <v>78</v>
      </c>
      <c r="H74" s="3"/>
      <c r="I74" s="42"/>
      <c r="J74" s="3"/>
      <c r="K74" s="14"/>
      <c r="L74" s="3"/>
      <c r="M74" s="3"/>
      <c r="N74" s="4"/>
    </row>
    <row r="75" spans="2:17" ht="36" customHeight="1" x14ac:dyDescent="0.3">
      <c r="B75" s="84"/>
      <c r="C75" s="2"/>
      <c r="D75" s="42"/>
      <c r="E75" s="33" t="s">
        <v>82</v>
      </c>
      <c r="F75" s="31">
        <v>2</v>
      </c>
      <c r="H75" s="3"/>
      <c r="I75" s="42"/>
      <c r="J75" s="3"/>
      <c r="K75" s="14"/>
      <c r="L75" s="3"/>
      <c r="M75" s="3"/>
      <c r="N75" s="4"/>
    </row>
    <row r="76" spans="2:17" ht="36" customHeight="1" x14ac:dyDescent="0.3">
      <c r="B76" s="84"/>
      <c r="C76" s="2"/>
      <c r="D76" s="42"/>
      <c r="E76" s="33" t="s">
        <v>83</v>
      </c>
      <c r="F76" s="31">
        <v>3</v>
      </c>
      <c r="H76" s="3"/>
      <c r="I76" s="42"/>
      <c r="J76" s="3"/>
      <c r="K76" s="14"/>
      <c r="L76" s="3"/>
      <c r="M76" s="3"/>
      <c r="N76" s="4"/>
    </row>
    <row r="77" spans="2:17" ht="36" customHeight="1" x14ac:dyDescent="0.3">
      <c r="B77" s="84"/>
      <c r="C77" s="2"/>
      <c r="D77" s="42"/>
      <c r="E77" s="33" t="s">
        <v>84</v>
      </c>
      <c r="F77" s="31">
        <v>2</v>
      </c>
      <c r="H77" s="3"/>
      <c r="I77" s="42"/>
      <c r="J77" s="3"/>
      <c r="K77" s="14"/>
      <c r="L77" s="3"/>
      <c r="M77" s="3"/>
      <c r="N77" s="4"/>
    </row>
    <row r="78" spans="2:17" ht="36" customHeight="1" x14ac:dyDescent="0.3">
      <c r="B78" s="84"/>
      <c r="C78" s="2"/>
      <c r="D78" s="42"/>
      <c r="E78" s="33" t="s">
        <v>85</v>
      </c>
      <c r="F78" s="31">
        <v>1</v>
      </c>
      <c r="H78" s="3"/>
      <c r="I78" s="42"/>
      <c r="J78" s="3"/>
      <c r="K78" s="14"/>
      <c r="L78" s="3"/>
      <c r="M78" s="3"/>
      <c r="N78" s="4"/>
    </row>
    <row r="79" spans="2:17" ht="36" customHeight="1" x14ac:dyDescent="0.3">
      <c r="B79" s="84"/>
      <c r="C79" s="2"/>
      <c r="D79" s="42"/>
      <c r="E79" s="33" t="s">
        <v>86</v>
      </c>
      <c r="F79" s="31">
        <v>3</v>
      </c>
      <c r="H79" s="3"/>
      <c r="I79" s="42"/>
      <c r="J79" s="3"/>
      <c r="K79" s="14"/>
      <c r="L79" s="3"/>
      <c r="M79" s="3"/>
      <c r="N79" s="4"/>
    </row>
    <row r="80" spans="2:17" ht="36" customHeight="1" thickBot="1" x14ac:dyDescent="0.35">
      <c r="B80" s="84"/>
      <c r="C80" s="2"/>
      <c r="D80" s="42"/>
      <c r="E80" s="34" t="s">
        <v>87</v>
      </c>
      <c r="F80" s="32">
        <v>1</v>
      </c>
      <c r="H80" s="3"/>
      <c r="I80" s="42"/>
      <c r="J80" s="3"/>
      <c r="K80" s="14"/>
      <c r="L80" s="3"/>
      <c r="M80" s="3"/>
      <c r="N80" s="4"/>
    </row>
    <row r="81" spans="2:14" ht="27" customHeight="1" thickBot="1" x14ac:dyDescent="0.35">
      <c r="B81" s="85"/>
      <c r="C81" s="10"/>
      <c r="D81" s="43"/>
      <c r="E81" s="5"/>
      <c r="F81" s="43"/>
      <c r="G81" s="5"/>
      <c r="H81" s="5"/>
      <c r="I81" s="43"/>
      <c r="J81" s="5"/>
      <c r="K81" s="29"/>
      <c r="L81" s="5"/>
      <c r="M81" s="5"/>
      <c r="N81" s="6"/>
    </row>
    <row r="82" spans="2:14" ht="27" customHeight="1" thickBot="1" x14ac:dyDescent="0.35"/>
    <row r="83" spans="2:14" ht="36" customHeight="1" thickBot="1" x14ac:dyDescent="0.35">
      <c r="B83" s="83" t="s">
        <v>90</v>
      </c>
      <c r="C83" s="25"/>
      <c r="D83" s="55"/>
      <c r="E83" s="46"/>
      <c r="F83" s="55"/>
      <c r="G83" s="46"/>
      <c r="H83" s="46"/>
      <c r="I83" s="55"/>
      <c r="J83" s="46"/>
      <c r="K83" s="47"/>
      <c r="L83" s="46"/>
      <c r="M83" s="46"/>
      <c r="N83" s="28"/>
    </row>
    <row r="84" spans="2:14" ht="36" customHeight="1" x14ac:dyDescent="0.3">
      <c r="B84" s="84"/>
      <c r="C84" s="2"/>
      <c r="D84" s="50"/>
      <c r="E84" s="80" t="s">
        <v>88</v>
      </c>
      <c r="F84" s="62" t="s">
        <v>115</v>
      </c>
      <c r="G84" s="63"/>
      <c r="H84" s="63"/>
      <c r="I84" s="63"/>
      <c r="J84" s="63"/>
      <c r="K84" s="63"/>
      <c r="L84" s="63"/>
      <c r="M84" s="64"/>
      <c r="N84" s="4"/>
    </row>
    <row r="85" spans="2:14" ht="36" customHeight="1" x14ac:dyDescent="0.3">
      <c r="B85" s="84"/>
      <c r="C85" s="2"/>
      <c r="D85" s="50"/>
      <c r="E85" s="81"/>
      <c r="F85" s="65"/>
      <c r="G85" s="66"/>
      <c r="H85" s="66"/>
      <c r="I85" s="66"/>
      <c r="J85" s="66"/>
      <c r="K85" s="66"/>
      <c r="L85" s="66"/>
      <c r="M85" s="67"/>
      <c r="N85" s="4"/>
    </row>
    <row r="86" spans="2:14" ht="36" customHeight="1" thickBot="1" x14ac:dyDescent="0.35">
      <c r="B86" s="84"/>
      <c r="C86" s="2"/>
      <c r="D86" s="50"/>
      <c r="E86" s="82"/>
      <c r="F86" s="68"/>
      <c r="G86" s="69"/>
      <c r="H86" s="69"/>
      <c r="I86" s="69"/>
      <c r="J86" s="69"/>
      <c r="K86" s="69"/>
      <c r="L86" s="69"/>
      <c r="M86" s="70"/>
      <c r="N86" s="4"/>
    </row>
    <row r="87" spans="2:14" ht="36" customHeight="1" thickBot="1" x14ac:dyDescent="0.35">
      <c r="B87" s="85"/>
      <c r="C87" s="10"/>
      <c r="D87" s="56"/>
      <c r="E87" s="48"/>
      <c r="F87" s="56"/>
      <c r="G87" s="48"/>
      <c r="H87" s="48"/>
      <c r="I87" s="56"/>
      <c r="J87" s="48"/>
      <c r="K87" s="49"/>
      <c r="L87" s="48"/>
      <c r="M87" s="48"/>
      <c r="N87" s="6"/>
    </row>
  </sheetData>
  <mergeCells count="24">
    <mergeCell ref="B57:B66"/>
    <mergeCell ref="B68:B71"/>
    <mergeCell ref="B73:B81"/>
    <mergeCell ref="B83:B87"/>
    <mergeCell ref="L58:M58"/>
    <mergeCell ref="B2:B11"/>
    <mergeCell ref="B13:B22"/>
    <mergeCell ref="B24:B33"/>
    <mergeCell ref="B35:B44"/>
    <mergeCell ref="B46:B55"/>
    <mergeCell ref="F84:M86"/>
    <mergeCell ref="E69:H70"/>
    <mergeCell ref="E47:J47"/>
    <mergeCell ref="E58:J58"/>
    <mergeCell ref="L3:M3"/>
    <mergeCell ref="L14:M14"/>
    <mergeCell ref="L25:M25"/>
    <mergeCell ref="L36:M36"/>
    <mergeCell ref="L47:M47"/>
    <mergeCell ref="E84:E86"/>
    <mergeCell ref="E3:J3"/>
    <mergeCell ref="E14:J14"/>
    <mergeCell ref="E25:J25"/>
    <mergeCell ref="E36:J36"/>
  </mergeCells>
  <hyperlinks>
    <hyperlink ref="E5" r:id="rId1" xr:uid="{0F00E90E-D1E6-D64B-B599-CDEA2676BADC}"/>
    <hyperlink ref="E6" r:id="rId2" xr:uid="{A7B5C305-034C-0F40-9B45-D9D9E27D062A}"/>
    <hyperlink ref="E7" r:id="rId3" xr:uid="{4893D784-EC61-5641-A7AA-DF2DE177320C}"/>
    <hyperlink ref="E8" r:id="rId4" xr:uid="{C34F13BE-0E7E-084C-BD82-4EE6CEAD2F60}"/>
    <hyperlink ref="E9" r:id="rId5" xr:uid="{4FF14EF0-F712-A44E-AA4E-D758659390D4}"/>
    <hyperlink ref="H5" r:id="rId6" xr:uid="{0999F847-BA98-E146-906C-14E63A38BBA0}"/>
    <hyperlink ref="H6" r:id="rId7" xr:uid="{C18BCB54-FC1F-934D-82D3-2218B25157DC}"/>
    <hyperlink ref="H7" r:id="rId8" xr:uid="{23D121CD-EB3F-E54B-936F-5B60B25805CE}"/>
    <hyperlink ref="H8" r:id="rId9" xr:uid="{3818A5D0-9810-2A4D-A2F6-FA62ED80E98F}"/>
    <hyperlink ref="H9" r:id="rId10" xr:uid="{AB0C122A-106D-2C49-B331-0B3EA86603FF}"/>
    <hyperlink ref="E16" r:id="rId11" xr:uid="{3D5E12F2-7F82-0E46-9C1F-D8E71A51527B}"/>
    <hyperlink ref="E17" r:id="rId12" xr:uid="{F325628F-B554-F34D-B098-1C5AE3052E79}"/>
    <hyperlink ref="E18" r:id="rId13" xr:uid="{0EB12CF0-7A17-304F-A33E-43CE3F5D8703}"/>
    <hyperlink ref="E19" r:id="rId14" xr:uid="{050AFC01-2612-A747-AA28-C4388D7364E2}"/>
    <hyperlink ref="E20" r:id="rId15" xr:uid="{E2042AA1-E3D3-8D4A-A7C6-B22A0513451C}"/>
    <hyperlink ref="H16" r:id="rId16" xr:uid="{4B4C8F11-9C89-0648-A35F-CA5F015268AD}"/>
    <hyperlink ref="H17" r:id="rId17" xr:uid="{D1A966DE-F497-7146-AD65-7E56D16BED61}"/>
    <hyperlink ref="H18" r:id="rId18" xr:uid="{B0D3168A-D3AD-554A-A0D9-0F70FD3AA00C}"/>
    <hyperlink ref="H19" r:id="rId19" xr:uid="{6569537B-8699-DB40-8C35-56D602BA0C06}"/>
    <hyperlink ref="H20" r:id="rId20" xr:uid="{D29123E1-A727-0C40-B2B1-4C1C12537824}"/>
    <hyperlink ref="E27" r:id="rId21" xr:uid="{CEDF9003-B71C-C946-BDC7-162C0061E790}"/>
    <hyperlink ref="E31" r:id="rId22" xr:uid="{D2E78640-8844-AA46-8695-91E2D90767C1}"/>
    <hyperlink ref="H27" r:id="rId23" xr:uid="{B13303D5-2A25-D342-B171-4FBEE61BEACA}"/>
    <hyperlink ref="E28" r:id="rId24" xr:uid="{31CAF2D1-BD41-A546-9C7C-B2FFEABB9539}"/>
    <hyperlink ref="E29" r:id="rId25" xr:uid="{2A224633-41A4-6D46-876D-F3D2CDE37EFB}"/>
    <hyperlink ref="E30" r:id="rId26" xr:uid="{813081B7-5854-9843-9D9B-9712C39B02A7}"/>
    <hyperlink ref="H28" r:id="rId27" xr:uid="{B988CCA2-8B48-634B-82B6-521FF18DA460}"/>
    <hyperlink ref="H29" r:id="rId28" xr:uid="{6332DE25-719D-C449-B1CD-A08D32EC0EA9}"/>
    <hyperlink ref="H30" r:id="rId29" xr:uid="{CF398FA9-882C-9847-A4C7-C8572C814B14}"/>
    <hyperlink ref="H31" r:id="rId30" xr:uid="{7AED4C41-D532-1F47-B227-DE06AE4B9C5F}"/>
    <hyperlink ref="E38" r:id="rId31" xr:uid="{14E8B45A-4632-D24F-B341-2673B8D3E62D}"/>
    <hyperlink ref="E39" r:id="rId32" xr:uid="{FB211114-7CB1-3846-9671-A5447AE5E980}"/>
    <hyperlink ref="E40" r:id="rId33" xr:uid="{C159E631-E253-9C4F-B9AF-336B9665890B}"/>
    <hyperlink ref="E41" r:id="rId34" xr:uid="{49299BA8-84D2-C54F-9C5C-461A17F2E504}"/>
    <hyperlink ref="E42" r:id="rId35" xr:uid="{306426E8-4065-8944-8D29-1037620E2C52}"/>
    <hyperlink ref="H38" r:id="rId36" xr:uid="{6308E8FA-E890-D24F-BB9A-8BC8F7FF39C4}"/>
    <hyperlink ref="H42" r:id="rId37" xr:uid="{082021AE-9FB8-4849-9C3B-129BB5DAE212}"/>
    <hyperlink ref="H41" r:id="rId38" xr:uid="{36F77059-91A2-1F48-9DC0-89373F1AC853}"/>
    <hyperlink ref="H40" r:id="rId39" xr:uid="{E2422D9B-9D96-734E-A512-E3F33DDD53A8}"/>
    <hyperlink ref="H39" r:id="rId40" xr:uid="{AA3BBC33-4F1F-BE49-9521-D013250D6CF0}"/>
    <hyperlink ref="E49" r:id="rId41" xr:uid="{B87B0830-C738-734A-B8C2-CBAB9A82AD35}"/>
    <hyperlink ref="E50" r:id="rId42" xr:uid="{9F735E00-088F-2148-A06E-E0B6521E3B32}"/>
    <hyperlink ref="E51" r:id="rId43" xr:uid="{F0CE8667-F880-7E47-A2D3-A1B248F5ADD8}"/>
    <hyperlink ref="E52" r:id="rId44" xr:uid="{5817D4F6-8034-ED43-9972-7235E06B6958}"/>
    <hyperlink ref="E53" r:id="rId45" xr:uid="{D2857BD6-C921-B04E-9B81-25FCB88EB287}"/>
    <hyperlink ref="H53" r:id="rId46" xr:uid="{AC88D508-565A-4143-BE92-3B7AC602F2FA}"/>
    <hyperlink ref="H52" r:id="rId47" xr:uid="{E6FC0A8B-8FAA-564E-992E-C2F80414F735}"/>
    <hyperlink ref="H51" r:id="rId48" xr:uid="{1C7DF441-55A1-934A-9AF6-593F85C2C656}"/>
    <hyperlink ref="H50" r:id="rId49" xr:uid="{CD4DAB38-9387-CD48-AC1B-C84D4E76EE0E}"/>
    <hyperlink ref="H49" r:id="rId50" xr:uid="{7BF1BFF3-15C4-7A4B-A1CF-CF9285483163}"/>
    <hyperlink ref="E64" r:id="rId51" xr:uid="{B7863649-C197-A84A-8214-9E067948DE1A}"/>
    <hyperlink ref="E63" r:id="rId52" xr:uid="{C82361ED-6A26-2046-B384-18FAB9124DB9}"/>
    <hyperlink ref="E62" r:id="rId53" xr:uid="{13DD5923-30A9-4544-ADD6-E2F018085074}"/>
    <hyperlink ref="E61" r:id="rId54" xr:uid="{8B822E29-ED5F-B948-91B9-B0C0B584F5BA}"/>
    <hyperlink ref="E60" r:id="rId55" xr:uid="{BBB5D895-2860-4C46-8216-CB635E7BD5B5}"/>
    <hyperlink ref="H64" r:id="rId56" xr:uid="{C0343F1B-ACC2-F344-AB37-38C54DB1C256}"/>
    <hyperlink ref="H63" r:id="rId57" xr:uid="{9F8B477A-D86C-0A41-BBAE-6326AF632862}"/>
    <hyperlink ref="H62" r:id="rId58" xr:uid="{82FBC7F7-0E84-4341-966A-3CDA9AC72635}"/>
    <hyperlink ref="H61" r:id="rId59" xr:uid="{49E5FA74-5E57-4041-9390-E5C79F23D5B1}"/>
    <hyperlink ref="H60" r:id="rId60" xr:uid="{0DA3F17D-034B-3B46-B3A3-D333113F4DF0}"/>
  </hyperlinks>
  <pageMargins left="0.7" right="0.7" top="0.75" bottom="0.75" header="0.3" footer="0.3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2019-01-20T20:55:28Z</dcterms:created>
  <dcterms:modified xsi:type="dcterms:W3CDTF">2019-01-27T22:30:46Z</dcterms:modified>
</cp:coreProperties>
</file>