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anka\Downloads\"/>
    </mc:Choice>
  </mc:AlternateContent>
  <xr:revisionPtr revIDLastSave="0" documentId="13_ncr:1_{E8D2F5CB-D7FE-4FE7-A33B-F14189D13C47}" xr6:coauthVersionLast="47" xr6:coauthVersionMax="47" xr10:uidLastSave="{00000000-0000-0000-0000-000000000000}"/>
  <bookViews>
    <workbookView xWindow="-120" yWindow="-120" windowWidth="29040" windowHeight="15720" xr2:uid="{00000000-000D-0000-FFFF-FFFF00000000}"/>
  </bookViews>
  <sheets>
    <sheet name="EVALUACION2"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pNr30zeqExg+CZu3k32NFXwXL7PSmqfskWpBwap1xE="/>
    </ext>
  </extLst>
</workbook>
</file>

<file path=xl/calcChain.xml><?xml version="1.0" encoding="utf-8"?>
<calcChain xmlns="http://schemas.openxmlformats.org/spreadsheetml/2006/main">
  <c r="J20" i="1" l="1"/>
  <c r="K20" i="1" s="1"/>
  <c r="I20" i="1"/>
  <c r="H20" i="1"/>
  <c r="F20" i="1"/>
  <c r="G20" i="1" s="1"/>
  <c r="E20" i="1"/>
  <c r="B20" i="1"/>
  <c r="J19" i="1"/>
  <c r="K19" i="1" s="1"/>
  <c r="I19" i="1"/>
  <c r="H19" i="1"/>
  <c r="G19" i="1"/>
  <c r="E19" i="1"/>
  <c r="B19" i="1"/>
  <c r="K18" i="1"/>
  <c r="J18" i="1"/>
  <c r="H18" i="1"/>
  <c r="I18" i="1" s="1"/>
  <c r="F18" i="1"/>
  <c r="G18" i="1" s="1"/>
  <c r="E18" i="1"/>
  <c r="B18" i="1"/>
  <c r="K17" i="1"/>
  <c r="J17" i="1"/>
  <c r="H17" i="1"/>
  <c r="I17" i="1" s="1"/>
  <c r="G17" i="1"/>
  <c r="E17" i="1"/>
  <c r="B17" i="1"/>
  <c r="J16" i="1"/>
  <c r="K16" i="1" s="1"/>
  <c r="H16" i="1"/>
  <c r="I16" i="1" s="1"/>
  <c r="F16" i="1"/>
  <c r="G16" i="1" s="1"/>
  <c r="E16" i="1"/>
  <c r="B16" i="1"/>
  <c r="J15" i="1"/>
  <c r="K15" i="1" s="1"/>
  <c r="I15" i="1"/>
  <c r="H15" i="1"/>
  <c r="F15" i="1"/>
  <c r="G15" i="1" s="1"/>
  <c r="E15" i="1"/>
  <c r="B15" i="1"/>
  <c r="J14" i="1"/>
  <c r="K14" i="1" s="1"/>
  <c r="H14" i="1"/>
  <c r="I14" i="1" s="1"/>
  <c r="G14" i="1"/>
  <c r="E14" i="1"/>
  <c r="B14" i="1"/>
  <c r="K13" i="1"/>
  <c r="J13" i="1"/>
  <c r="H13" i="1"/>
  <c r="I13" i="1" s="1"/>
  <c r="I21" i="1" s="1"/>
  <c r="G13" i="1"/>
  <c r="F13" i="1"/>
  <c r="E13" i="1"/>
  <c r="B13" i="1"/>
  <c r="G21" i="1" l="1"/>
  <c r="K21" i="1"/>
  <c r="E21" i="1"/>
  <c r="C21" i="1" l="1"/>
  <c r="C22" i="1" s="1"/>
  <c r="C4" i="1" s="1"/>
  <c r="C6" i="1" l="1"/>
  <c r="C5" i="1"/>
</calcChain>
</file>

<file path=xl/sharedStrings.xml><?xml version="1.0" encoding="utf-8"?>
<sst xmlns="http://schemas.openxmlformats.org/spreadsheetml/2006/main" count="92" uniqueCount="67">
  <si>
    <t>INTEGRANTES</t>
  </si>
  <si>
    <t>GRUPAL</t>
  </si>
  <si>
    <t>Matias Allendes</t>
  </si>
  <si>
    <t>Augusto Alonso</t>
  </si>
  <si>
    <t>Benjamin Guzman</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</si>
  <si>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</si>
  <si>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</si>
  <si>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</si>
  <si>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</si>
  <si>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</si>
  <si>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</si>
  <si>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</si>
  <si>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</si>
  <si>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</si>
  <si>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</si>
  <si>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</si>
  <si>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</si>
  <si>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</si>
  <si>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b/>
        <sz val="11"/>
        <color rgb="FFFFFFFF"/>
        <rFont val="Calibri"/>
        <family val="2"/>
      </rPr>
      <t>Completamente Logrado</t>
    </r>
    <r>
      <rPr>
        <b/>
        <sz val="10"/>
        <color rgb="FFFFFFFF"/>
        <rFont val="Calibri"/>
        <family val="2"/>
      </rPr>
      <t xml:space="preserve">  (100%)</t>
    </r>
  </si>
  <si>
    <r>
      <rPr>
        <b/>
        <sz val="11"/>
        <color rgb="FFFFFFFF"/>
        <rFont val="Calibri"/>
        <family val="2"/>
      </rP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</si>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</sst>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rgb="FF000000"/>
      <name val="Calibri"/>
      <scheme val="minor"/>
    </font>
    <font>
      <sz val="11"/>
      <color rgb="FF000000"/>
      <name val="Calibri"/>
      <family val="2"/>
    </font>
    <font>
      <b/>
      <sz val="11"/>
      <color rgb="FF000000"/>
      <name val="Calibri"/>
      <family val="2"/>
    </font>
    <font>
      <sz val="20"/>
      <color rgb="FF000000"/>
      <name val="Calibri"/>
      <family val="2"/>
    </font>
    <font>
      <b/>
      <sz val="14"/>
      <color rgb="FF000000"/>
      <name val="Calibri"/>
      <family val="2"/>
    </font>
    <font>
      <b/>
      <sz val="10"/>
      <color rgb="FF000000"/>
      <name val="Calibri"/>
      <family val="2"/>
    </font>
    <font>
      <sz val="11"/>
      <name val="Calibri"/>
      <family val="2"/>
    </font>
    <font>
      <sz val="9"/>
      <color rgb="FF000000"/>
      <name val="Calibri"/>
      <family val="2"/>
    </font>
    <font>
      <sz val="10"/>
      <color rgb="FF000000"/>
      <name val="Calibri"/>
      <family val="2"/>
    </font>
    <font>
      <sz val="14"/>
      <color rgb="FF000000"/>
      <name val="Calibri"/>
      <family val="2"/>
    </font>
    <font>
      <sz val="11"/>
      <color theme="1"/>
      <name val="Calibri"/>
      <family val="2"/>
      <scheme val="minor"/>
    </font>
    <font>
      <b/>
      <sz val="10"/>
      <color rgb="FFFFFFFF"/>
      <name val="Calibri"/>
      <family val="2"/>
    </font>
    <font>
      <b/>
      <sz val="11"/>
      <color rgb="FFFFFFFF"/>
      <name val="Calibri"/>
      <family val="2"/>
    </font>
    <font>
      <b/>
      <sz val="10"/>
      <color rgb="FF3B3838"/>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style="medium">
        <color rgb="FF7F7F7F"/>
      </right>
      <top/>
      <bottom/>
      <diagonal/>
    </border>
    <border>
      <left/>
      <right style="medium">
        <color rgb="FF7F7F7F"/>
      </right>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style="medium">
        <color rgb="FF7F7F7F"/>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57">
    <xf numFmtId="0" fontId="0" fillId="0" borderId="0" xfId="0"/>
    <xf numFmtId="9" fontId="1" fillId="2" borderId="1" xfId="0" applyNumberFormat="1" applyFont="1" applyFill="1" applyBorder="1" applyAlignment="1">
      <alignment horizontal="center" vertical="center" wrapText="1"/>
    </xf>
    <xf numFmtId="0" fontId="2" fillId="0" borderId="0" xfId="0" applyFont="1"/>
    <xf numFmtId="0" fontId="1" fillId="2" borderId="1" xfId="0" applyFont="1" applyFill="1" applyBorder="1" applyAlignment="1">
      <alignment horizontal="center" vertical="center" wrapText="1"/>
    </xf>
    <xf numFmtId="0" fontId="1" fillId="0" borderId="0" xfId="0" applyFont="1" applyAlignment="1">
      <alignment horizontal="right" vertical="center"/>
    </xf>
    <xf numFmtId="0" fontId="1" fillId="0" borderId="2" xfId="0" applyFont="1" applyBorder="1" applyAlignment="1">
      <alignment horizontal="left"/>
    </xf>
    <xf numFmtId="164" fontId="1" fillId="2" borderId="1" xfId="0" applyNumberFormat="1" applyFont="1" applyFill="1" applyBorder="1" applyAlignment="1">
      <alignment horizontal="center"/>
    </xf>
    <xf numFmtId="164" fontId="1" fillId="0" borderId="0" xfId="0" applyNumberFormat="1" applyFont="1"/>
    <xf numFmtId="0" fontId="4" fillId="4" borderId="1" xfId="0" applyFont="1" applyFill="1" applyBorder="1" applyAlignment="1">
      <alignment horizontal="center" vertical="center"/>
    </xf>
    <xf numFmtId="0" fontId="5" fillId="4" borderId="7" xfId="0" applyFont="1" applyFill="1" applyBorder="1" applyAlignment="1">
      <alignment horizontal="center" vertical="center"/>
    </xf>
    <xf numFmtId="0" fontId="7" fillId="0" borderId="1" xfId="0" applyFont="1" applyBorder="1" applyAlignment="1">
      <alignment horizontal="left" vertical="center" wrapText="1"/>
    </xf>
    <xf numFmtId="0" fontId="8" fillId="0" borderId="5" xfId="0" applyFont="1" applyBorder="1" applyAlignment="1">
      <alignment horizontal="left" vertical="center"/>
    </xf>
    <xf numFmtId="0" fontId="8" fillId="0" borderId="1" xfId="0" applyFont="1" applyBorder="1" applyAlignment="1">
      <alignment horizontal="center" vertical="center"/>
    </xf>
    <xf numFmtId="0" fontId="7" fillId="0" borderId="8" xfId="0" applyFont="1" applyBorder="1" applyAlignment="1">
      <alignment horizontal="right" vertical="center" wrapText="1"/>
    </xf>
    <xf numFmtId="0" fontId="9" fillId="0" borderId="3" xfId="0" applyFont="1" applyBorder="1"/>
    <xf numFmtId="0" fontId="1" fillId="5" borderId="1" xfId="0" applyFont="1" applyFill="1" applyBorder="1"/>
    <xf numFmtId="0" fontId="7" fillId="0" borderId="2" xfId="0" applyFont="1" applyBorder="1" applyAlignment="1">
      <alignment horizontal="right" vertical="center" wrapText="1"/>
    </xf>
    <xf numFmtId="164" fontId="9" fillId="0" borderId="1" xfId="0" applyNumberFormat="1" applyFont="1" applyBorder="1"/>
    <xf numFmtId="0" fontId="10" fillId="0" borderId="0" xfId="0" applyFont="1"/>
    <xf numFmtId="0" fontId="1" fillId="0" borderId="0" xfId="0" applyFont="1" applyAlignment="1">
      <alignment wrapText="1"/>
    </xf>
    <xf numFmtId="0" fontId="7" fillId="0" borderId="0" xfId="0" applyFont="1" applyAlignment="1">
      <alignment horizontal="right" vertical="center" wrapText="1"/>
    </xf>
    <xf numFmtId="164" fontId="9" fillId="0" borderId="0" xfId="0" applyNumberFormat="1" applyFont="1"/>
    <xf numFmtId="0" fontId="7" fillId="0" borderId="0" xfId="0" applyFont="1" applyAlignment="1">
      <alignment horizontal="left" vertical="center" wrapText="1"/>
    </xf>
    <xf numFmtId="0" fontId="12" fillId="6" borderId="14" xfId="0" applyFont="1" applyFill="1" applyBorder="1" applyAlignment="1">
      <alignment horizontal="center" vertical="center" wrapText="1"/>
    </xf>
    <xf numFmtId="0" fontId="11" fillId="6" borderId="14" xfId="0" applyFont="1" applyFill="1" applyBorder="1" applyAlignment="1">
      <alignment horizontal="center" vertical="center" wrapText="1"/>
    </xf>
    <xf numFmtId="9" fontId="11" fillId="6" borderId="14" xfId="0" applyNumberFormat="1" applyFont="1" applyFill="1" applyBorder="1" applyAlignment="1">
      <alignment horizontal="center" vertical="center" wrapText="1"/>
    </xf>
    <xf numFmtId="0" fontId="8" fillId="0" borderId="1" xfId="0" applyFont="1" applyBorder="1" applyAlignment="1">
      <alignment horizontal="left"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4" fillId="0" borderId="1" xfId="0" applyFont="1" applyBorder="1" applyAlignment="1">
      <alignment horizontal="left"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2" fillId="4" borderId="20" xfId="0" applyFont="1" applyFill="1" applyBorder="1" applyAlignment="1">
      <alignment vertical="center" wrapText="1"/>
    </xf>
    <xf numFmtId="0" fontId="2" fillId="4" borderId="21" xfId="0" applyFont="1" applyFill="1" applyBorder="1" applyAlignment="1">
      <alignment vertical="center" wrapText="1"/>
    </xf>
    <xf numFmtId="0" fontId="2" fillId="4" borderId="22" xfId="0" applyFont="1" applyFill="1" applyBorder="1" applyAlignment="1">
      <alignment vertical="center" wrapText="1"/>
    </xf>
    <xf numFmtId="0" fontId="2" fillId="4" borderId="24" xfId="0" applyFont="1" applyFill="1" applyBorder="1" applyAlignment="1">
      <alignment vertical="center" wrapText="1"/>
    </xf>
    <xf numFmtId="0" fontId="2" fillId="4" borderId="25" xfId="0" applyFont="1" applyFill="1" applyBorder="1" applyAlignment="1">
      <alignment vertical="center" wrapText="1"/>
    </xf>
    <xf numFmtId="0" fontId="2" fillId="4" borderId="26" xfId="0" applyFont="1" applyFill="1" applyBorder="1" applyAlignment="1">
      <alignment vertical="center" wrapText="1"/>
    </xf>
    <xf numFmtId="0" fontId="2" fillId="0" borderId="23" xfId="0" applyFont="1" applyBorder="1" applyAlignment="1">
      <alignment horizontal="left" vertical="center" wrapText="1"/>
    </xf>
    <xf numFmtId="0" fontId="2" fillId="0" borderId="27" xfId="0" applyFont="1" applyBorder="1" applyAlignment="1">
      <alignment horizontal="left" vertical="center" wrapText="1"/>
    </xf>
    <xf numFmtId="0" fontId="3" fillId="3" borderId="3" xfId="0" applyFont="1" applyFill="1" applyBorder="1" applyAlignment="1">
      <alignment horizontal="center" vertical="center" textRotation="255"/>
    </xf>
    <xf numFmtId="0" fontId="6" fillId="0" borderId="6" xfId="0" applyFont="1" applyBorder="1"/>
    <xf numFmtId="0" fontId="6" fillId="0" borderId="8" xfId="0" applyFont="1" applyBorder="1"/>
    <xf numFmtId="0" fontId="5" fillId="4" borderId="3" xfId="0" applyFont="1" applyFill="1" applyBorder="1" applyAlignment="1">
      <alignment horizontal="center" vertical="center"/>
    </xf>
    <xf numFmtId="0" fontId="5" fillId="4" borderId="2" xfId="0" applyFont="1" applyFill="1" applyBorder="1" applyAlignment="1">
      <alignment horizontal="center" vertical="center"/>
    </xf>
    <xf numFmtId="0" fontId="6" fillId="0" borderId="4" xfId="0" applyFont="1" applyBorder="1"/>
    <xf numFmtId="0" fontId="6" fillId="0" borderId="5" xfId="0" applyFont="1" applyBorder="1"/>
    <xf numFmtId="0" fontId="11" fillId="6" borderId="9" xfId="0" applyFont="1" applyFill="1" applyBorder="1" applyAlignment="1">
      <alignment horizontal="center" vertical="center" wrapText="1"/>
    </xf>
    <xf numFmtId="0" fontId="6" fillId="0" borderId="13" xfId="0" applyFont="1" applyBorder="1"/>
    <xf numFmtId="0" fontId="6" fillId="0" borderId="15" xfId="0" applyFont="1" applyBorder="1"/>
    <xf numFmtId="0" fontId="11" fillId="6" borderId="10" xfId="0" applyFont="1" applyFill="1" applyBorder="1" applyAlignment="1">
      <alignment horizontal="center" vertical="center" wrapText="1"/>
    </xf>
    <xf numFmtId="0" fontId="6" fillId="0" borderId="11" xfId="0" applyFont="1" applyBorder="1"/>
    <xf numFmtId="0" fontId="6" fillId="0" borderId="12" xfId="0" applyFont="1" applyBorder="1"/>
    <xf numFmtId="0" fontId="6" fillId="0" borderId="16" xfId="0" applyFont="1" applyBorder="1"/>
    <xf numFmtId="0" fontId="12" fillId="6" borderId="9" xfId="0" applyFont="1" applyFill="1" applyBorder="1" applyAlignment="1">
      <alignment horizontal="center" vertical="center" wrapText="1"/>
    </xf>
    <xf numFmtId="0" fontId="2" fillId="4" borderId="19" xfId="0" applyFont="1" applyFill="1" applyBorder="1" applyAlignment="1">
      <alignment horizontal="left" vertical="center" wrapText="1"/>
    </xf>
    <xf numFmtId="0" fontId="6" fillId="0" borderId="23"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000"/>
  <sheetViews>
    <sheetView tabSelected="1" topLeftCell="A7" workbookViewId="0">
      <selection activeCell="G24" sqref="G24"/>
    </sheetView>
  </sheetViews>
  <sheetFormatPr baseColWidth="10" defaultColWidth="14.42578125" defaultRowHeight="15" customHeight="1" outlineLevelRow="1" x14ac:dyDescent="0.25"/>
  <cols>
    <col min="1" max="1" width="10.7109375" customWidth="1"/>
    <col min="2" max="2" width="66.85546875" customWidth="1"/>
    <col min="3" max="3" width="22" customWidth="1"/>
    <col min="4" max="4" width="11.28515625" customWidth="1"/>
    <col min="5" max="7" width="11.7109375" customWidth="1"/>
    <col min="8" max="8" width="7.7109375" customWidth="1"/>
    <col min="9" max="9" width="11.7109375" customWidth="1"/>
    <col min="10" max="10" width="7.7109375" customWidth="1"/>
    <col min="11" max="11" width="11.7109375" customWidth="1"/>
  </cols>
  <sheetData>
    <row r="2" spans="1:11" x14ac:dyDescent="0.25">
      <c r="C2" s="1">
        <v>1</v>
      </c>
    </row>
    <row r="3" spans="1:11" x14ac:dyDescent="0.25">
      <c r="B3" s="2" t="s">
        <v>0</v>
      </c>
      <c r="C3" s="3" t="s">
        <v>1</v>
      </c>
    </row>
    <row r="4" spans="1:11" x14ac:dyDescent="0.25">
      <c r="A4" s="4">
        <v>1</v>
      </c>
      <c r="B4" s="5" t="s">
        <v>2</v>
      </c>
      <c r="C4" s="6">
        <f>EVALUACION2!$C$22</f>
        <v>6.1</v>
      </c>
      <c r="G4" s="7"/>
    </row>
    <row r="5" spans="1:11" x14ac:dyDescent="0.25">
      <c r="A5" s="4">
        <v>2</v>
      </c>
      <c r="B5" s="5" t="s">
        <v>3</v>
      </c>
      <c r="C5" s="6">
        <f>EVALUACION2!$C$22</f>
        <v>6.1</v>
      </c>
      <c r="G5" s="7"/>
    </row>
    <row r="6" spans="1:11" x14ac:dyDescent="0.25">
      <c r="A6" s="4">
        <v>3</v>
      </c>
      <c r="B6" s="5" t="s">
        <v>4</v>
      </c>
      <c r="C6" s="6">
        <f>EVALUACION2!$C$22</f>
        <v>6.1</v>
      </c>
      <c r="G6" s="7"/>
    </row>
    <row r="11" spans="1:11" ht="18.75" outlineLevel="1" x14ac:dyDescent="0.25">
      <c r="A11" s="40" t="s">
        <v>1</v>
      </c>
      <c r="B11" s="8"/>
      <c r="C11" s="43" t="s">
        <v>5</v>
      </c>
      <c r="D11" s="44" t="s">
        <v>6</v>
      </c>
      <c r="E11" s="45"/>
      <c r="F11" s="45"/>
      <c r="G11" s="45"/>
      <c r="H11" s="45"/>
      <c r="I11" s="45"/>
      <c r="J11" s="45"/>
      <c r="K11" s="46"/>
    </row>
    <row r="12" spans="1:11" outlineLevel="1" x14ac:dyDescent="0.25">
      <c r="A12" s="41"/>
      <c r="B12" s="9" t="s">
        <v>7</v>
      </c>
      <c r="C12" s="42"/>
      <c r="D12" s="44" t="s">
        <v>8</v>
      </c>
      <c r="E12" s="46"/>
      <c r="F12" s="44" t="s">
        <v>9</v>
      </c>
      <c r="G12" s="46"/>
      <c r="H12" s="44" t="s">
        <v>10</v>
      </c>
      <c r="I12" s="46"/>
      <c r="J12" s="44" t="s">
        <v>11</v>
      </c>
      <c r="K12" s="46"/>
    </row>
    <row r="13" spans="1:11" ht="24" outlineLevel="1" x14ac:dyDescent="0.25">
      <c r="A13" s="41"/>
      <c r="B13" s="10" t="str">
        <f>RUBRICA!A4</f>
        <v xml:space="preserve">1. Propone ajustes al Proyecto APT considerando dificultades, facilitadores y retroalimentación. </v>
      </c>
      <c r="C13" s="11" t="s">
        <v>8</v>
      </c>
      <c r="D13" s="12" t="s">
        <v>66</v>
      </c>
      <c r="E13" s="12">
        <f t="shared" ref="E13:E14" si="0">IF(D13="X",100*0.1,"")</f>
        <v>10</v>
      </c>
      <c r="F13" s="12" t="str">
        <f t="shared" ref="F13:F20" si="1">IF($C13=L,"X","")</f>
        <v/>
      </c>
      <c r="G13" s="12" t="str">
        <f t="shared" ref="G13:G14" si="2">IF(F13="X",60*0.1,"")</f>
        <v/>
      </c>
      <c r="H13" s="12" t="str">
        <f t="shared" ref="H13:H20" si="3">IF($C13=ML,"X","")</f>
        <v/>
      </c>
      <c r="I13" s="12" t="str">
        <f t="shared" ref="I13:I14" si="4">IF(H13="X",30*0.1,"")</f>
        <v/>
      </c>
      <c r="J13" s="12" t="str">
        <f t="shared" ref="J13:J20" si="5">IF($C13=NL,"X","")</f>
        <v/>
      </c>
      <c r="K13" s="12" t="str">
        <f t="shared" ref="K13:K20" si="6">IF($J13="X",0,"")</f>
        <v/>
      </c>
    </row>
    <row r="14" spans="1:11" ht="26.25" customHeight="1" outlineLevel="1" x14ac:dyDescent="0.25">
      <c r="A14" s="41"/>
      <c r="B14" s="10" t="str">
        <f>RUBRICA!A5</f>
        <v>2. Aplica una metodología que permite el logro de los objetivos propuestos, de acuerdo a los estándares de la disciplina.</v>
      </c>
      <c r="C14" s="11" t="s">
        <v>8</v>
      </c>
      <c r="D14" s="12"/>
      <c r="E14" s="12" t="str">
        <f t="shared" si="0"/>
        <v/>
      </c>
      <c r="F14" s="12" t="s">
        <v>66</v>
      </c>
      <c r="G14" s="12">
        <f t="shared" si="2"/>
        <v>6</v>
      </c>
      <c r="H14" s="12" t="str">
        <f t="shared" si="3"/>
        <v/>
      </c>
      <c r="I14" s="12" t="str">
        <f t="shared" si="4"/>
        <v/>
      </c>
      <c r="J14" s="12" t="str">
        <f t="shared" si="5"/>
        <v/>
      </c>
      <c r="K14" s="12" t="str">
        <f t="shared" si="6"/>
        <v/>
      </c>
    </row>
    <row r="15" spans="1:11" ht="48" outlineLevel="1" x14ac:dyDescent="0.25">
      <c r="A15" s="41"/>
      <c r="B15" s="10" t="str">
        <f>RUBRICA!A6</f>
        <v>3. Genera evidencias que dan cuenta del avance del Proyecto APT en relación a documentación, programación y almacenamiento de datos , de acuerdo a lo planificado por el equipo y que cumpla con estándares de desarrollo de la industria</v>
      </c>
      <c r="C15" s="11" t="s">
        <v>8</v>
      </c>
      <c r="D15" s="12" t="s">
        <v>66</v>
      </c>
      <c r="E15" s="12">
        <f>IF(D15="X",100*0.25,"")</f>
        <v>25</v>
      </c>
      <c r="F15" s="12" t="str">
        <f t="shared" si="1"/>
        <v/>
      </c>
      <c r="G15" s="12" t="str">
        <f>IF(F15="X",60*0.25,"")</f>
        <v/>
      </c>
      <c r="H15" s="12" t="str">
        <f t="shared" si="3"/>
        <v/>
      </c>
      <c r="I15" s="12" t="str">
        <f>IF(H15="X",30*0.25,"")</f>
        <v/>
      </c>
      <c r="J15" s="12" t="str">
        <f t="shared" si="5"/>
        <v/>
      </c>
      <c r="K15" s="12" t="str">
        <f t="shared" si="6"/>
        <v/>
      </c>
    </row>
    <row r="16" spans="1:11" ht="24" outlineLevel="1" x14ac:dyDescent="0.25">
      <c r="A16" s="41"/>
      <c r="B16" s="10" t="str">
        <f>RUBRICA!A7</f>
        <v>4. Utiliza de manera precisa el lenguaje técnico en los entregables de acuerdo con lo requerido por la disciplina.</v>
      </c>
      <c r="C16" s="11" t="s">
        <v>8</v>
      </c>
      <c r="D16" s="12" t="s">
        <v>66</v>
      </c>
      <c r="E16" s="12">
        <f t="shared" ref="E16:E17" si="7">IF(D16="X",100*0.05,"")</f>
        <v>5</v>
      </c>
      <c r="F16" s="12" t="str">
        <f t="shared" si="1"/>
        <v/>
      </c>
      <c r="G16" s="12" t="str">
        <f t="shared" ref="G16:G17" si="8">IF(F16="X",60*0.05,"")</f>
        <v/>
      </c>
      <c r="H16" s="12" t="str">
        <f t="shared" si="3"/>
        <v/>
      </c>
      <c r="I16" s="12" t="str">
        <f t="shared" ref="I16:I17" si="9">IF(H16="X",30*0.05,"")</f>
        <v/>
      </c>
      <c r="J16" s="12" t="str">
        <f t="shared" si="5"/>
        <v/>
      </c>
      <c r="K16" s="12" t="str">
        <f t="shared" si="6"/>
        <v/>
      </c>
    </row>
    <row r="17" spans="1:11" ht="24" outlineLevel="1" x14ac:dyDescent="0.25">
      <c r="A17" s="41"/>
      <c r="B17" s="10" t="str">
        <f>RUBRICA!A8</f>
        <v xml:space="preserve">5. Utiliza reglas de redacción, ortografía (literal, puntual, acentual) y las normas para citas y referencias. </v>
      </c>
      <c r="C17" s="11" t="s">
        <v>8</v>
      </c>
      <c r="D17" s="12"/>
      <c r="E17" s="12" t="str">
        <f t="shared" si="7"/>
        <v/>
      </c>
      <c r="F17" s="12" t="s">
        <v>66</v>
      </c>
      <c r="G17" s="12">
        <f t="shared" si="8"/>
        <v>3</v>
      </c>
      <c r="H17" s="12" t="str">
        <f t="shared" si="3"/>
        <v/>
      </c>
      <c r="I17" s="12" t="str">
        <f t="shared" si="9"/>
        <v/>
      </c>
      <c r="J17" s="12" t="str">
        <f t="shared" si="5"/>
        <v/>
      </c>
      <c r="K17" s="12" t="str">
        <f t="shared" si="6"/>
        <v/>
      </c>
    </row>
    <row r="18" spans="1:11" ht="36" outlineLevel="1" x14ac:dyDescent="0.25">
      <c r="A18" s="41"/>
      <c r="B18" s="10" t="str">
        <f>RUBRICA!A9</f>
        <v>6. Entrega la documentación y evidencias requerida por la asignatura de acuerdo a la estrucutra y nombres solicitados, guardando todas las evidencias de avances en Git</v>
      </c>
      <c r="C18" s="11" t="s">
        <v>8</v>
      </c>
      <c r="D18" s="12" t="s">
        <v>66</v>
      </c>
      <c r="E18" s="12">
        <f>IF(D18="X",100*0.2,"")</f>
        <v>20</v>
      </c>
      <c r="F18" s="12" t="str">
        <f t="shared" si="1"/>
        <v/>
      </c>
      <c r="G18" s="12" t="str">
        <f>IF(F18="X",60*0.2,"")</f>
        <v/>
      </c>
      <c r="H18" s="12" t="str">
        <f t="shared" si="3"/>
        <v/>
      </c>
      <c r="I18" s="12" t="str">
        <f>IF(H18="X",30*0.2,"")</f>
        <v/>
      </c>
      <c r="J18" s="12" t="str">
        <f t="shared" si="5"/>
        <v/>
      </c>
      <c r="K18" s="12" t="str">
        <f t="shared" si="6"/>
        <v/>
      </c>
    </row>
    <row r="19" spans="1:11" ht="36" outlineLevel="1" x14ac:dyDescent="0.25">
      <c r="A19" s="41"/>
      <c r="B19" s="10" t="str">
        <f>RUBRICA!A10</f>
        <v>7.- Generan evidencias claras dentro del repositorio  del aporte de cada uno de los integrantes del equipo que permitan identificar la equidad en el trabajo y la participación de cada estudiante.</v>
      </c>
      <c r="C19" s="11" t="s">
        <v>8</v>
      </c>
      <c r="D19" s="12"/>
      <c r="E19" s="12" t="str">
        <f>IF(D19="X",100*0.15,"")</f>
        <v/>
      </c>
      <c r="F19" s="12" t="s">
        <v>66</v>
      </c>
      <c r="G19" s="12">
        <f>IF(F19="X",60*0.15,"")</f>
        <v>9</v>
      </c>
      <c r="H19" s="12" t="str">
        <f t="shared" si="3"/>
        <v/>
      </c>
      <c r="I19" s="12" t="str">
        <f>IF(H19="X",30*0.15,"")</f>
        <v/>
      </c>
      <c r="J19" s="12" t="str">
        <f t="shared" si="5"/>
        <v/>
      </c>
      <c r="K19" s="12" t="str">
        <f t="shared" si="6"/>
        <v/>
      </c>
    </row>
    <row r="20" spans="1:11" ht="36" outlineLevel="1" x14ac:dyDescent="0.25">
      <c r="A20" s="41"/>
      <c r="B20" s="10" t="str">
        <f>RUBRICA!A11</f>
        <v>8. Demuestra un trabajo en equipo en donde todos los miembros del equipo expresan con fluidez el conocimiento del tema expuesto y  participan de las actividades planificadas en el proyecto</v>
      </c>
      <c r="C20" s="11" t="s">
        <v>8</v>
      </c>
      <c r="D20" s="12" t="s">
        <v>66</v>
      </c>
      <c r="E20" s="12">
        <f>IF(D20="X",100*0.1,"")</f>
        <v>10</v>
      </c>
      <c r="F20" s="12" t="str">
        <f t="shared" si="1"/>
        <v/>
      </c>
      <c r="G20" s="12" t="str">
        <f>IF(F20="X",60*0.1,"")</f>
        <v/>
      </c>
      <c r="H20" s="12" t="str">
        <f t="shared" si="3"/>
        <v/>
      </c>
      <c r="I20" s="12" t="str">
        <f>IF(H20="X",30*0.1,"")</f>
        <v/>
      </c>
      <c r="J20" s="12" t="str">
        <f t="shared" si="5"/>
        <v/>
      </c>
      <c r="K20" s="12" t="str">
        <f t="shared" si="6"/>
        <v/>
      </c>
    </row>
    <row r="21" spans="1:11" ht="15.75" customHeight="1" outlineLevel="1" x14ac:dyDescent="0.3">
      <c r="A21" s="41"/>
      <c r="B21" s="13" t="s">
        <v>12</v>
      </c>
      <c r="C21" s="14">
        <f>E21+G21+I21+K21</f>
        <v>88</v>
      </c>
      <c r="D21" s="15"/>
      <c r="E21" s="15">
        <f>SUM(E13:E20)</f>
        <v>70</v>
      </c>
      <c r="F21" s="15"/>
      <c r="G21" s="15">
        <f>SUM(G13:G20)</f>
        <v>18</v>
      </c>
      <c r="H21" s="15"/>
      <c r="I21" s="15">
        <f>SUM(I13:I20)</f>
        <v>0</v>
      </c>
      <c r="J21" s="15"/>
      <c r="K21" s="15">
        <f>SUM(K13:K20)</f>
        <v>0</v>
      </c>
    </row>
    <row r="22" spans="1:11" ht="15.75" customHeight="1" outlineLevel="1" x14ac:dyDescent="0.3">
      <c r="A22" s="42"/>
      <c r="B22" s="16" t="s">
        <v>13</v>
      </c>
      <c r="C22" s="17">
        <f>VLOOKUP(C21,ESCALA_IEP!A2:B202,2,FALSE)</f>
        <v>6.1</v>
      </c>
    </row>
    <row r="23" spans="1:11" ht="15.75" customHeight="1" x14ac:dyDescent="0.25">
      <c r="D23" s="18" t="s">
        <v>14</v>
      </c>
    </row>
    <row r="24" spans="1:11" ht="48" customHeight="1" x14ac:dyDescent="0.25">
      <c r="B24" s="19"/>
    </row>
    <row r="25" spans="1:11" ht="15.75" customHeight="1" x14ac:dyDescent="0.3">
      <c r="B25" s="20"/>
      <c r="C25" s="21"/>
    </row>
    <row r="26" spans="1:11" ht="30.75" customHeight="1" x14ac:dyDescent="0.25">
      <c r="B26" s="22"/>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A11:A22"/>
    <mergeCell ref="C11:C12"/>
    <mergeCell ref="D11:K11"/>
    <mergeCell ref="D12:E12"/>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4.42578125" defaultRowHeight="15" customHeight="1" x14ac:dyDescent="0.25"/>
  <cols>
    <col min="1" max="6" width="38.7109375" customWidth="1"/>
    <col min="7" max="26" width="10.7109375" customWidth="1"/>
  </cols>
  <sheetData>
    <row r="1" spans="1:6" ht="14.25" customHeight="1" x14ac:dyDescent="0.25">
      <c r="A1" s="47" t="s">
        <v>15</v>
      </c>
      <c r="B1" s="50" t="s">
        <v>16</v>
      </c>
      <c r="C1" s="51"/>
      <c r="D1" s="51"/>
      <c r="E1" s="52"/>
      <c r="F1" s="47" t="s">
        <v>17</v>
      </c>
    </row>
    <row r="2" spans="1:6" ht="14.25" customHeight="1" x14ac:dyDescent="0.25">
      <c r="A2" s="48"/>
      <c r="B2" s="54" t="s">
        <v>18</v>
      </c>
      <c r="C2" s="54" t="s">
        <v>19</v>
      </c>
      <c r="D2" s="23" t="s">
        <v>20</v>
      </c>
      <c r="E2" s="24" t="s">
        <v>11</v>
      </c>
      <c r="F2" s="48"/>
    </row>
    <row r="3" spans="1:6" ht="14.25" customHeight="1" x14ac:dyDescent="0.25">
      <c r="A3" s="49"/>
      <c r="B3" s="49"/>
      <c r="C3" s="49"/>
      <c r="D3" s="25">
        <v>-0.3</v>
      </c>
      <c r="E3" s="25">
        <v>0</v>
      </c>
      <c r="F3" s="53"/>
    </row>
    <row r="4" spans="1:6" ht="14.25" customHeight="1" x14ac:dyDescent="0.25">
      <c r="A4" s="26" t="s">
        <v>21</v>
      </c>
      <c r="B4" s="26" t="s">
        <v>22</v>
      </c>
      <c r="C4" s="26" t="s">
        <v>23</v>
      </c>
      <c r="D4" s="26" t="s">
        <v>24</v>
      </c>
      <c r="E4" s="26" t="s">
        <v>25</v>
      </c>
      <c r="F4" s="27">
        <v>10</v>
      </c>
    </row>
    <row r="5" spans="1:6" ht="14.25" customHeight="1" x14ac:dyDescent="0.25">
      <c r="A5" s="26" t="s">
        <v>26</v>
      </c>
      <c r="B5" s="26" t="s">
        <v>27</v>
      </c>
      <c r="C5" s="26" t="s">
        <v>28</v>
      </c>
      <c r="D5" s="26" t="s">
        <v>29</v>
      </c>
      <c r="E5" s="26" t="s">
        <v>30</v>
      </c>
      <c r="F5" s="27">
        <v>10</v>
      </c>
    </row>
    <row r="6" spans="1:6" ht="14.25" customHeight="1" x14ac:dyDescent="0.25">
      <c r="A6" s="26" t="s">
        <v>31</v>
      </c>
      <c r="B6" s="26" t="s">
        <v>32</v>
      </c>
      <c r="C6" s="26" t="s">
        <v>33</v>
      </c>
      <c r="D6" s="26" t="s">
        <v>34</v>
      </c>
      <c r="E6" s="26" t="s">
        <v>35</v>
      </c>
      <c r="F6" s="27">
        <v>25</v>
      </c>
    </row>
    <row r="7" spans="1:6" ht="14.25" customHeight="1" x14ac:dyDescent="0.25">
      <c r="A7" s="26" t="s">
        <v>36</v>
      </c>
      <c r="B7" s="26" t="s">
        <v>37</v>
      </c>
      <c r="C7" s="26" t="s">
        <v>38</v>
      </c>
      <c r="D7" s="26" t="s">
        <v>39</v>
      </c>
      <c r="E7" s="26" t="s">
        <v>40</v>
      </c>
      <c r="F7" s="27">
        <v>5</v>
      </c>
    </row>
    <row r="8" spans="1:6" ht="14.25" customHeight="1" x14ac:dyDescent="0.25">
      <c r="A8" s="26" t="s">
        <v>41</v>
      </c>
      <c r="B8" s="26" t="s">
        <v>42</v>
      </c>
      <c r="C8" s="26" t="s">
        <v>43</v>
      </c>
      <c r="D8" s="26" t="s">
        <v>44</v>
      </c>
      <c r="E8" s="26" t="s">
        <v>45</v>
      </c>
      <c r="F8" s="28">
        <v>5</v>
      </c>
    </row>
    <row r="9" spans="1:6" ht="14.25" customHeight="1" x14ac:dyDescent="0.25">
      <c r="A9" s="26" t="s">
        <v>46</v>
      </c>
      <c r="B9" s="26" t="s">
        <v>47</v>
      </c>
      <c r="C9" s="26" t="s">
        <v>48</v>
      </c>
      <c r="D9" s="26" t="s">
        <v>49</v>
      </c>
      <c r="E9" s="26" t="s">
        <v>50</v>
      </c>
      <c r="F9" s="27">
        <v>20</v>
      </c>
    </row>
    <row r="10" spans="1:6" ht="14.25" customHeight="1" x14ac:dyDescent="0.25">
      <c r="A10" s="29" t="s">
        <v>51</v>
      </c>
      <c r="B10" s="29" t="s">
        <v>52</v>
      </c>
      <c r="C10" s="29" t="s">
        <v>53</v>
      </c>
      <c r="D10" s="29" t="s">
        <v>54</v>
      </c>
      <c r="E10" s="29" t="s">
        <v>55</v>
      </c>
      <c r="F10" s="30">
        <v>15</v>
      </c>
    </row>
    <row r="11" spans="1:6" ht="81" customHeight="1" x14ac:dyDescent="0.25">
      <c r="A11" s="26" t="s">
        <v>56</v>
      </c>
      <c r="B11" s="26" t="s">
        <v>57</v>
      </c>
      <c r="C11" s="26" t="s">
        <v>58</v>
      </c>
      <c r="D11" s="26" t="s">
        <v>59</v>
      </c>
      <c r="E11" s="26" t="s">
        <v>60</v>
      </c>
      <c r="F11" s="31">
        <v>10</v>
      </c>
    </row>
    <row r="12" spans="1:6" ht="14.25" customHeight="1" x14ac:dyDescent="0.25"/>
    <row r="13" spans="1:6" ht="14.25" customHeight="1" x14ac:dyDescent="0.25"/>
    <row r="14" spans="1:6" ht="14.25" customHeight="1" x14ac:dyDescent="0.25"/>
    <row r="15" spans="1:6" ht="14.25" customHeight="1" x14ac:dyDescent="0.25"/>
    <row r="16" spans="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5">
    <mergeCell ref="A1:A3"/>
    <mergeCell ref="B1:E1"/>
    <mergeCell ref="F1:F3"/>
    <mergeCell ref="B2:B3"/>
    <mergeCell ref="C2:C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18" t="s">
        <v>12</v>
      </c>
      <c r="B1" s="18" t="s">
        <v>13</v>
      </c>
    </row>
    <row r="2" spans="1:2" x14ac:dyDescent="0.25">
      <c r="A2" s="18">
        <v>0</v>
      </c>
      <c r="B2" s="18">
        <v>1</v>
      </c>
    </row>
    <row r="3" spans="1:2" x14ac:dyDescent="0.25">
      <c r="A3" s="18">
        <v>0.5</v>
      </c>
      <c r="B3" s="18">
        <v>1</v>
      </c>
    </row>
    <row r="4" spans="1:2" x14ac:dyDescent="0.25">
      <c r="A4" s="18">
        <v>1</v>
      </c>
      <c r="B4" s="18">
        <v>1.1000000000000001</v>
      </c>
    </row>
    <row r="5" spans="1:2" x14ac:dyDescent="0.25">
      <c r="A5" s="18">
        <v>1.5</v>
      </c>
      <c r="B5" s="18">
        <v>1.1000000000000001</v>
      </c>
    </row>
    <row r="6" spans="1:2" x14ac:dyDescent="0.25">
      <c r="A6" s="18">
        <v>2</v>
      </c>
      <c r="B6" s="18">
        <v>1.1000000000000001</v>
      </c>
    </row>
    <row r="7" spans="1:2" x14ac:dyDescent="0.25">
      <c r="A7" s="18">
        <v>2.5</v>
      </c>
      <c r="B7" s="18">
        <v>1.1000000000000001</v>
      </c>
    </row>
    <row r="8" spans="1:2" x14ac:dyDescent="0.25">
      <c r="A8" s="18">
        <v>3</v>
      </c>
      <c r="B8" s="18">
        <v>1.2</v>
      </c>
    </row>
    <row r="9" spans="1:2" x14ac:dyDescent="0.25">
      <c r="A9" s="18">
        <v>3.5</v>
      </c>
      <c r="B9" s="18">
        <v>1.2</v>
      </c>
    </row>
    <row r="10" spans="1:2" x14ac:dyDescent="0.25">
      <c r="A10" s="18">
        <v>4</v>
      </c>
      <c r="B10" s="18">
        <v>1.2</v>
      </c>
    </row>
    <row r="11" spans="1:2" x14ac:dyDescent="0.25">
      <c r="A11" s="18">
        <v>4.5</v>
      </c>
      <c r="B11" s="18">
        <v>1.2</v>
      </c>
    </row>
    <row r="12" spans="1:2" x14ac:dyDescent="0.25">
      <c r="A12" s="18">
        <v>5</v>
      </c>
      <c r="B12" s="18">
        <v>1.3</v>
      </c>
    </row>
    <row r="13" spans="1:2" x14ac:dyDescent="0.25">
      <c r="A13" s="18">
        <v>5.5</v>
      </c>
      <c r="B13" s="18">
        <v>1.3</v>
      </c>
    </row>
    <row r="14" spans="1:2" x14ac:dyDescent="0.25">
      <c r="A14" s="18">
        <v>6</v>
      </c>
      <c r="B14" s="18">
        <v>1.3</v>
      </c>
    </row>
    <row r="15" spans="1:2" x14ac:dyDescent="0.25">
      <c r="A15" s="18">
        <v>6.5</v>
      </c>
      <c r="B15" s="18">
        <v>1.3</v>
      </c>
    </row>
    <row r="16" spans="1:2" x14ac:dyDescent="0.25">
      <c r="A16" s="18">
        <v>7</v>
      </c>
      <c r="B16" s="18">
        <v>1.4</v>
      </c>
    </row>
    <row r="17" spans="1:2" x14ac:dyDescent="0.25">
      <c r="A17" s="18">
        <v>7.5</v>
      </c>
      <c r="B17" s="18">
        <v>1.4</v>
      </c>
    </row>
    <row r="18" spans="1:2" x14ac:dyDescent="0.25">
      <c r="A18" s="18">
        <v>8</v>
      </c>
      <c r="B18" s="18">
        <v>1.4</v>
      </c>
    </row>
    <row r="19" spans="1:2" x14ac:dyDescent="0.25">
      <c r="A19" s="18">
        <v>8.5</v>
      </c>
      <c r="B19" s="18">
        <v>1.4</v>
      </c>
    </row>
    <row r="20" spans="1:2" x14ac:dyDescent="0.25">
      <c r="A20" s="18">
        <v>9</v>
      </c>
      <c r="B20" s="18">
        <v>1.5</v>
      </c>
    </row>
    <row r="21" spans="1:2" ht="15.75" customHeight="1" x14ac:dyDescent="0.25">
      <c r="A21" s="18">
        <v>9.5</v>
      </c>
      <c r="B21" s="18">
        <v>1.5</v>
      </c>
    </row>
    <row r="22" spans="1:2" ht="15.75" customHeight="1" x14ac:dyDescent="0.25">
      <c r="A22" s="18">
        <v>10</v>
      </c>
      <c r="B22" s="18">
        <v>1.5</v>
      </c>
    </row>
    <row r="23" spans="1:2" ht="15.75" customHeight="1" x14ac:dyDescent="0.25">
      <c r="A23" s="18">
        <v>10.5</v>
      </c>
      <c r="B23" s="18">
        <v>1.5</v>
      </c>
    </row>
    <row r="24" spans="1:2" ht="15.75" customHeight="1" x14ac:dyDescent="0.25">
      <c r="A24" s="18">
        <v>11</v>
      </c>
      <c r="B24" s="18">
        <v>1.6</v>
      </c>
    </row>
    <row r="25" spans="1:2" ht="15.75" customHeight="1" x14ac:dyDescent="0.25">
      <c r="A25" s="18">
        <v>11.5</v>
      </c>
      <c r="B25" s="18">
        <v>1.6</v>
      </c>
    </row>
    <row r="26" spans="1:2" ht="15.75" customHeight="1" x14ac:dyDescent="0.25">
      <c r="A26" s="18">
        <v>12</v>
      </c>
      <c r="B26" s="18">
        <v>1.6</v>
      </c>
    </row>
    <row r="27" spans="1:2" ht="15.75" customHeight="1" x14ac:dyDescent="0.25">
      <c r="A27" s="18">
        <v>12.5</v>
      </c>
      <c r="B27" s="18">
        <v>1.6</v>
      </c>
    </row>
    <row r="28" spans="1:2" ht="15.75" customHeight="1" x14ac:dyDescent="0.25">
      <c r="A28" s="18">
        <v>13</v>
      </c>
      <c r="B28" s="18">
        <v>1.7</v>
      </c>
    </row>
    <row r="29" spans="1:2" ht="15.75" customHeight="1" x14ac:dyDescent="0.25">
      <c r="A29" s="18">
        <v>13.5</v>
      </c>
      <c r="B29" s="18">
        <v>1.7</v>
      </c>
    </row>
    <row r="30" spans="1:2" ht="15.75" customHeight="1" x14ac:dyDescent="0.25">
      <c r="A30" s="18">
        <v>14</v>
      </c>
      <c r="B30" s="18">
        <v>1.7</v>
      </c>
    </row>
    <row r="31" spans="1:2" ht="15.75" customHeight="1" x14ac:dyDescent="0.25">
      <c r="A31" s="18">
        <v>14.5</v>
      </c>
      <c r="B31" s="18">
        <v>1.7</v>
      </c>
    </row>
    <row r="32" spans="1:2" ht="15.75" customHeight="1" x14ac:dyDescent="0.25">
      <c r="A32" s="18">
        <v>15</v>
      </c>
      <c r="B32" s="18">
        <v>1.8</v>
      </c>
    </row>
    <row r="33" spans="1:2" ht="15.75" customHeight="1" x14ac:dyDescent="0.25">
      <c r="A33" s="18">
        <v>15.5</v>
      </c>
      <c r="B33" s="18">
        <v>1.8</v>
      </c>
    </row>
    <row r="34" spans="1:2" ht="15.75" customHeight="1" x14ac:dyDescent="0.25">
      <c r="A34" s="18">
        <v>16</v>
      </c>
      <c r="B34" s="18">
        <v>1.8</v>
      </c>
    </row>
    <row r="35" spans="1:2" ht="15.75" customHeight="1" x14ac:dyDescent="0.25">
      <c r="A35" s="18">
        <v>16.5</v>
      </c>
      <c r="B35" s="18">
        <v>1.8</v>
      </c>
    </row>
    <row r="36" spans="1:2" ht="15.75" customHeight="1" x14ac:dyDescent="0.25">
      <c r="A36" s="18">
        <v>17</v>
      </c>
      <c r="B36" s="18">
        <v>1.9</v>
      </c>
    </row>
    <row r="37" spans="1:2" ht="15.75" customHeight="1" x14ac:dyDescent="0.25">
      <c r="A37" s="18">
        <v>17.5</v>
      </c>
      <c r="B37" s="18">
        <v>1.9</v>
      </c>
    </row>
    <row r="38" spans="1:2" ht="15.75" customHeight="1" x14ac:dyDescent="0.25">
      <c r="A38" s="18">
        <v>18</v>
      </c>
      <c r="B38" s="18">
        <v>1.9</v>
      </c>
    </row>
    <row r="39" spans="1:2" ht="15.75" customHeight="1" x14ac:dyDescent="0.25">
      <c r="A39" s="18">
        <v>18.5</v>
      </c>
      <c r="B39" s="18">
        <v>1.9</v>
      </c>
    </row>
    <row r="40" spans="1:2" ht="15.75" customHeight="1" x14ac:dyDescent="0.25">
      <c r="A40" s="18">
        <v>19</v>
      </c>
      <c r="B40" s="18">
        <v>2</v>
      </c>
    </row>
    <row r="41" spans="1:2" ht="15.75" customHeight="1" x14ac:dyDescent="0.25">
      <c r="A41" s="18">
        <v>19.5</v>
      </c>
      <c r="B41" s="18">
        <v>2</v>
      </c>
    </row>
    <row r="42" spans="1:2" ht="15.75" customHeight="1" x14ac:dyDescent="0.25">
      <c r="A42" s="18">
        <v>20</v>
      </c>
      <c r="B42" s="18">
        <v>2</v>
      </c>
    </row>
    <row r="43" spans="1:2" ht="15.75" customHeight="1" x14ac:dyDescent="0.25">
      <c r="A43" s="18">
        <v>20.5</v>
      </c>
      <c r="B43" s="18">
        <v>2</v>
      </c>
    </row>
    <row r="44" spans="1:2" ht="15.75" customHeight="1" x14ac:dyDescent="0.25">
      <c r="A44" s="18">
        <v>21</v>
      </c>
      <c r="B44" s="18">
        <v>2.1</v>
      </c>
    </row>
    <row r="45" spans="1:2" ht="15.75" customHeight="1" x14ac:dyDescent="0.25">
      <c r="A45" s="18">
        <v>21.5</v>
      </c>
      <c r="B45" s="18">
        <v>2.1</v>
      </c>
    </row>
    <row r="46" spans="1:2" ht="15.75" customHeight="1" x14ac:dyDescent="0.25">
      <c r="A46" s="18">
        <v>22</v>
      </c>
      <c r="B46" s="18">
        <v>2.1</v>
      </c>
    </row>
    <row r="47" spans="1:2" ht="15.75" customHeight="1" x14ac:dyDescent="0.25">
      <c r="A47" s="18">
        <v>22.5</v>
      </c>
      <c r="B47" s="18">
        <v>2.1</v>
      </c>
    </row>
    <row r="48" spans="1:2" ht="15.75" customHeight="1" x14ac:dyDescent="0.25">
      <c r="A48" s="18">
        <v>23</v>
      </c>
      <c r="B48" s="18">
        <v>2.2000000000000002</v>
      </c>
    </row>
    <row r="49" spans="1:2" ht="15.75" customHeight="1" x14ac:dyDescent="0.25">
      <c r="A49" s="18">
        <v>23.5</v>
      </c>
      <c r="B49" s="18">
        <v>2.2000000000000002</v>
      </c>
    </row>
    <row r="50" spans="1:2" ht="15.75" customHeight="1" x14ac:dyDescent="0.25">
      <c r="A50" s="18">
        <v>24</v>
      </c>
      <c r="B50" s="18">
        <v>2.2000000000000002</v>
      </c>
    </row>
    <row r="51" spans="1:2" ht="15.75" customHeight="1" x14ac:dyDescent="0.25">
      <c r="A51" s="18">
        <v>24.5</v>
      </c>
      <c r="B51" s="18">
        <v>2.2000000000000002</v>
      </c>
    </row>
    <row r="52" spans="1:2" ht="15.75" customHeight="1" x14ac:dyDescent="0.25">
      <c r="A52" s="18">
        <v>25</v>
      </c>
      <c r="B52" s="18">
        <v>2.2999999999999998</v>
      </c>
    </row>
    <row r="53" spans="1:2" ht="15.75" customHeight="1" x14ac:dyDescent="0.25">
      <c r="A53" s="18">
        <v>25.5</v>
      </c>
      <c r="B53" s="18">
        <v>2.2999999999999998</v>
      </c>
    </row>
    <row r="54" spans="1:2" ht="15.75" customHeight="1" x14ac:dyDescent="0.25">
      <c r="A54" s="18">
        <v>26</v>
      </c>
      <c r="B54" s="18">
        <v>2.2999999999999998</v>
      </c>
    </row>
    <row r="55" spans="1:2" ht="15.75" customHeight="1" x14ac:dyDescent="0.25">
      <c r="A55" s="18">
        <v>26.5</v>
      </c>
      <c r="B55" s="18">
        <v>2.2999999999999998</v>
      </c>
    </row>
    <row r="56" spans="1:2" ht="15.75" customHeight="1" x14ac:dyDescent="0.25">
      <c r="A56" s="18">
        <v>27</v>
      </c>
      <c r="B56" s="18">
        <v>2.4</v>
      </c>
    </row>
    <row r="57" spans="1:2" ht="15.75" customHeight="1" x14ac:dyDescent="0.25">
      <c r="A57" s="18">
        <v>27.5</v>
      </c>
      <c r="B57" s="18">
        <v>2.4</v>
      </c>
    </row>
    <row r="58" spans="1:2" ht="15.75" customHeight="1" x14ac:dyDescent="0.25">
      <c r="A58" s="18">
        <v>28</v>
      </c>
      <c r="B58" s="18">
        <v>2.4</v>
      </c>
    </row>
    <row r="59" spans="1:2" ht="15.75" customHeight="1" x14ac:dyDescent="0.25">
      <c r="A59" s="18">
        <v>28.5</v>
      </c>
      <c r="B59" s="18">
        <v>2.4</v>
      </c>
    </row>
    <row r="60" spans="1:2" ht="15.75" customHeight="1" x14ac:dyDescent="0.25">
      <c r="A60" s="18">
        <v>29</v>
      </c>
      <c r="B60" s="18">
        <v>2.5</v>
      </c>
    </row>
    <row r="61" spans="1:2" ht="15.75" customHeight="1" x14ac:dyDescent="0.25">
      <c r="A61" s="18">
        <v>29.5</v>
      </c>
      <c r="B61" s="18">
        <v>2.5</v>
      </c>
    </row>
    <row r="62" spans="1:2" ht="15.75" customHeight="1" x14ac:dyDescent="0.25">
      <c r="A62" s="18">
        <v>30</v>
      </c>
      <c r="B62" s="18">
        <v>2.5</v>
      </c>
    </row>
    <row r="63" spans="1:2" ht="15.75" customHeight="1" x14ac:dyDescent="0.25">
      <c r="A63" s="18">
        <v>30.5</v>
      </c>
      <c r="B63" s="18">
        <v>2.5</v>
      </c>
    </row>
    <row r="64" spans="1:2" ht="15.75" customHeight="1" x14ac:dyDescent="0.25">
      <c r="A64" s="18">
        <v>31</v>
      </c>
      <c r="B64" s="18">
        <v>2.6</v>
      </c>
    </row>
    <row r="65" spans="1:2" ht="15.75" customHeight="1" x14ac:dyDescent="0.25">
      <c r="A65" s="18">
        <v>31.5</v>
      </c>
      <c r="B65" s="18">
        <v>2.6</v>
      </c>
    </row>
    <row r="66" spans="1:2" ht="15.75" customHeight="1" x14ac:dyDescent="0.25">
      <c r="A66" s="18">
        <v>32</v>
      </c>
      <c r="B66" s="18">
        <v>2.6</v>
      </c>
    </row>
    <row r="67" spans="1:2" ht="15.75" customHeight="1" x14ac:dyDescent="0.25">
      <c r="A67" s="18">
        <v>32.5</v>
      </c>
      <c r="B67" s="18">
        <v>2.6</v>
      </c>
    </row>
    <row r="68" spans="1:2" ht="15.75" customHeight="1" x14ac:dyDescent="0.25">
      <c r="A68" s="18">
        <v>33</v>
      </c>
      <c r="B68" s="18">
        <v>2.7</v>
      </c>
    </row>
    <row r="69" spans="1:2" ht="15.75" customHeight="1" x14ac:dyDescent="0.25">
      <c r="A69" s="18">
        <v>33.5</v>
      </c>
      <c r="B69" s="18">
        <v>2.7</v>
      </c>
    </row>
    <row r="70" spans="1:2" ht="15.75" customHeight="1" x14ac:dyDescent="0.25">
      <c r="A70" s="18">
        <v>34</v>
      </c>
      <c r="B70" s="18">
        <v>2.7</v>
      </c>
    </row>
    <row r="71" spans="1:2" ht="15.75" customHeight="1" x14ac:dyDescent="0.25">
      <c r="A71" s="18">
        <v>34.5</v>
      </c>
      <c r="B71" s="18">
        <v>2.7</v>
      </c>
    </row>
    <row r="72" spans="1:2" ht="15.75" customHeight="1" x14ac:dyDescent="0.25">
      <c r="A72" s="18">
        <v>35</v>
      </c>
      <c r="B72" s="18">
        <v>2.8</v>
      </c>
    </row>
    <row r="73" spans="1:2" ht="15.75" customHeight="1" x14ac:dyDescent="0.25">
      <c r="A73" s="18">
        <v>35.5</v>
      </c>
      <c r="B73" s="18">
        <v>2.8</v>
      </c>
    </row>
    <row r="74" spans="1:2" ht="15.75" customHeight="1" x14ac:dyDescent="0.25">
      <c r="A74" s="18">
        <v>36</v>
      </c>
      <c r="B74" s="18">
        <v>2.8</v>
      </c>
    </row>
    <row r="75" spans="1:2" ht="15.75" customHeight="1" x14ac:dyDescent="0.25">
      <c r="A75" s="18">
        <v>36.5</v>
      </c>
      <c r="B75" s="18">
        <v>2.8</v>
      </c>
    </row>
    <row r="76" spans="1:2" ht="15.75" customHeight="1" x14ac:dyDescent="0.25">
      <c r="A76" s="18">
        <v>37</v>
      </c>
      <c r="B76" s="18">
        <v>2.9</v>
      </c>
    </row>
    <row r="77" spans="1:2" ht="15.75" customHeight="1" x14ac:dyDescent="0.25">
      <c r="A77" s="18">
        <v>37.5</v>
      </c>
      <c r="B77" s="18">
        <v>2.9</v>
      </c>
    </row>
    <row r="78" spans="1:2" ht="15.75" customHeight="1" x14ac:dyDescent="0.25">
      <c r="A78" s="18">
        <v>38</v>
      </c>
      <c r="B78" s="18">
        <v>2.9</v>
      </c>
    </row>
    <row r="79" spans="1:2" ht="15.75" customHeight="1" x14ac:dyDescent="0.25">
      <c r="A79" s="18">
        <v>38.5</v>
      </c>
      <c r="B79" s="18">
        <v>2.9</v>
      </c>
    </row>
    <row r="80" spans="1:2" ht="15.75" customHeight="1" x14ac:dyDescent="0.25">
      <c r="A80" s="18">
        <v>39</v>
      </c>
      <c r="B80" s="18">
        <v>3</v>
      </c>
    </row>
    <row r="81" spans="1:2" ht="15.75" customHeight="1" x14ac:dyDescent="0.25">
      <c r="A81" s="18">
        <v>39.5</v>
      </c>
      <c r="B81" s="18">
        <v>3</v>
      </c>
    </row>
    <row r="82" spans="1:2" ht="15.75" customHeight="1" x14ac:dyDescent="0.25">
      <c r="A82" s="18">
        <v>40</v>
      </c>
      <c r="B82" s="18">
        <v>3</v>
      </c>
    </row>
    <row r="83" spans="1:2" ht="15.75" customHeight="1" x14ac:dyDescent="0.25">
      <c r="A83" s="18">
        <v>40.5</v>
      </c>
      <c r="B83" s="18">
        <v>3</v>
      </c>
    </row>
    <row r="84" spans="1:2" ht="15.75" customHeight="1" x14ac:dyDescent="0.25">
      <c r="A84" s="18">
        <v>41</v>
      </c>
      <c r="B84" s="18">
        <v>3.1</v>
      </c>
    </row>
    <row r="85" spans="1:2" ht="15.75" customHeight="1" x14ac:dyDescent="0.25">
      <c r="A85" s="18">
        <v>41.5</v>
      </c>
      <c r="B85" s="18">
        <v>3.1</v>
      </c>
    </row>
    <row r="86" spans="1:2" ht="15.75" customHeight="1" x14ac:dyDescent="0.25">
      <c r="A86" s="18">
        <v>42</v>
      </c>
      <c r="B86" s="18">
        <v>3.1</v>
      </c>
    </row>
    <row r="87" spans="1:2" ht="15.75" customHeight="1" x14ac:dyDescent="0.25">
      <c r="A87" s="18">
        <v>42.5</v>
      </c>
      <c r="B87" s="18">
        <v>3.1</v>
      </c>
    </row>
    <row r="88" spans="1:2" ht="15.75" customHeight="1" x14ac:dyDescent="0.25">
      <c r="A88" s="18">
        <v>43</v>
      </c>
      <c r="B88" s="18">
        <v>3.2</v>
      </c>
    </row>
    <row r="89" spans="1:2" ht="15.75" customHeight="1" x14ac:dyDescent="0.25">
      <c r="A89" s="18">
        <v>43.5</v>
      </c>
      <c r="B89" s="18">
        <v>3.2</v>
      </c>
    </row>
    <row r="90" spans="1:2" ht="15.75" customHeight="1" x14ac:dyDescent="0.25">
      <c r="A90" s="18">
        <v>44</v>
      </c>
      <c r="B90" s="18">
        <v>3.2</v>
      </c>
    </row>
    <row r="91" spans="1:2" ht="15.75" customHeight="1" x14ac:dyDescent="0.25">
      <c r="A91" s="18">
        <v>44.5</v>
      </c>
      <c r="B91" s="18">
        <v>3.2</v>
      </c>
    </row>
    <row r="92" spans="1:2" ht="15.75" customHeight="1" x14ac:dyDescent="0.25">
      <c r="A92" s="18">
        <v>45</v>
      </c>
      <c r="B92" s="18">
        <v>3.3</v>
      </c>
    </row>
    <row r="93" spans="1:2" ht="15.75" customHeight="1" x14ac:dyDescent="0.25">
      <c r="A93" s="18">
        <v>45.5</v>
      </c>
      <c r="B93" s="18">
        <v>3.3</v>
      </c>
    </row>
    <row r="94" spans="1:2" ht="15.75" customHeight="1" x14ac:dyDescent="0.25">
      <c r="A94" s="18">
        <v>46</v>
      </c>
      <c r="B94" s="18">
        <v>3.3</v>
      </c>
    </row>
    <row r="95" spans="1:2" ht="15.75" customHeight="1" x14ac:dyDescent="0.25">
      <c r="A95" s="18">
        <v>46.5</v>
      </c>
      <c r="B95" s="18">
        <v>3.3</v>
      </c>
    </row>
    <row r="96" spans="1:2" ht="15.75" customHeight="1" x14ac:dyDescent="0.25">
      <c r="A96" s="18">
        <v>47</v>
      </c>
      <c r="B96" s="18">
        <v>3.4</v>
      </c>
    </row>
    <row r="97" spans="1:2" ht="15.75" customHeight="1" x14ac:dyDescent="0.25">
      <c r="A97" s="18">
        <v>47.5</v>
      </c>
      <c r="B97" s="18">
        <v>3.4</v>
      </c>
    </row>
    <row r="98" spans="1:2" ht="15.75" customHeight="1" x14ac:dyDescent="0.25">
      <c r="A98" s="18">
        <v>48</v>
      </c>
      <c r="B98" s="18">
        <v>3.4</v>
      </c>
    </row>
    <row r="99" spans="1:2" ht="15.75" customHeight="1" x14ac:dyDescent="0.25">
      <c r="A99" s="18">
        <v>48.5</v>
      </c>
      <c r="B99" s="18">
        <v>3.4</v>
      </c>
    </row>
    <row r="100" spans="1:2" ht="15.75" customHeight="1" x14ac:dyDescent="0.25">
      <c r="A100" s="18">
        <v>49</v>
      </c>
      <c r="B100" s="18">
        <v>3.5</v>
      </c>
    </row>
    <row r="101" spans="1:2" ht="15.75" customHeight="1" x14ac:dyDescent="0.25">
      <c r="A101" s="18">
        <v>49.5</v>
      </c>
      <c r="B101" s="18">
        <v>3.5</v>
      </c>
    </row>
    <row r="102" spans="1:2" ht="15.75" customHeight="1" x14ac:dyDescent="0.25">
      <c r="A102" s="18">
        <v>50</v>
      </c>
      <c r="B102" s="18">
        <v>3.5</v>
      </c>
    </row>
    <row r="103" spans="1:2" ht="15.75" customHeight="1" x14ac:dyDescent="0.25">
      <c r="A103" s="18">
        <v>50.5</v>
      </c>
      <c r="B103" s="18">
        <v>3.5</v>
      </c>
    </row>
    <row r="104" spans="1:2" ht="15.75" customHeight="1" x14ac:dyDescent="0.25">
      <c r="A104" s="18">
        <v>51</v>
      </c>
      <c r="B104" s="18">
        <v>3.6</v>
      </c>
    </row>
    <row r="105" spans="1:2" ht="15.75" customHeight="1" x14ac:dyDescent="0.25">
      <c r="A105" s="18">
        <v>51.5</v>
      </c>
      <c r="B105" s="18">
        <v>3.6</v>
      </c>
    </row>
    <row r="106" spans="1:2" ht="15.75" customHeight="1" x14ac:dyDescent="0.25">
      <c r="A106" s="18">
        <v>52</v>
      </c>
      <c r="B106" s="18">
        <v>3.6</v>
      </c>
    </row>
    <row r="107" spans="1:2" ht="15.75" customHeight="1" x14ac:dyDescent="0.25">
      <c r="A107" s="18">
        <v>52.5</v>
      </c>
      <c r="B107" s="18">
        <v>3.6</v>
      </c>
    </row>
    <row r="108" spans="1:2" ht="15.75" customHeight="1" x14ac:dyDescent="0.25">
      <c r="A108" s="18">
        <v>53</v>
      </c>
      <c r="B108" s="18">
        <v>3.7</v>
      </c>
    </row>
    <row r="109" spans="1:2" ht="15.75" customHeight="1" x14ac:dyDescent="0.25">
      <c r="A109" s="18">
        <v>53.5</v>
      </c>
      <c r="B109" s="18">
        <v>3.7</v>
      </c>
    </row>
    <row r="110" spans="1:2" ht="15.75" customHeight="1" x14ac:dyDescent="0.25">
      <c r="A110" s="18">
        <v>54</v>
      </c>
      <c r="B110" s="18">
        <v>3.7</v>
      </c>
    </row>
    <row r="111" spans="1:2" ht="15.75" customHeight="1" x14ac:dyDescent="0.25">
      <c r="A111" s="18">
        <v>54.5</v>
      </c>
      <c r="B111" s="18">
        <v>3.7</v>
      </c>
    </row>
    <row r="112" spans="1:2" ht="15.75" customHeight="1" x14ac:dyDescent="0.25">
      <c r="A112" s="18">
        <v>55</v>
      </c>
      <c r="B112" s="18">
        <v>3.8</v>
      </c>
    </row>
    <row r="113" spans="1:2" ht="15.75" customHeight="1" x14ac:dyDescent="0.25">
      <c r="A113" s="18">
        <v>55.5</v>
      </c>
      <c r="B113" s="18">
        <v>3.8</v>
      </c>
    </row>
    <row r="114" spans="1:2" ht="15.75" customHeight="1" x14ac:dyDescent="0.25">
      <c r="A114" s="18">
        <v>56</v>
      </c>
      <c r="B114" s="18">
        <v>3.8</v>
      </c>
    </row>
    <row r="115" spans="1:2" ht="15.75" customHeight="1" x14ac:dyDescent="0.25">
      <c r="A115" s="18">
        <v>56.5</v>
      </c>
      <c r="B115" s="18">
        <v>3.8</v>
      </c>
    </row>
    <row r="116" spans="1:2" ht="15.75" customHeight="1" x14ac:dyDescent="0.25">
      <c r="A116" s="18">
        <v>57</v>
      </c>
      <c r="B116" s="18">
        <v>3.9</v>
      </c>
    </row>
    <row r="117" spans="1:2" ht="15.75" customHeight="1" x14ac:dyDescent="0.25">
      <c r="A117" s="18">
        <v>57.5</v>
      </c>
      <c r="B117" s="18">
        <v>3.9</v>
      </c>
    </row>
    <row r="118" spans="1:2" ht="15.75" customHeight="1" x14ac:dyDescent="0.25">
      <c r="A118" s="18">
        <v>58</v>
      </c>
      <c r="B118" s="18">
        <v>3.9</v>
      </c>
    </row>
    <row r="119" spans="1:2" ht="15.75" customHeight="1" x14ac:dyDescent="0.25">
      <c r="A119" s="18">
        <v>58.5</v>
      </c>
      <c r="B119" s="18">
        <v>3.9</v>
      </c>
    </row>
    <row r="120" spans="1:2" ht="15.75" customHeight="1" x14ac:dyDescent="0.25">
      <c r="A120" s="18">
        <v>59</v>
      </c>
      <c r="B120" s="18">
        <v>4</v>
      </c>
    </row>
    <row r="121" spans="1:2" ht="15.75" customHeight="1" x14ac:dyDescent="0.25">
      <c r="A121" s="18">
        <v>59.5</v>
      </c>
      <c r="B121" s="18">
        <v>4</v>
      </c>
    </row>
    <row r="122" spans="1:2" ht="15.75" customHeight="1" x14ac:dyDescent="0.25">
      <c r="A122" s="18">
        <v>60</v>
      </c>
      <c r="B122" s="18">
        <v>4</v>
      </c>
    </row>
    <row r="123" spans="1:2" ht="15.75" customHeight="1" x14ac:dyDescent="0.25">
      <c r="A123" s="18">
        <v>60.5</v>
      </c>
      <c r="B123" s="18">
        <v>4</v>
      </c>
    </row>
    <row r="124" spans="1:2" ht="15.75" customHeight="1" x14ac:dyDescent="0.25">
      <c r="A124" s="18">
        <v>61</v>
      </c>
      <c r="B124" s="18">
        <v>4.0999999999999996</v>
      </c>
    </row>
    <row r="125" spans="1:2" ht="15.75" customHeight="1" x14ac:dyDescent="0.25">
      <c r="A125" s="18">
        <v>61.5</v>
      </c>
      <c r="B125" s="18">
        <v>4.0999999999999996</v>
      </c>
    </row>
    <row r="126" spans="1:2" ht="15.75" customHeight="1" x14ac:dyDescent="0.25">
      <c r="A126" s="18">
        <v>62</v>
      </c>
      <c r="B126" s="18">
        <v>4.2</v>
      </c>
    </row>
    <row r="127" spans="1:2" ht="15.75" customHeight="1" x14ac:dyDescent="0.25">
      <c r="A127" s="18">
        <v>62.5</v>
      </c>
      <c r="B127" s="18">
        <v>4.2</v>
      </c>
    </row>
    <row r="128" spans="1:2" ht="15.75" customHeight="1" x14ac:dyDescent="0.25">
      <c r="A128" s="18">
        <v>63</v>
      </c>
      <c r="B128" s="18">
        <v>4.2</v>
      </c>
    </row>
    <row r="129" spans="1:2" ht="15.75" customHeight="1" x14ac:dyDescent="0.25">
      <c r="A129" s="18">
        <v>63.5</v>
      </c>
      <c r="B129" s="18">
        <v>4.3</v>
      </c>
    </row>
    <row r="130" spans="1:2" ht="15.75" customHeight="1" x14ac:dyDescent="0.25">
      <c r="A130" s="18">
        <v>64</v>
      </c>
      <c r="B130" s="18">
        <v>4.3</v>
      </c>
    </row>
    <row r="131" spans="1:2" ht="15.75" customHeight="1" x14ac:dyDescent="0.25">
      <c r="A131" s="18">
        <v>64.5</v>
      </c>
      <c r="B131" s="18">
        <v>4.3</v>
      </c>
    </row>
    <row r="132" spans="1:2" ht="15.75" customHeight="1" x14ac:dyDescent="0.25">
      <c r="A132" s="18">
        <v>65</v>
      </c>
      <c r="B132" s="18">
        <v>4.4000000000000004</v>
      </c>
    </row>
    <row r="133" spans="1:2" ht="15.75" customHeight="1" x14ac:dyDescent="0.25">
      <c r="A133" s="18">
        <v>65.5</v>
      </c>
      <c r="B133" s="18">
        <v>4.4000000000000004</v>
      </c>
    </row>
    <row r="134" spans="1:2" ht="15.75" customHeight="1" x14ac:dyDescent="0.25">
      <c r="A134" s="18">
        <v>66</v>
      </c>
      <c r="B134" s="18">
        <v>4.5</v>
      </c>
    </row>
    <row r="135" spans="1:2" ht="15.75" customHeight="1" x14ac:dyDescent="0.25">
      <c r="A135" s="18">
        <v>66.5</v>
      </c>
      <c r="B135" s="18">
        <v>4.5</v>
      </c>
    </row>
    <row r="136" spans="1:2" ht="15.75" customHeight="1" x14ac:dyDescent="0.25">
      <c r="A136" s="18">
        <v>67</v>
      </c>
      <c r="B136" s="18">
        <v>4.5</v>
      </c>
    </row>
    <row r="137" spans="1:2" ht="15.75" customHeight="1" x14ac:dyDescent="0.25">
      <c r="A137" s="18">
        <v>67.5</v>
      </c>
      <c r="B137" s="18">
        <v>4.5999999999999996</v>
      </c>
    </row>
    <row r="138" spans="1:2" ht="15.75" customHeight="1" x14ac:dyDescent="0.25">
      <c r="A138" s="18">
        <v>68</v>
      </c>
      <c r="B138" s="18">
        <v>4.5999999999999996</v>
      </c>
    </row>
    <row r="139" spans="1:2" ht="15.75" customHeight="1" x14ac:dyDescent="0.25">
      <c r="A139" s="18">
        <v>68.5</v>
      </c>
      <c r="B139" s="18">
        <v>4.5999999999999996</v>
      </c>
    </row>
    <row r="140" spans="1:2" ht="15.75" customHeight="1" x14ac:dyDescent="0.25">
      <c r="A140" s="18">
        <v>69</v>
      </c>
      <c r="B140" s="18">
        <v>4.7</v>
      </c>
    </row>
    <row r="141" spans="1:2" ht="15.75" customHeight="1" x14ac:dyDescent="0.25">
      <c r="A141" s="18">
        <v>69.5</v>
      </c>
      <c r="B141" s="18">
        <v>4.7</v>
      </c>
    </row>
    <row r="142" spans="1:2" ht="15.75" customHeight="1" x14ac:dyDescent="0.25">
      <c r="A142" s="18">
        <v>70</v>
      </c>
      <c r="B142" s="18">
        <v>4.8</v>
      </c>
    </row>
    <row r="143" spans="1:2" ht="15.75" customHeight="1" x14ac:dyDescent="0.25">
      <c r="A143" s="18">
        <v>70.5</v>
      </c>
      <c r="B143" s="18">
        <v>4.8</v>
      </c>
    </row>
    <row r="144" spans="1:2" ht="15.75" customHeight="1" x14ac:dyDescent="0.25">
      <c r="A144" s="18">
        <v>71</v>
      </c>
      <c r="B144" s="18">
        <v>4.8</v>
      </c>
    </row>
    <row r="145" spans="1:2" ht="15.75" customHeight="1" x14ac:dyDescent="0.25">
      <c r="A145" s="18">
        <v>71.5</v>
      </c>
      <c r="B145" s="18">
        <v>4.9000000000000004</v>
      </c>
    </row>
    <row r="146" spans="1:2" ht="15.75" customHeight="1" x14ac:dyDescent="0.25">
      <c r="A146" s="18">
        <v>72</v>
      </c>
      <c r="B146" s="18">
        <v>4.9000000000000004</v>
      </c>
    </row>
    <row r="147" spans="1:2" ht="15.75" customHeight="1" x14ac:dyDescent="0.25">
      <c r="A147" s="18">
        <v>72.5</v>
      </c>
      <c r="B147" s="18">
        <v>4.9000000000000004</v>
      </c>
    </row>
    <row r="148" spans="1:2" ht="15.75" customHeight="1" x14ac:dyDescent="0.25">
      <c r="A148" s="18">
        <v>73</v>
      </c>
      <c r="B148" s="18">
        <v>5</v>
      </c>
    </row>
    <row r="149" spans="1:2" ht="15.75" customHeight="1" x14ac:dyDescent="0.25">
      <c r="A149" s="18">
        <v>73.5</v>
      </c>
      <c r="B149" s="18">
        <v>5</v>
      </c>
    </row>
    <row r="150" spans="1:2" ht="15.75" customHeight="1" x14ac:dyDescent="0.25">
      <c r="A150" s="18">
        <v>74</v>
      </c>
      <c r="B150" s="18">
        <v>5.0999999999999996</v>
      </c>
    </row>
    <row r="151" spans="1:2" ht="15.75" customHeight="1" x14ac:dyDescent="0.25">
      <c r="A151" s="18">
        <v>74.5</v>
      </c>
      <c r="B151" s="18">
        <v>5.0999999999999996</v>
      </c>
    </row>
    <row r="152" spans="1:2" ht="15.75" customHeight="1" x14ac:dyDescent="0.25">
      <c r="A152" s="18">
        <v>75</v>
      </c>
      <c r="B152" s="18">
        <v>5.0999999999999996</v>
      </c>
    </row>
    <row r="153" spans="1:2" ht="15.75" customHeight="1" x14ac:dyDescent="0.25">
      <c r="A153" s="18">
        <v>75.5</v>
      </c>
      <c r="B153" s="18">
        <v>5.2</v>
      </c>
    </row>
    <row r="154" spans="1:2" ht="15.75" customHeight="1" x14ac:dyDescent="0.25">
      <c r="A154" s="18">
        <v>76</v>
      </c>
      <c r="B154" s="18">
        <v>5.2</v>
      </c>
    </row>
    <row r="155" spans="1:2" ht="15.75" customHeight="1" x14ac:dyDescent="0.25">
      <c r="A155" s="18">
        <v>76.5</v>
      </c>
      <c r="B155" s="18">
        <v>5.2</v>
      </c>
    </row>
    <row r="156" spans="1:2" ht="15.75" customHeight="1" x14ac:dyDescent="0.25">
      <c r="A156" s="18">
        <v>77</v>
      </c>
      <c r="B156" s="18">
        <v>5.3</v>
      </c>
    </row>
    <row r="157" spans="1:2" ht="15.75" customHeight="1" x14ac:dyDescent="0.25">
      <c r="A157" s="18">
        <v>77.5</v>
      </c>
      <c r="B157" s="18">
        <v>5.3</v>
      </c>
    </row>
    <row r="158" spans="1:2" ht="15.75" customHeight="1" x14ac:dyDescent="0.25">
      <c r="A158" s="18">
        <v>78</v>
      </c>
      <c r="B158" s="18">
        <v>5.4</v>
      </c>
    </row>
    <row r="159" spans="1:2" ht="15.75" customHeight="1" x14ac:dyDescent="0.25">
      <c r="A159" s="18">
        <v>78.5</v>
      </c>
      <c r="B159" s="18">
        <v>5.4</v>
      </c>
    </row>
    <row r="160" spans="1:2" ht="15.75" customHeight="1" x14ac:dyDescent="0.25">
      <c r="A160" s="18">
        <v>79</v>
      </c>
      <c r="B160" s="18">
        <v>5.4</v>
      </c>
    </row>
    <row r="161" spans="1:2" ht="15.75" customHeight="1" x14ac:dyDescent="0.25">
      <c r="A161" s="18">
        <v>79.5</v>
      </c>
      <c r="B161" s="18">
        <v>5.5</v>
      </c>
    </row>
    <row r="162" spans="1:2" ht="15.75" customHeight="1" x14ac:dyDescent="0.25">
      <c r="A162" s="18">
        <v>80</v>
      </c>
      <c r="B162" s="18">
        <v>5.5</v>
      </c>
    </row>
    <row r="163" spans="1:2" ht="15.75" customHeight="1" x14ac:dyDescent="0.25">
      <c r="A163" s="18">
        <v>80.5</v>
      </c>
      <c r="B163" s="18">
        <v>5.5</v>
      </c>
    </row>
    <row r="164" spans="1:2" ht="15.75" customHeight="1" x14ac:dyDescent="0.25">
      <c r="A164" s="18">
        <v>81</v>
      </c>
      <c r="B164" s="18">
        <v>5.6</v>
      </c>
    </row>
    <row r="165" spans="1:2" ht="15.75" customHeight="1" x14ac:dyDescent="0.25">
      <c r="A165" s="18">
        <v>81.5</v>
      </c>
      <c r="B165" s="18">
        <v>5.6</v>
      </c>
    </row>
    <row r="166" spans="1:2" ht="15.75" customHeight="1" x14ac:dyDescent="0.25">
      <c r="A166" s="18">
        <v>82</v>
      </c>
      <c r="B166" s="18">
        <v>5.7</v>
      </c>
    </row>
    <row r="167" spans="1:2" ht="15.75" customHeight="1" x14ac:dyDescent="0.25">
      <c r="A167" s="18">
        <v>82.5</v>
      </c>
      <c r="B167" s="18">
        <v>5.7</v>
      </c>
    </row>
    <row r="168" spans="1:2" ht="15.75" customHeight="1" x14ac:dyDescent="0.25">
      <c r="A168" s="18">
        <v>83</v>
      </c>
      <c r="B168" s="18">
        <v>5.7</v>
      </c>
    </row>
    <row r="169" spans="1:2" ht="15.75" customHeight="1" x14ac:dyDescent="0.25">
      <c r="A169" s="18">
        <v>83.5</v>
      </c>
      <c r="B169" s="18">
        <v>5.8</v>
      </c>
    </row>
    <row r="170" spans="1:2" ht="15.75" customHeight="1" x14ac:dyDescent="0.25">
      <c r="A170" s="18">
        <v>84</v>
      </c>
      <c r="B170" s="18">
        <v>5.8</v>
      </c>
    </row>
    <row r="171" spans="1:2" ht="15.75" customHeight="1" x14ac:dyDescent="0.25">
      <c r="A171" s="18">
        <v>84.5</v>
      </c>
      <c r="B171" s="18">
        <v>5.8</v>
      </c>
    </row>
    <row r="172" spans="1:2" ht="15.75" customHeight="1" x14ac:dyDescent="0.25">
      <c r="A172" s="18">
        <v>85</v>
      </c>
      <c r="B172" s="18">
        <v>5.9</v>
      </c>
    </row>
    <row r="173" spans="1:2" ht="15.75" customHeight="1" x14ac:dyDescent="0.25">
      <c r="A173" s="18">
        <v>85.5</v>
      </c>
      <c r="B173" s="18">
        <v>5.9</v>
      </c>
    </row>
    <row r="174" spans="1:2" ht="15.75" customHeight="1" x14ac:dyDescent="0.25">
      <c r="A174" s="18">
        <v>86</v>
      </c>
      <c r="B174" s="18">
        <v>6</v>
      </c>
    </row>
    <row r="175" spans="1:2" ht="15.75" customHeight="1" x14ac:dyDescent="0.25">
      <c r="A175" s="18">
        <v>86.5</v>
      </c>
      <c r="B175" s="18">
        <v>6</v>
      </c>
    </row>
    <row r="176" spans="1:2" ht="15.75" customHeight="1" x14ac:dyDescent="0.25">
      <c r="A176" s="18">
        <v>87</v>
      </c>
      <c r="B176" s="18">
        <v>6</v>
      </c>
    </row>
    <row r="177" spans="1:2" ht="15.75" customHeight="1" x14ac:dyDescent="0.25">
      <c r="A177" s="18">
        <v>87.5</v>
      </c>
      <c r="B177" s="18">
        <v>6.1</v>
      </c>
    </row>
    <row r="178" spans="1:2" ht="15.75" customHeight="1" x14ac:dyDescent="0.25">
      <c r="A178" s="18">
        <v>88</v>
      </c>
      <c r="B178" s="18">
        <v>6.1</v>
      </c>
    </row>
    <row r="179" spans="1:2" ht="15.75" customHeight="1" x14ac:dyDescent="0.25">
      <c r="A179" s="18">
        <v>88.5</v>
      </c>
      <c r="B179" s="18">
        <v>6.1</v>
      </c>
    </row>
    <row r="180" spans="1:2" ht="15.75" customHeight="1" x14ac:dyDescent="0.25">
      <c r="A180" s="18">
        <v>89</v>
      </c>
      <c r="B180" s="18">
        <v>6.2</v>
      </c>
    </row>
    <row r="181" spans="1:2" ht="15.75" customHeight="1" x14ac:dyDescent="0.25">
      <c r="A181" s="18">
        <v>89.5</v>
      </c>
      <c r="B181" s="18">
        <v>6.2</v>
      </c>
    </row>
    <row r="182" spans="1:2" ht="15.75" customHeight="1" x14ac:dyDescent="0.25">
      <c r="A182" s="18">
        <v>90</v>
      </c>
      <c r="B182" s="18">
        <v>6.3</v>
      </c>
    </row>
    <row r="183" spans="1:2" ht="15.75" customHeight="1" x14ac:dyDescent="0.25">
      <c r="A183" s="18">
        <v>90.5</v>
      </c>
      <c r="B183" s="18">
        <v>6.3</v>
      </c>
    </row>
    <row r="184" spans="1:2" ht="15.75" customHeight="1" x14ac:dyDescent="0.25">
      <c r="A184" s="18">
        <v>91</v>
      </c>
      <c r="B184" s="18">
        <v>6.3</v>
      </c>
    </row>
    <row r="185" spans="1:2" ht="15.75" customHeight="1" x14ac:dyDescent="0.25">
      <c r="A185" s="18">
        <v>91.5</v>
      </c>
      <c r="B185" s="18">
        <v>6.4</v>
      </c>
    </row>
    <row r="186" spans="1:2" ht="15.75" customHeight="1" x14ac:dyDescent="0.25">
      <c r="A186" s="18">
        <v>92</v>
      </c>
      <c r="B186" s="18">
        <v>6.4</v>
      </c>
    </row>
    <row r="187" spans="1:2" ht="15.75" customHeight="1" x14ac:dyDescent="0.25">
      <c r="A187" s="18">
        <v>92.5</v>
      </c>
      <c r="B187" s="18">
        <v>6.4</v>
      </c>
    </row>
    <row r="188" spans="1:2" ht="15.75" customHeight="1" x14ac:dyDescent="0.25">
      <c r="A188" s="18">
        <v>93</v>
      </c>
      <c r="B188" s="18">
        <v>6.5</v>
      </c>
    </row>
    <row r="189" spans="1:2" ht="15.75" customHeight="1" x14ac:dyDescent="0.25">
      <c r="A189" s="18">
        <v>93.5</v>
      </c>
      <c r="B189" s="18">
        <v>6.5</v>
      </c>
    </row>
    <row r="190" spans="1:2" ht="15.75" customHeight="1" x14ac:dyDescent="0.25">
      <c r="A190" s="18">
        <v>94</v>
      </c>
      <c r="B190" s="18">
        <v>6.6</v>
      </c>
    </row>
    <row r="191" spans="1:2" ht="15.75" customHeight="1" x14ac:dyDescent="0.25">
      <c r="A191" s="18">
        <v>94.5</v>
      </c>
      <c r="B191" s="18">
        <v>6.6</v>
      </c>
    </row>
    <row r="192" spans="1:2" ht="15.75" customHeight="1" x14ac:dyDescent="0.25">
      <c r="A192" s="18">
        <v>95</v>
      </c>
      <c r="B192" s="18">
        <v>6.6</v>
      </c>
    </row>
    <row r="193" spans="1:2" ht="15.75" customHeight="1" x14ac:dyDescent="0.25">
      <c r="A193" s="18">
        <v>95.5</v>
      </c>
      <c r="B193" s="18">
        <v>6.7</v>
      </c>
    </row>
    <row r="194" spans="1:2" ht="15.75" customHeight="1" x14ac:dyDescent="0.25">
      <c r="A194" s="18">
        <v>96</v>
      </c>
      <c r="B194" s="18">
        <v>6.7</v>
      </c>
    </row>
    <row r="195" spans="1:2" ht="15.75" customHeight="1" x14ac:dyDescent="0.25">
      <c r="A195" s="18">
        <v>96.5</v>
      </c>
      <c r="B195" s="18">
        <v>6.7</v>
      </c>
    </row>
    <row r="196" spans="1:2" ht="15.75" customHeight="1" x14ac:dyDescent="0.25">
      <c r="A196" s="18">
        <v>97</v>
      </c>
      <c r="B196" s="18">
        <v>6.8</v>
      </c>
    </row>
    <row r="197" spans="1:2" ht="15.75" customHeight="1" x14ac:dyDescent="0.25">
      <c r="A197" s="18">
        <v>97.5</v>
      </c>
      <c r="B197" s="18">
        <v>6.8</v>
      </c>
    </row>
    <row r="198" spans="1:2" ht="15.75" customHeight="1" x14ac:dyDescent="0.25">
      <c r="A198" s="18">
        <v>98</v>
      </c>
      <c r="B198" s="18">
        <v>6.9</v>
      </c>
    </row>
    <row r="199" spans="1:2" ht="15.75" customHeight="1" x14ac:dyDescent="0.25">
      <c r="A199" s="18">
        <v>98.5</v>
      </c>
      <c r="B199" s="18">
        <v>6.9</v>
      </c>
    </row>
    <row r="200" spans="1:2" ht="15.75" customHeight="1" x14ac:dyDescent="0.25">
      <c r="A200" s="18">
        <v>99</v>
      </c>
      <c r="B200" s="18">
        <v>6.9</v>
      </c>
    </row>
    <row r="201" spans="1:2" ht="15.75" customHeight="1" x14ac:dyDescent="0.25">
      <c r="A201" s="18">
        <v>99.5</v>
      </c>
      <c r="B201" s="18">
        <v>7</v>
      </c>
    </row>
    <row r="202" spans="1:2" ht="15.75" customHeight="1" x14ac:dyDescent="0.25">
      <c r="A202" s="18">
        <v>100</v>
      </c>
      <c r="B202" s="18">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18" t="s">
        <v>61</v>
      </c>
      <c r="B1" s="18" t="s">
        <v>62</v>
      </c>
    </row>
    <row r="2" spans="1:2" x14ac:dyDescent="0.25">
      <c r="A2" s="18">
        <v>0</v>
      </c>
      <c r="B2" s="7">
        <v>1</v>
      </c>
    </row>
    <row r="3" spans="1:2" x14ac:dyDescent="0.25">
      <c r="A3" s="18">
        <v>1</v>
      </c>
      <c r="B3" s="7">
        <v>1.1000000000000001</v>
      </c>
    </row>
    <row r="4" spans="1:2" x14ac:dyDescent="0.25">
      <c r="A4" s="18">
        <v>2</v>
      </c>
      <c r="B4" s="7">
        <v>1.2</v>
      </c>
    </row>
    <row r="5" spans="1:2" x14ac:dyDescent="0.25">
      <c r="A5" s="18">
        <v>3</v>
      </c>
      <c r="B5" s="7">
        <v>1.3</v>
      </c>
    </row>
    <row r="6" spans="1:2" x14ac:dyDescent="0.25">
      <c r="A6" s="18">
        <v>4</v>
      </c>
      <c r="B6" s="7">
        <v>1.4</v>
      </c>
    </row>
    <row r="7" spans="1:2" x14ac:dyDescent="0.25">
      <c r="A7" s="18">
        <v>5</v>
      </c>
      <c r="B7" s="7">
        <v>1.5</v>
      </c>
    </row>
    <row r="8" spans="1:2" x14ac:dyDescent="0.25">
      <c r="A8" s="18">
        <v>6</v>
      </c>
      <c r="B8" s="7">
        <v>1.6</v>
      </c>
    </row>
    <row r="9" spans="1:2" x14ac:dyDescent="0.25">
      <c r="A9" s="18">
        <v>7</v>
      </c>
      <c r="B9" s="7">
        <v>1.7</v>
      </c>
    </row>
    <row r="10" spans="1:2" x14ac:dyDescent="0.25">
      <c r="A10" s="18">
        <v>8</v>
      </c>
      <c r="B10" s="7">
        <v>1.8</v>
      </c>
    </row>
    <row r="11" spans="1:2" x14ac:dyDescent="0.25">
      <c r="A11" s="18">
        <v>9</v>
      </c>
      <c r="B11" s="7">
        <v>1.9</v>
      </c>
    </row>
    <row r="12" spans="1:2" x14ac:dyDescent="0.25">
      <c r="A12" s="18">
        <v>10</v>
      </c>
      <c r="B12" s="7">
        <v>2</v>
      </c>
    </row>
    <row r="13" spans="1:2" x14ac:dyDescent="0.25">
      <c r="A13" s="18">
        <v>11</v>
      </c>
      <c r="B13" s="7">
        <v>2.1</v>
      </c>
    </row>
    <row r="14" spans="1:2" x14ac:dyDescent="0.25">
      <c r="A14" s="18">
        <v>12</v>
      </c>
      <c r="B14" s="7">
        <v>2.2000000000000002</v>
      </c>
    </row>
    <row r="15" spans="1:2" x14ac:dyDescent="0.25">
      <c r="A15" s="18">
        <v>13</v>
      </c>
      <c r="B15" s="7">
        <v>2.2999999999999998</v>
      </c>
    </row>
    <row r="16" spans="1:2" x14ac:dyDescent="0.25">
      <c r="A16" s="18">
        <v>14</v>
      </c>
      <c r="B16" s="7">
        <v>2.2999999999999998</v>
      </c>
    </row>
    <row r="17" spans="1:2" x14ac:dyDescent="0.25">
      <c r="A17" s="18">
        <v>15</v>
      </c>
      <c r="B17" s="7">
        <v>2.4</v>
      </c>
    </row>
    <row r="18" spans="1:2" x14ac:dyDescent="0.25">
      <c r="A18" s="18">
        <v>16</v>
      </c>
      <c r="B18" s="7">
        <v>2.5</v>
      </c>
    </row>
    <row r="19" spans="1:2" x14ac:dyDescent="0.25">
      <c r="A19" s="18">
        <v>17</v>
      </c>
      <c r="B19" s="7">
        <v>2.6</v>
      </c>
    </row>
    <row r="20" spans="1:2" x14ac:dyDescent="0.25">
      <c r="A20" s="18">
        <v>18</v>
      </c>
      <c r="B20" s="7">
        <v>2.7</v>
      </c>
    </row>
    <row r="21" spans="1:2" ht="15.75" customHeight="1" x14ac:dyDescent="0.25">
      <c r="A21" s="18">
        <v>19</v>
      </c>
      <c r="B21" s="7">
        <v>2.8</v>
      </c>
    </row>
    <row r="22" spans="1:2" ht="15.75" customHeight="1" x14ac:dyDescent="0.25">
      <c r="A22" s="18">
        <v>20</v>
      </c>
      <c r="B22" s="7">
        <v>2.9</v>
      </c>
    </row>
    <row r="23" spans="1:2" ht="15.75" customHeight="1" x14ac:dyDescent="0.25">
      <c r="A23" s="18">
        <v>21</v>
      </c>
      <c r="B23" s="7">
        <v>3</v>
      </c>
    </row>
    <row r="24" spans="1:2" ht="15.75" customHeight="1" x14ac:dyDescent="0.25">
      <c r="A24" s="18">
        <v>22</v>
      </c>
      <c r="B24" s="7">
        <v>3.1</v>
      </c>
    </row>
    <row r="25" spans="1:2" ht="15.75" customHeight="1" x14ac:dyDescent="0.25">
      <c r="A25" s="18">
        <v>23</v>
      </c>
      <c r="B25" s="7">
        <v>3.2</v>
      </c>
    </row>
    <row r="26" spans="1:2" ht="15.75" customHeight="1" x14ac:dyDescent="0.25">
      <c r="A26" s="18">
        <v>24</v>
      </c>
      <c r="B26" s="7">
        <v>3.3</v>
      </c>
    </row>
    <row r="27" spans="1:2" ht="15.75" customHeight="1" x14ac:dyDescent="0.25">
      <c r="A27" s="18">
        <v>25</v>
      </c>
      <c r="B27" s="7">
        <v>3.4</v>
      </c>
    </row>
    <row r="28" spans="1:2" ht="15.75" customHeight="1" x14ac:dyDescent="0.25">
      <c r="A28" s="18">
        <v>26</v>
      </c>
      <c r="B28" s="7">
        <v>3.5</v>
      </c>
    </row>
    <row r="29" spans="1:2" ht="15.75" customHeight="1" x14ac:dyDescent="0.25">
      <c r="A29" s="18">
        <v>27</v>
      </c>
      <c r="B29" s="7">
        <v>3.6</v>
      </c>
    </row>
    <row r="30" spans="1:2" ht="15.75" customHeight="1" x14ac:dyDescent="0.25">
      <c r="A30" s="18">
        <v>28</v>
      </c>
      <c r="B30" s="7">
        <v>3.7</v>
      </c>
    </row>
    <row r="31" spans="1:2" ht="15.75" customHeight="1" x14ac:dyDescent="0.25">
      <c r="A31" s="18">
        <v>29</v>
      </c>
      <c r="B31" s="7">
        <v>3.8</v>
      </c>
    </row>
    <row r="32" spans="1:2" ht="15.75" customHeight="1" x14ac:dyDescent="0.25">
      <c r="A32" s="18">
        <v>30</v>
      </c>
      <c r="B32" s="7">
        <v>3.9</v>
      </c>
    </row>
    <row r="33" spans="1:2" ht="15.75" customHeight="1" x14ac:dyDescent="0.25">
      <c r="A33" s="18">
        <v>31</v>
      </c>
      <c r="B33" s="7">
        <v>4</v>
      </c>
    </row>
    <row r="34" spans="1:2" ht="15.75" customHeight="1" x14ac:dyDescent="0.25">
      <c r="A34" s="18">
        <v>32</v>
      </c>
      <c r="B34" s="7">
        <v>4.0999999999999996</v>
      </c>
    </row>
    <row r="35" spans="1:2" ht="15.75" customHeight="1" x14ac:dyDescent="0.25">
      <c r="A35" s="18">
        <v>33</v>
      </c>
      <c r="B35" s="7">
        <v>4.3</v>
      </c>
    </row>
    <row r="36" spans="1:2" ht="15.75" customHeight="1" x14ac:dyDescent="0.25">
      <c r="A36" s="18">
        <v>34</v>
      </c>
      <c r="B36" s="7">
        <v>4.4000000000000004</v>
      </c>
    </row>
    <row r="37" spans="1:2" ht="15.75" customHeight="1" x14ac:dyDescent="0.25">
      <c r="A37" s="18">
        <v>35</v>
      </c>
      <c r="B37" s="7">
        <v>4.5</v>
      </c>
    </row>
    <row r="38" spans="1:2" ht="15.75" customHeight="1" x14ac:dyDescent="0.25">
      <c r="A38" s="18">
        <v>36</v>
      </c>
      <c r="B38" s="7">
        <v>4.7</v>
      </c>
    </row>
    <row r="39" spans="1:2" ht="15.75" customHeight="1" x14ac:dyDescent="0.25">
      <c r="A39" s="18">
        <v>37</v>
      </c>
      <c r="B39" s="7">
        <v>4.8</v>
      </c>
    </row>
    <row r="40" spans="1:2" ht="15.75" customHeight="1" x14ac:dyDescent="0.25">
      <c r="A40" s="18">
        <v>38</v>
      </c>
      <c r="B40" s="7">
        <v>5</v>
      </c>
    </row>
    <row r="41" spans="1:2" ht="15.75" customHeight="1" x14ac:dyDescent="0.25">
      <c r="A41" s="18">
        <v>39</v>
      </c>
      <c r="B41" s="7">
        <v>5.0999999999999996</v>
      </c>
    </row>
    <row r="42" spans="1:2" ht="15.75" customHeight="1" x14ac:dyDescent="0.25">
      <c r="A42" s="18">
        <v>40</v>
      </c>
      <c r="B42" s="7">
        <v>5.3</v>
      </c>
    </row>
    <row r="43" spans="1:2" ht="15.75" customHeight="1" x14ac:dyDescent="0.25">
      <c r="A43" s="18">
        <v>41</v>
      </c>
      <c r="B43" s="7">
        <v>5.4</v>
      </c>
    </row>
    <row r="44" spans="1:2" ht="15.75" customHeight="1" x14ac:dyDescent="0.25">
      <c r="A44" s="18">
        <v>42</v>
      </c>
      <c r="B44" s="7">
        <v>5.6</v>
      </c>
    </row>
    <row r="45" spans="1:2" ht="15.75" customHeight="1" x14ac:dyDescent="0.25">
      <c r="A45" s="18">
        <v>43</v>
      </c>
      <c r="B45" s="7">
        <v>5.7</v>
      </c>
    </row>
    <row r="46" spans="1:2" ht="15.75" customHeight="1" x14ac:dyDescent="0.25">
      <c r="A46" s="18">
        <v>44</v>
      </c>
      <c r="B46" s="7">
        <v>5.8</v>
      </c>
    </row>
    <row r="47" spans="1:2" ht="15.75" customHeight="1" x14ac:dyDescent="0.25">
      <c r="A47" s="18">
        <v>45</v>
      </c>
      <c r="B47" s="7">
        <v>6</v>
      </c>
    </row>
    <row r="48" spans="1:2" ht="15.75" customHeight="1" x14ac:dyDescent="0.25">
      <c r="A48" s="18">
        <v>46</v>
      </c>
      <c r="B48" s="7">
        <v>6.1</v>
      </c>
    </row>
    <row r="49" spans="1:2" ht="15.75" customHeight="1" x14ac:dyDescent="0.25">
      <c r="A49" s="18">
        <v>47</v>
      </c>
      <c r="B49" s="7">
        <v>6.3</v>
      </c>
    </row>
    <row r="50" spans="1:2" ht="15.75" customHeight="1" x14ac:dyDescent="0.25">
      <c r="A50" s="18">
        <v>48</v>
      </c>
      <c r="B50" s="7">
        <v>6.4</v>
      </c>
    </row>
    <row r="51" spans="1:2" ht="15.75" customHeight="1" x14ac:dyDescent="0.25">
      <c r="A51" s="18">
        <v>49</v>
      </c>
      <c r="B51" s="7">
        <v>6.6</v>
      </c>
    </row>
    <row r="52" spans="1:2" ht="15.75" customHeight="1" x14ac:dyDescent="0.25">
      <c r="A52" s="18">
        <v>50</v>
      </c>
      <c r="B52" s="7">
        <v>6.7</v>
      </c>
    </row>
    <row r="53" spans="1:2" ht="15.75" customHeight="1" x14ac:dyDescent="0.25">
      <c r="A53" s="18">
        <v>51</v>
      </c>
      <c r="B53" s="7">
        <v>6.9</v>
      </c>
    </row>
    <row r="54" spans="1:2" ht="15.75" customHeight="1" x14ac:dyDescent="0.25">
      <c r="A54" s="18">
        <v>52</v>
      </c>
      <c r="B54" s="7">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18" t="s">
        <v>12</v>
      </c>
      <c r="B1" s="18" t="s">
        <v>13</v>
      </c>
    </row>
    <row r="2" spans="1:2" x14ac:dyDescent="0.25">
      <c r="A2" s="18">
        <v>0</v>
      </c>
      <c r="B2" s="18">
        <v>1</v>
      </c>
    </row>
    <row r="3" spans="1:2" x14ac:dyDescent="0.25">
      <c r="A3" s="18">
        <v>0.5</v>
      </c>
      <c r="B3" s="18">
        <v>1.1000000000000001</v>
      </c>
    </row>
    <row r="4" spans="1:2" x14ac:dyDescent="0.25">
      <c r="A4" s="18">
        <v>1</v>
      </c>
      <c r="B4" s="18">
        <v>1.2</v>
      </c>
    </row>
    <row r="5" spans="1:2" x14ac:dyDescent="0.25">
      <c r="A5" s="18">
        <v>1.5</v>
      </c>
      <c r="B5" s="18">
        <v>1.3</v>
      </c>
    </row>
    <row r="6" spans="1:2" x14ac:dyDescent="0.25">
      <c r="A6" s="18">
        <v>2</v>
      </c>
      <c r="B6" s="18">
        <v>1.4</v>
      </c>
    </row>
    <row r="7" spans="1:2" x14ac:dyDescent="0.25">
      <c r="A7" s="18">
        <v>2.5</v>
      </c>
      <c r="B7" s="18">
        <v>1.5</v>
      </c>
    </row>
    <row r="8" spans="1:2" x14ac:dyDescent="0.25">
      <c r="A8" s="18">
        <v>3</v>
      </c>
      <c r="B8" s="18">
        <v>1.6</v>
      </c>
    </row>
    <row r="9" spans="1:2" x14ac:dyDescent="0.25">
      <c r="A9" s="18">
        <v>3.5</v>
      </c>
      <c r="B9" s="18">
        <v>1.7</v>
      </c>
    </row>
    <row r="10" spans="1:2" x14ac:dyDescent="0.25">
      <c r="A10" s="18">
        <v>4</v>
      </c>
      <c r="B10" s="18">
        <v>1.8</v>
      </c>
    </row>
    <row r="11" spans="1:2" x14ac:dyDescent="0.25">
      <c r="A11" s="18">
        <v>4.5</v>
      </c>
      <c r="B11" s="18">
        <v>1.9</v>
      </c>
    </row>
    <row r="12" spans="1:2" x14ac:dyDescent="0.25">
      <c r="A12" s="18">
        <v>5</v>
      </c>
      <c r="B12" s="18">
        <v>2</v>
      </c>
    </row>
    <row r="13" spans="1:2" x14ac:dyDescent="0.25">
      <c r="A13" s="18">
        <v>5.5</v>
      </c>
      <c r="B13" s="18">
        <v>2.1</v>
      </c>
    </row>
    <row r="14" spans="1:2" x14ac:dyDescent="0.25">
      <c r="A14" s="18">
        <v>6</v>
      </c>
      <c r="B14" s="18">
        <v>2.2000000000000002</v>
      </c>
    </row>
    <row r="15" spans="1:2" x14ac:dyDescent="0.25">
      <c r="A15" s="18">
        <v>6.5</v>
      </c>
      <c r="B15" s="18">
        <v>2.2999999999999998</v>
      </c>
    </row>
    <row r="16" spans="1:2" x14ac:dyDescent="0.25">
      <c r="A16" s="18">
        <v>7</v>
      </c>
      <c r="B16" s="18">
        <v>2.4</v>
      </c>
    </row>
    <row r="17" spans="1:2" x14ac:dyDescent="0.25">
      <c r="A17" s="18">
        <v>7.5</v>
      </c>
      <c r="B17" s="18">
        <v>2.5</v>
      </c>
    </row>
    <row r="18" spans="1:2" x14ac:dyDescent="0.25">
      <c r="A18" s="18">
        <v>8</v>
      </c>
      <c r="B18" s="18">
        <v>2.6</v>
      </c>
    </row>
    <row r="19" spans="1:2" x14ac:dyDescent="0.25">
      <c r="A19" s="18">
        <v>8.5</v>
      </c>
      <c r="B19" s="18">
        <v>2.7</v>
      </c>
    </row>
    <row r="20" spans="1:2" x14ac:dyDescent="0.25">
      <c r="A20" s="18">
        <v>9</v>
      </c>
      <c r="B20" s="18">
        <v>2.8</v>
      </c>
    </row>
    <row r="21" spans="1:2" ht="15.75" customHeight="1" x14ac:dyDescent="0.25">
      <c r="A21" s="18">
        <v>9.5</v>
      </c>
      <c r="B21" s="18">
        <v>2.9</v>
      </c>
    </row>
    <row r="22" spans="1:2" ht="15.75" customHeight="1" x14ac:dyDescent="0.25">
      <c r="A22" s="18">
        <v>10</v>
      </c>
      <c r="B22" s="18">
        <v>3</v>
      </c>
    </row>
    <row r="23" spans="1:2" ht="15.75" customHeight="1" x14ac:dyDescent="0.25">
      <c r="A23" s="18">
        <v>10.5</v>
      </c>
      <c r="B23" s="18">
        <v>3.1</v>
      </c>
    </row>
    <row r="24" spans="1:2" ht="15.75" customHeight="1" x14ac:dyDescent="0.25">
      <c r="A24" s="18">
        <v>11</v>
      </c>
      <c r="B24" s="18">
        <v>3.2</v>
      </c>
    </row>
    <row r="25" spans="1:2" ht="15.75" customHeight="1" x14ac:dyDescent="0.25">
      <c r="A25" s="18">
        <v>11.5</v>
      </c>
      <c r="B25" s="18">
        <v>3.3</v>
      </c>
    </row>
    <row r="26" spans="1:2" ht="15.75" customHeight="1" x14ac:dyDescent="0.25">
      <c r="A26" s="18">
        <v>12</v>
      </c>
      <c r="B26" s="18">
        <v>3.4</v>
      </c>
    </row>
    <row r="27" spans="1:2" ht="15.75" customHeight="1" x14ac:dyDescent="0.25">
      <c r="A27" s="18">
        <v>12.5</v>
      </c>
      <c r="B27" s="18">
        <v>3.5</v>
      </c>
    </row>
    <row r="28" spans="1:2" ht="15.75" customHeight="1" x14ac:dyDescent="0.25">
      <c r="A28" s="18">
        <v>13</v>
      </c>
      <c r="B28" s="18">
        <v>3.6</v>
      </c>
    </row>
    <row r="29" spans="1:2" ht="15.75" customHeight="1" x14ac:dyDescent="0.25">
      <c r="A29" s="18">
        <v>13.5</v>
      </c>
      <c r="B29" s="18">
        <v>3.7</v>
      </c>
    </row>
    <row r="30" spans="1:2" ht="15.75" customHeight="1" x14ac:dyDescent="0.25">
      <c r="A30" s="18">
        <v>14</v>
      </c>
      <c r="B30" s="18">
        <v>3.8</v>
      </c>
    </row>
    <row r="31" spans="1:2" ht="15.75" customHeight="1" x14ac:dyDescent="0.25">
      <c r="A31" s="18">
        <v>14.5</v>
      </c>
      <c r="B31" s="18">
        <v>3.9</v>
      </c>
    </row>
    <row r="32" spans="1:2" ht="15.75" customHeight="1" x14ac:dyDescent="0.25">
      <c r="A32" s="18">
        <v>15</v>
      </c>
      <c r="B32" s="18">
        <v>4</v>
      </c>
    </row>
    <row r="33" spans="1:2" ht="15.75" customHeight="1" x14ac:dyDescent="0.25">
      <c r="A33" s="18">
        <v>15.5</v>
      </c>
      <c r="B33" s="18">
        <v>4.2</v>
      </c>
    </row>
    <row r="34" spans="1:2" ht="15.75" customHeight="1" x14ac:dyDescent="0.25">
      <c r="A34" s="18">
        <v>16</v>
      </c>
      <c r="B34" s="18">
        <v>4.3</v>
      </c>
    </row>
    <row r="35" spans="1:2" ht="15.75" customHeight="1" x14ac:dyDescent="0.25">
      <c r="A35" s="18">
        <v>16.5</v>
      </c>
      <c r="B35" s="18">
        <v>4.5</v>
      </c>
    </row>
    <row r="36" spans="1:2" ht="15.75" customHeight="1" x14ac:dyDescent="0.25">
      <c r="A36" s="18">
        <v>17</v>
      </c>
      <c r="B36" s="18">
        <v>4.5999999999999996</v>
      </c>
    </row>
    <row r="37" spans="1:2" ht="15.75" customHeight="1" x14ac:dyDescent="0.25">
      <c r="A37" s="18">
        <v>17.5</v>
      </c>
      <c r="B37" s="18">
        <v>4.8</v>
      </c>
    </row>
    <row r="38" spans="1:2" ht="15.75" customHeight="1" x14ac:dyDescent="0.25">
      <c r="A38" s="18">
        <v>18</v>
      </c>
      <c r="B38" s="18">
        <v>4.9000000000000004</v>
      </c>
    </row>
    <row r="39" spans="1:2" ht="15.75" customHeight="1" x14ac:dyDescent="0.25">
      <c r="A39" s="18">
        <v>18.5</v>
      </c>
      <c r="B39" s="18">
        <v>5.0999999999999996</v>
      </c>
    </row>
    <row r="40" spans="1:2" ht="15.75" customHeight="1" x14ac:dyDescent="0.25">
      <c r="A40" s="18">
        <v>19</v>
      </c>
      <c r="B40" s="18">
        <v>5.2</v>
      </c>
    </row>
    <row r="41" spans="1:2" ht="15.75" customHeight="1" x14ac:dyDescent="0.25">
      <c r="A41" s="18">
        <v>19.5</v>
      </c>
      <c r="B41" s="18">
        <v>5.4</v>
      </c>
    </row>
    <row r="42" spans="1:2" ht="15.75" customHeight="1" x14ac:dyDescent="0.25">
      <c r="A42" s="18">
        <v>20</v>
      </c>
      <c r="B42" s="18">
        <v>5.5</v>
      </c>
    </row>
    <row r="43" spans="1:2" ht="15.75" customHeight="1" x14ac:dyDescent="0.25">
      <c r="A43" s="18">
        <v>20.5</v>
      </c>
      <c r="B43" s="18">
        <v>5.7</v>
      </c>
    </row>
    <row r="44" spans="1:2" ht="15.75" customHeight="1" x14ac:dyDescent="0.25">
      <c r="A44" s="18">
        <v>21</v>
      </c>
      <c r="B44" s="18">
        <v>5.8</v>
      </c>
    </row>
    <row r="45" spans="1:2" ht="15.75" customHeight="1" x14ac:dyDescent="0.25">
      <c r="A45" s="18">
        <v>21.5</v>
      </c>
      <c r="B45" s="18">
        <v>6</v>
      </c>
    </row>
    <row r="46" spans="1:2" ht="15.75" customHeight="1" x14ac:dyDescent="0.25">
      <c r="A46" s="18">
        <v>22</v>
      </c>
      <c r="B46" s="18">
        <v>6.1</v>
      </c>
    </row>
    <row r="47" spans="1:2" ht="15.75" customHeight="1" x14ac:dyDescent="0.25">
      <c r="A47" s="18">
        <v>22.5</v>
      </c>
      <c r="B47" s="18">
        <v>6.3</v>
      </c>
    </row>
    <row r="48" spans="1:2" ht="15.75" customHeight="1" x14ac:dyDescent="0.25">
      <c r="A48" s="18">
        <v>23</v>
      </c>
      <c r="B48" s="18">
        <v>6.4</v>
      </c>
    </row>
    <row r="49" spans="1:2" ht="15.75" customHeight="1" x14ac:dyDescent="0.25">
      <c r="A49" s="18">
        <v>23.5</v>
      </c>
      <c r="B49" s="18">
        <v>6.6</v>
      </c>
    </row>
    <row r="50" spans="1:2" ht="15.75" customHeight="1" x14ac:dyDescent="0.25">
      <c r="A50" s="18">
        <v>24</v>
      </c>
      <c r="B50" s="18">
        <v>6.7</v>
      </c>
    </row>
    <row r="51" spans="1:2" ht="15.75" customHeight="1" x14ac:dyDescent="0.25">
      <c r="A51" s="18">
        <v>24.5</v>
      </c>
      <c r="B51" s="18">
        <v>6.9</v>
      </c>
    </row>
    <row r="52" spans="1:2" ht="15.75" customHeight="1" x14ac:dyDescent="0.25">
      <c r="A52" s="18">
        <v>25</v>
      </c>
      <c r="B52" s="18">
        <v>7</v>
      </c>
    </row>
    <row r="53" spans="1:2" ht="15.75" customHeight="1" x14ac:dyDescent="0.25">
      <c r="B53" s="7"/>
    </row>
    <row r="54" spans="1:2" ht="15.75" customHeight="1" x14ac:dyDescent="0.25">
      <c r="B54" s="7"/>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baseColWidth="10" defaultColWidth="14.42578125" defaultRowHeight="15" customHeight="1" x14ac:dyDescent="0.25"/>
  <cols>
    <col min="1" max="6" width="10.7109375" customWidth="1"/>
  </cols>
  <sheetData>
    <row r="1" spans="1:5" x14ac:dyDescent="0.25">
      <c r="A1" s="55" t="s">
        <v>63</v>
      </c>
      <c r="B1" s="32" t="s">
        <v>12</v>
      </c>
      <c r="C1" s="33"/>
      <c r="D1" s="33"/>
      <c r="E1" s="34"/>
    </row>
    <row r="2" spans="1:5" ht="45" x14ac:dyDescent="0.25">
      <c r="A2" s="56"/>
      <c r="B2" s="35" t="s">
        <v>8</v>
      </c>
      <c r="C2" s="36" t="s">
        <v>9</v>
      </c>
      <c r="D2" s="36" t="s">
        <v>64</v>
      </c>
      <c r="E2" s="37" t="s">
        <v>11</v>
      </c>
    </row>
    <row r="3" spans="1:5" ht="30" x14ac:dyDescent="0.25">
      <c r="A3" s="38" t="s">
        <v>65</v>
      </c>
      <c r="B3" s="39">
        <v>4</v>
      </c>
      <c r="C3" s="39">
        <v>3</v>
      </c>
      <c r="D3" s="39">
        <v>2</v>
      </c>
      <c r="E3" s="39">
        <v>0</v>
      </c>
    </row>
    <row r="4" spans="1:5" x14ac:dyDescent="0.25">
      <c r="A4" s="38"/>
      <c r="B4" s="39"/>
      <c r="C4" s="39"/>
      <c r="D4" s="39"/>
      <c r="E4" s="39"/>
    </row>
    <row r="5" spans="1:5" x14ac:dyDescent="0.25">
      <c r="A5" s="38"/>
      <c r="B5" s="39"/>
      <c r="C5" s="39"/>
      <c r="D5" s="39"/>
      <c r="E5" s="39"/>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Cindy Contador</cp:lastModifiedBy>
  <dcterms:created xsi:type="dcterms:W3CDTF">2023-08-07T04:08:01Z</dcterms:created>
  <dcterms:modified xsi:type="dcterms:W3CDTF">2024-11-08T19:31:08Z</dcterms:modified>
</cp:coreProperties>
</file>