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tapia\Downloads\2023\F\396\LAs\401\LA04\"/>
    </mc:Choice>
  </mc:AlternateContent>
  <xr:revisionPtr revIDLastSave="0" documentId="13_ncr:1_{EDF51852-4DAC-49AB-BAEC-861DEDCE9613}" xr6:coauthVersionLast="47" xr6:coauthVersionMax="47" xr10:uidLastSave="{00000000-0000-0000-0000-000000000000}"/>
  <bookViews>
    <workbookView xWindow="29985" yWindow="1305" windowWidth="24615" windowHeight="13980" activeTab="2" xr2:uid="{00000000-000D-0000-FFFF-FFFF00000000}"/>
  </bookViews>
  <sheets>
    <sheet name="FuzzyHealth" sheetId="2" r:id="rId1"/>
    <sheet name="FuzzyLogicData-Health" sheetId="1" r:id="rId2"/>
    <sheet name="NewFuzzyHeal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1" l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H28" i="1"/>
  <c r="H27" i="1"/>
  <c r="H26" i="1"/>
  <c r="H25" i="1"/>
  <c r="H24" i="1"/>
  <c r="H23" i="1"/>
  <c r="H22" i="1"/>
  <c r="H21" i="1"/>
  <c r="H20" i="1"/>
  <c r="H19" i="1"/>
  <c r="H18" i="1"/>
  <c r="H17" i="1"/>
  <c r="B31" i="1" a="1"/>
  <c r="B31" i="1" s="1"/>
  <c r="E12" i="1"/>
  <c r="H12" i="1" s="1"/>
  <c r="E11" i="1"/>
  <c r="H11" i="1" s="1"/>
  <c r="N4" i="1"/>
  <c r="N2" i="1"/>
  <c r="C12" i="1"/>
  <c r="F12" i="1" s="1"/>
  <c r="G12" i="1" s="1"/>
  <c r="C8" i="1"/>
  <c r="I8" i="1" s="1"/>
  <c r="B28" i="1"/>
  <c r="D28" i="1" s="1"/>
  <c r="B27" i="1"/>
  <c r="C27" i="1" s="1"/>
  <c r="I27" i="1" s="1"/>
  <c r="B26" i="1"/>
  <c r="C26" i="1" s="1"/>
  <c r="I26" i="1" s="1"/>
  <c r="B25" i="1"/>
  <c r="C25" i="1" s="1"/>
  <c r="I25" i="1" s="1"/>
  <c r="B24" i="1"/>
  <c r="C24" i="1" s="1"/>
  <c r="B23" i="1"/>
  <c r="C23" i="1" s="1"/>
  <c r="I23" i="1" s="1"/>
  <c r="B22" i="1"/>
  <c r="C22" i="1" s="1"/>
  <c r="B21" i="1"/>
  <c r="C21" i="1" s="1"/>
  <c r="B20" i="1"/>
  <c r="D20" i="1" s="1"/>
  <c r="B19" i="1"/>
  <c r="C19" i="1" s="1"/>
  <c r="B18" i="1"/>
  <c r="C18" i="1" s="1"/>
  <c r="I18" i="1" s="1"/>
  <c r="B17" i="1"/>
  <c r="C17" i="1" s="1"/>
  <c r="I17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C11" i="1" s="1"/>
  <c r="I11" i="1" s="1"/>
  <c r="B10" i="1"/>
  <c r="C10" i="1" s="1"/>
  <c r="I10" i="1" s="1"/>
  <c r="B9" i="1"/>
  <c r="C9" i="1" s="1"/>
  <c r="I9" i="1" s="1"/>
  <c r="B8" i="1"/>
  <c r="D8" i="1" s="1"/>
  <c r="I22" i="1" l="1"/>
  <c r="D21" i="1"/>
  <c r="D22" i="1"/>
  <c r="F22" i="1" s="1"/>
  <c r="G22" i="1" s="1"/>
  <c r="D23" i="1"/>
  <c r="D24" i="1"/>
  <c r="E8" i="1"/>
  <c r="H8" i="1" s="1"/>
  <c r="E9" i="1"/>
  <c r="H9" i="1" s="1"/>
  <c r="E10" i="1"/>
  <c r="H10" i="1" s="1"/>
  <c r="I24" i="1"/>
  <c r="F24" i="1"/>
  <c r="G24" i="1" s="1"/>
  <c r="I21" i="1"/>
  <c r="F21" i="1"/>
  <c r="G21" i="1" s="1"/>
  <c r="F17" i="1"/>
  <c r="G17" i="1" s="1"/>
  <c r="F26" i="1"/>
  <c r="G26" i="1" s="1"/>
  <c r="C14" i="1"/>
  <c r="C15" i="1"/>
  <c r="E13" i="1"/>
  <c r="H13" i="1" s="1"/>
  <c r="I12" i="1"/>
  <c r="F23" i="1"/>
  <c r="G23" i="1" s="1"/>
  <c r="C13" i="1"/>
  <c r="C16" i="1"/>
  <c r="E14" i="1"/>
  <c r="H14" i="1" s="1"/>
  <c r="C20" i="1"/>
  <c r="E15" i="1"/>
  <c r="H15" i="1" s="1"/>
  <c r="E16" i="1"/>
  <c r="H16" i="1" s="1"/>
  <c r="I19" i="1"/>
  <c r="C28" i="1"/>
  <c r="D9" i="1"/>
  <c r="F9" i="1" s="1"/>
  <c r="G9" i="1" s="1"/>
  <c r="D17" i="1"/>
  <c r="D25" i="1"/>
  <c r="F25" i="1" s="1"/>
  <c r="G25" i="1" s="1"/>
  <c r="D10" i="1"/>
  <c r="F10" i="1" s="1"/>
  <c r="G10" i="1" s="1"/>
  <c r="D18" i="1"/>
  <c r="F18" i="1" s="1"/>
  <c r="G18" i="1" s="1"/>
  <c r="D26" i="1"/>
  <c r="D11" i="1"/>
  <c r="F11" i="1" s="1"/>
  <c r="G11" i="1" s="1"/>
  <c r="D19" i="1"/>
  <c r="F19" i="1" s="1"/>
  <c r="G19" i="1" s="1"/>
  <c r="D27" i="1"/>
  <c r="F27" i="1" s="1"/>
  <c r="G27" i="1" s="1"/>
  <c r="F8" i="1" l="1"/>
  <c r="G8" i="1" s="1"/>
  <c r="I28" i="1"/>
  <c r="F28" i="1"/>
  <c r="G28" i="1" s="1"/>
  <c r="F16" i="1"/>
  <c r="G16" i="1" s="1"/>
  <c r="I16" i="1"/>
  <c r="F13" i="1"/>
  <c r="G13" i="1" s="1"/>
  <c r="I13" i="1"/>
  <c r="F15" i="1"/>
  <c r="G15" i="1" s="1"/>
  <c r="I15" i="1"/>
  <c r="F14" i="1"/>
  <c r="G14" i="1" s="1"/>
  <c r="I14" i="1"/>
  <c r="F20" i="1"/>
  <c r="G20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<sst xmlns="http://schemas.openxmlformats.org/spreadsheetml/2006/main" count="59" uniqueCount="48">
  <si>
    <t>Healthy</t>
  </si>
  <si>
    <t>Critical</t>
  </si>
  <si>
    <t>HP</t>
  </si>
  <si>
    <t>HP=1</t>
  </si>
  <si>
    <t>Health Points([0,100])</t>
  </si>
  <si>
    <t>InPain</t>
  </si>
  <si>
    <t>HP Normalized</t>
  </si>
  <si>
    <t>InPain(.4)=1=k*.4 =&gt; k=1/.4</t>
  </si>
  <si>
    <t>p*.4+q=1</t>
  </si>
  <si>
    <t>p*1+q=0 =&gt; q=-p  =&gt; p*.4-p=1 =&gt; p*(-.6)=1 =&gt; p=-1/.6 and q=-1/.6</t>
  </si>
  <si>
    <t>InPain(HPN)</t>
  </si>
  <si>
    <t>Healthy(HPN)=HPN</t>
  </si>
  <si>
    <t>k*HPN , in [0,.4],    p*HPN+q, in [.4,1] or p*HPN-p=p*(HPN-1)</t>
  </si>
  <si>
    <t>Critical(HPN)=P*HPN+Q</t>
  </si>
  <si>
    <t>P*0+Q=1 =&gt; Q=1</t>
  </si>
  <si>
    <t>P*.4+1=0 =&gt; P=-1/.4=-2.5</t>
  </si>
  <si>
    <t>Critical(HPN)=-2.5*HPN+1</t>
  </si>
  <si>
    <t>y=a*x+b</t>
  </si>
  <si>
    <t>y(x=0)=a*0+b=b</t>
  </si>
  <si>
    <t>y(x=1)=a*1+b=a+y0</t>
  </si>
  <si>
    <t>a=y1-y0</t>
  </si>
  <si>
    <t>b=y0</t>
  </si>
  <si>
    <t>y0</t>
  </si>
  <si>
    <t>y1</t>
  </si>
  <si>
    <t>x=x2</t>
  </si>
  <si>
    <t>x0=0</t>
  </si>
  <si>
    <t>x1=1</t>
  </si>
  <si>
    <t>x2=0.4</t>
  </si>
  <si>
    <t>SegI:</t>
  </si>
  <si>
    <t>y0=0=b</t>
  </si>
  <si>
    <t>y2=a*x2+b=a*x2 =&gt;</t>
  </si>
  <si>
    <t>a=y2/x2=1/0.4=2.5</t>
  </si>
  <si>
    <t>SegII:</t>
  </si>
  <si>
    <t>y2=a*x2+b</t>
  </si>
  <si>
    <t>y1=0=a*1+b</t>
  </si>
  <si>
    <t>=&gt; b=-a</t>
  </si>
  <si>
    <t>=&gt; y2=a*x2-a=a(x2-1) =&gt; a=y2/(x2-1)</t>
  </si>
  <si>
    <t>a=1/(0.4-1)=1/-0.6</t>
  </si>
  <si>
    <t>y=a*x-a=a*(x-1)</t>
  </si>
  <si>
    <t>VERY</t>
  </si>
  <si>
    <t>F_VERY=(F)^2</t>
  </si>
  <si>
    <t>F_FAIRLY=Sqrt(F)</t>
  </si>
  <si>
    <t>VeryCritical</t>
  </si>
  <si>
    <t>FairlyHealthy</t>
  </si>
  <si>
    <t>OldFuzzyHealthS</t>
  </si>
  <si>
    <t>NewFuzzyHealthS</t>
  </si>
  <si>
    <t>OldFuzzyHealthF</t>
  </si>
  <si>
    <t>NewFuzzyHealthF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</si>
</sst>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'FuzzyLogicData-Health'!$C$7</c:f>
              <c:strCache>
                <c:ptCount val="1"/>
                <c:pt idx="0">
                  <c:v>Healthy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'FuzzyLogicData-Health'!$C$8:$C$28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08-4B1E-ACA8-74FA6A7C6057}"/>
            </c:ext>
          </c:extLst>
        </c:ser>
        <c:ser>
          <c:idx val="1"/>
          <c:order val="1"/>
          <c:tx>
            <c:strRef>
              <c:f>'FuzzyLogicData-Health'!$D$7</c:f>
              <c:strCache>
                <c:ptCount val="1"/>
                <c:pt idx="0">
                  <c:v>InPain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'FuzzyLogicData-Health'!$D$8:$D$28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0.91666666666666674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0.66666666666666674</c:v>
                </c:pt>
                <c:pt idx="13">
                  <c:v>0.58333333333333337</c:v>
                </c:pt>
                <c:pt idx="14">
                  <c:v>0.50000000000000011</c:v>
                </c:pt>
                <c:pt idx="15">
                  <c:v>0.41666666666666669</c:v>
                </c:pt>
                <c:pt idx="16">
                  <c:v>0.33333333333333326</c:v>
                </c:pt>
                <c:pt idx="17">
                  <c:v>0.25000000000000006</c:v>
                </c:pt>
                <c:pt idx="18">
                  <c:v>0.16666666666666663</c:v>
                </c:pt>
                <c:pt idx="19">
                  <c:v>8.3333333333333412E-2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08-4B1E-ACA8-74FA6A7C6057}"/>
            </c:ext>
          </c:extLst>
        </c:ser>
        <c:ser>
          <c:idx val="2"/>
          <c:order val="2"/>
          <c:tx>
            <c:strRef>
              <c:f>'FuzzyLogicData-Health'!$E$7</c:f>
              <c:strCache>
                <c:ptCount val="1"/>
                <c:pt idx="0">
                  <c:v>Critical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'FuzzyLogicData-Health'!$E$8:$E$28</c:f>
              <c:numCache>
                <c:formatCode>General</c:formatCode>
                <c:ptCount val="21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0.625</c:v>
                </c:pt>
                <c:pt idx="4">
                  <c:v>0.5</c:v>
                </c:pt>
                <c:pt idx="5">
                  <c:v>0.375</c:v>
                </c:pt>
                <c:pt idx="6">
                  <c:v>0.25</c:v>
                </c:pt>
                <c:pt idx="7">
                  <c:v>0.125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08-4B1E-ACA8-74FA6A7C6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239376"/>
        <c:axId val="489239696"/>
      </c:scatterChart>
      <c:valAx>
        <c:axId val="48923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39696"/>
        <c:crosses val="autoZero"/>
        <c:crossBetween val="midCat"/>
      </c:valAx>
      <c:valAx>
        <c:axId val="48923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39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'FuzzyLogicData-Health'!$C$7</c:f>
              <c:strCache>
                <c:ptCount val="1"/>
                <c:pt idx="0">
                  <c:v>Healthy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'FuzzyLogicData-Health'!$C$8:$C$28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9-4745-9D15-B4A5A7F86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89936"/>
        <c:axId val="480890256"/>
      </c:scatterChart>
      <c:valAx>
        <c:axId val="48088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90256"/>
        <c:crosses val="autoZero"/>
        <c:crossBetween val="midCat"/>
      </c:valAx>
      <c:valAx>
        <c:axId val="4808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8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'FuzzyLogicData-Health'!$C$7</c:f>
              <c:strCache>
                <c:ptCount val="1"/>
                <c:pt idx="0">
                  <c:v>Healthy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'FuzzyLogicData-Health'!$C$8:$C$28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52-4B96-B093-EEACF33B3227}"/>
            </c:ext>
          </c:extLst>
        </c:ser>
        <c:ser>
          <c:idx val="1"/>
          <c:order val="1"/>
          <c:tx>
            <c:strRef>
              <c:f>'FuzzyLogicData-Health'!$D$7</c:f>
              <c:strCache>
                <c:ptCount val="1"/>
                <c:pt idx="0">
                  <c:v>InPain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'FuzzyLogicData-Health'!$D$8:$D$28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0.91666666666666674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0.66666666666666674</c:v>
                </c:pt>
                <c:pt idx="13">
                  <c:v>0.58333333333333337</c:v>
                </c:pt>
                <c:pt idx="14">
                  <c:v>0.50000000000000011</c:v>
                </c:pt>
                <c:pt idx="15">
                  <c:v>0.41666666666666669</c:v>
                </c:pt>
                <c:pt idx="16">
                  <c:v>0.33333333333333326</c:v>
                </c:pt>
                <c:pt idx="17">
                  <c:v>0.25000000000000006</c:v>
                </c:pt>
                <c:pt idx="18">
                  <c:v>0.16666666666666663</c:v>
                </c:pt>
                <c:pt idx="19">
                  <c:v>8.3333333333333412E-2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52-4B96-B093-EEACF33B3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218256"/>
        <c:axId val="489215376"/>
      </c:scatterChart>
      <c:valAx>
        <c:axId val="48921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15376"/>
        <c:crosses val="autoZero"/>
        <c:crossBetween val="midCat"/>
      </c:valAx>
      <c:valAx>
        <c:axId val="4892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1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'FuzzyLogicData-Health'!$C$7</c:f>
              <c:strCache>
                <c:ptCount val="1"/>
                <c:pt idx="0">
                  <c:v>Healthy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'FuzzyLogicData-Health'!$C$8:$C$28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0F-4E53-8CF8-A37213A3D058}"/>
            </c:ext>
          </c:extLst>
        </c:ser>
        <c:ser>
          <c:idx val="1"/>
          <c:order val="1"/>
          <c:tx>
            <c:strRef>
              <c:f>'FuzzyLogicData-Health'!$D$7</c:f>
              <c:strCache>
                <c:ptCount val="1"/>
                <c:pt idx="0">
                  <c:v>InPain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'FuzzyLogicData-Health'!$D$8:$D$28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0.91666666666666674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0.66666666666666674</c:v>
                </c:pt>
                <c:pt idx="13">
                  <c:v>0.58333333333333337</c:v>
                </c:pt>
                <c:pt idx="14">
                  <c:v>0.50000000000000011</c:v>
                </c:pt>
                <c:pt idx="15">
                  <c:v>0.41666666666666669</c:v>
                </c:pt>
                <c:pt idx="16">
                  <c:v>0.33333333333333326</c:v>
                </c:pt>
                <c:pt idx="17">
                  <c:v>0.25000000000000006</c:v>
                </c:pt>
                <c:pt idx="18">
                  <c:v>0.16666666666666663</c:v>
                </c:pt>
                <c:pt idx="19">
                  <c:v>8.3333333333333412E-2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0F-4E53-8CF8-A37213A3D058}"/>
            </c:ext>
          </c:extLst>
        </c:ser>
        <c:ser>
          <c:idx val="2"/>
          <c:order val="2"/>
          <c:tx>
            <c:strRef>
              <c:f>'FuzzyLogicData-Health'!$E$7</c:f>
              <c:strCache>
                <c:ptCount val="1"/>
                <c:pt idx="0">
                  <c:v>Critical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'FuzzyLogicData-Health'!$E$8:$E$28</c:f>
              <c:numCache>
                <c:formatCode>General</c:formatCode>
                <c:ptCount val="21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0.625</c:v>
                </c:pt>
                <c:pt idx="4">
                  <c:v>0.5</c:v>
                </c:pt>
                <c:pt idx="5">
                  <c:v>0.375</c:v>
                </c:pt>
                <c:pt idx="6">
                  <c:v>0.25</c:v>
                </c:pt>
                <c:pt idx="7">
                  <c:v>0.125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0F-4E53-8CF8-A37213A3D058}"/>
            </c:ext>
          </c:extLst>
        </c:ser>
        <c:ser>
          <c:idx val="3"/>
          <c:order val="3"/>
          <c:tx>
            <c:strRef>
              <c:f>'FuzzyLogicData-Health'!$F$7</c:f>
              <c:strCache>
                <c:ptCount val="1"/>
                <c:pt idx="0">
                  <c:v>OldFuzzyHealthF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'FuzzyLogicData-Health'!$B$8:$B$28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'FuzzyLogicData-Health'!$F$8:$F$28</c:f>
              <c:numCache>
                <c:formatCode>General</c:formatCode>
                <c:ptCount val="21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0.625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0.91666666666666674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0.66666666666666674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0F-4E53-8CF8-A37213A3D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234896"/>
        <c:axId val="489234256"/>
      </c:scatterChart>
      <c:valAx>
        <c:axId val="48923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34256"/>
        <c:crosses val="autoZero"/>
        <c:crossBetween val="midCat"/>
      </c:valAx>
      <c:valAx>
        <c:axId val="4892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3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NewFuzzyHealth!$B$1</c:f>
              <c:strCache>
                <c:ptCount val="1"/>
                <c:pt idx="0">
                  <c:v>Healthy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NewFuzzyHealth!$A$2:$A$22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NewFuzzyHealth!$B$2:$B$22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02-481E-BB1E-79DBEF19CF62}"/>
            </c:ext>
          </c:extLst>
        </c:ser>
        <c:ser>
          <c:idx val="1"/>
          <c:order val="1"/>
          <c:tx>
            <c:strRef>
              <c:f>NewFuzzyHealth!$C$1</c:f>
              <c:strCache>
                <c:ptCount val="1"/>
                <c:pt idx="0">
                  <c:v>InPain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NewFuzzyHealth!$A$2:$A$22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NewFuzzyHealth!$C$2:$C$22</c:f>
              <c:numCache>
                <c:formatCode>General</c:formatCode>
                <c:ptCount val="2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0.91666666666666674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0.66666666666666674</c:v>
                </c:pt>
                <c:pt idx="13">
                  <c:v>0.58333333333333337</c:v>
                </c:pt>
                <c:pt idx="14">
                  <c:v>0.50000000000000011</c:v>
                </c:pt>
                <c:pt idx="15">
                  <c:v>0.41666666666666669</c:v>
                </c:pt>
                <c:pt idx="16">
                  <c:v>0.33333333333333326</c:v>
                </c:pt>
                <c:pt idx="17">
                  <c:v>0.25000000000000006</c:v>
                </c:pt>
                <c:pt idx="18">
                  <c:v>0.16666666666666663</c:v>
                </c:pt>
                <c:pt idx="19">
                  <c:v>8.3333333333333412E-2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02-481E-BB1E-79DBEF19CF62}"/>
            </c:ext>
          </c:extLst>
        </c:ser>
        <c:ser>
          <c:idx val="2"/>
          <c:order val="2"/>
          <c:tx>
            <c:strRef>
              <c:f>NewFuzzyHealth!$D$1</c:f>
              <c:strCache>
                <c:ptCount val="1"/>
                <c:pt idx="0">
                  <c:v>Critical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NewFuzzyHealth!$A$2:$A$22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NewFuzzyHealth!$D$2:$D$22</c:f>
              <c:numCache>
                <c:formatCode>General</c:formatCode>
                <c:ptCount val="21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0.625</c:v>
                </c:pt>
                <c:pt idx="4">
                  <c:v>0.5</c:v>
                </c:pt>
                <c:pt idx="5">
                  <c:v>0.375</c:v>
                </c:pt>
                <c:pt idx="6">
                  <c:v>0.25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02-481E-BB1E-79DBEF19CF62}"/>
            </c:ext>
          </c:extLst>
        </c:ser>
        <c:ser>
          <c:idx val="3"/>
          <c:order val="3"/>
          <c:tx>
            <c:strRef>
              <c:f>NewFuzzyHealth!$E$1</c:f>
              <c:strCache>
                <c:ptCount val="1"/>
                <c:pt idx="0">
                  <c:v>VeryCritical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NewFuzzyHealth!$A$2:$A$22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NewFuzzyHealth!$E$2:$E$22</c:f>
              <c:numCache>
                <c:formatCode>General</c:formatCode>
                <c:ptCount val="21"/>
                <c:pt idx="0">
                  <c:v>1</c:v>
                </c:pt>
                <c:pt idx="1">
                  <c:v>0.765625</c:v>
                </c:pt>
                <c:pt idx="2">
                  <c:v>0.5625</c:v>
                </c:pt>
                <c:pt idx="3">
                  <c:v>0.390625</c:v>
                </c:pt>
                <c:pt idx="4">
                  <c:v>0.25</c:v>
                </c:pt>
                <c:pt idx="5">
                  <c:v>0.140625</c:v>
                </c:pt>
                <c:pt idx="6">
                  <c:v>6.25E-2</c:v>
                </c:pt>
                <c:pt idx="7">
                  <c:v>1.5625E-2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02-481E-BB1E-79DBEF19CF62}"/>
            </c:ext>
          </c:extLst>
        </c:ser>
        <c:ser>
          <c:idx val="4"/>
          <c:order val="4"/>
          <c:tx>
            <c:strRef>
              <c:f>NewFuzzyHealth!$F$1</c:f>
              <c:strCache>
                <c:ptCount val="1"/>
                <c:pt idx="0">
                  <c:v>FairlyHealthy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NewFuzzyHealth!$A$2:$A$22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NewFuzzyHealth!$F$2:$F$22</c:f>
              <c:numCache>
                <c:formatCode>General</c:formatCode>
                <c:ptCount val="21"/>
                <c:pt idx="0">
                  <c:v>0</c:v>
                </c:pt>
                <c:pt idx="1">
                  <c:v>0.22360679774997896</c:v>
                </c:pt>
                <c:pt idx="2">
                  <c:v>0.31622776601683794</c:v>
                </c:pt>
                <c:pt idx="3">
                  <c:v>0.3872983346207417</c:v>
                </c:pt>
                <c:pt idx="4">
                  <c:v>0.44721359549995793</c:v>
                </c:pt>
                <c:pt idx="5">
                  <c:v>0.5</c:v>
                </c:pt>
                <c:pt idx="6">
                  <c:v>0.54772255750516607</c:v>
                </c:pt>
                <c:pt idx="7">
                  <c:v>0.59160797830996159</c:v>
                </c:pt>
                <c:pt idx="8">
                  <c:v>0.63245553203367588</c:v>
                </c:pt>
                <c:pt idx="9">
                  <c:v>0.67082039324993692</c:v>
                </c:pt>
                <c:pt idx="10">
                  <c:v>0.70710678118654757</c:v>
                </c:pt>
                <c:pt idx="11">
                  <c:v>0.74161984870956632</c:v>
                </c:pt>
                <c:pt idx="12">
                  <c:v>0.7745966692414834</c:v>
                </c:pt>
                <c:pt idx="13">
                  <c:v>0.80622577482985502</c:v>
                </c:pt>
                <c:pt idx="14">
                  <c:v>0.83666002653407556</c:v>
                </c:pt>
                <c:pt idx="15">
                  <c:v>0.8660254037844386</c:v>
                </c:pt>
                <c:pt idx="16">
                  <c:v>0.89442719099991586</c:v>
                </c:pt>
                <c:pt idx="17">
                  <c:v>0.92195444572928875</c:v>
                </c:pt>
                <c:pt idx="18">
                  <c:v>0.94868329805051377</c:v>
                </c:pt>
                <c:pt idx="19">
                  <c:v>0.97467943448089633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402-481E-BB1E-79DBEF19CF62}"/>
            </c:ext>
          </c:extLst>
        </c:ser>
        <c:ser>
          <c:idx val="5"/>
          <c:order val="5"/>
          <c:tx>
            <c:strRef>
              <c:f>NewFuzzyHealth!$G$1</c:f>
              <c:strCache>
                <c:ptCount val="1"/>
                <c:pt idx="0">
                  <c:v>NewFuzzyHealthF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NewFuzzyHealth!$A$2:$A$22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NewFuzzyHealth!$G$2:$G$22</c:f>
              <c:numCache>
                <c:formatCode>General</c:formatCode>
                <c:ptCount val="21"/>
                <c:pt idx="0">
                  <c:v>1</c:v>
                </c:pt>
                <c:pt idx="1">
                  <c:v>0.875</c:v>
                </c:pt>
                <c:pt idx="2">
                  <c:v>0.75</c:v>
                </c:pt>
                <c:pt idx="3">
                  <c:v>0.625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0.91666666666666674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0.7745966692414834</c:v>
                </c:pt>
                <c:pt idx="13">
                  <c:v>0.80622577482985502</c:v>
                </c:pt>
                <c:pt idx="14">
                  <c:v>0.83666002653407556</c:v>
                </c:pt>
                <c:pt idx="15">
                  <c:v>0.8660254037844386</c:v>
                </c:pt>
                <c:pt idx="16">
                  <c:v>0.89442719099991586</c:v>
                </c:pt>
                <c:pt idx="17">
                  <c:v>0.92195444572928875</c:v>
                </c:pt>
                <c:pt idx="18">
                  <c:v>0.94868329805051377</c:v>
                </c:pt>
                <c:pt idx="19">
                  <c:v>0.97467943448089633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402-481E-BB1E-79DBEF19C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64031"/>
        <c:axId val="524465695"/>
      </c:scatterChart>
      <c:valAx>
        <c:axId val="5244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65695"/>
        <c:crosses val="autoZero"/>
        <c:crossBetween val="midCat"/>
      </c:valAx>
      <c:valAx>
        <c:axId val="5244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6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A899DB-D69C-421F-8AA7-D483FEDC5740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A8B25-143F-4998-A480-AAE6097E8F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0</xdr:row>
      <xdr:rowOff>114300</xdr:rowOff>
    </xdr:from>
    <xdr:to>
      <xdr:col>21</xdr:col>
      <xdr:colOff>333375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2FC30-25A4-4849-BE8B-F0ADC6B0D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161925</xdr:colOff>
      <xdr:row>9</xdr:row>
      <xdr:rowOff>85725</xdr:rowOff>
    </xdr:from>
    <xdr:to>
      <xdr:col>21</xdr:col>
      <xdr:colOff>466725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AFFE7-1DC4-46DA-A318-53B074B8D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247650</xdr:colOff>
      <xdr:row>20</xdr:row>
      <xdr:rowOff>142875</xdr:rowOff>
    </xdr:from>
    <xdr:to>
      <xdr:col>21</xdr:col>
      <xdr:colOff>552450</xdr:colOff>
      <xdr:row>35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92A120-C1CF-4079-B73E-85D98CE1B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100011</xdr:rowOff>
    </xdr:from>
    <xdr:to>
      <xdr:col>18</xdr:col>
      <xdr:colOff>504825</xdr:colOff>
      <xdr:row>25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F4E0B3-C120-448A-A7C2-8EAA64E1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opLeftCell="B3" workbookViewId="0">
      <selection activeCell="H3" sqref="H1:H1048576"/>
    </sheetView>
  </sheetViews>
  <sheetFormatPr defaultRowHeight="15" x14ac:dyDescent="0.25"/>
  <cols>
    <col min="1" max="1" width="20.5703125" bestFit="1" customWidth="1"/>
    <col min="2" max="2" width="17.5703125" customWidth="1"/>
    <col min="4" max="4" width="15.5703125" customWidth="1"/>
    <col min="6" max="7" width="16" bestFit="1" customWidth="1"/>
    <col min="8" max="8" width="13.85546875" customWidth="1"/>
    <col min="9" max="9" width="16.85546875" bestFit="1" customWidth="1"/>
    <col min="10" max="11" width="32.85546875" customWidth="1"/>
  </cols>
  <sheetData>
    <row r="1" spans="1:14" x14ac:dyDescent="0.25">
      <c r="A1" t="s">
        <v>2</v>
      </c>
      <c r="C1" t="s">
        <v>3</v>
      </c>
    </row>
    <row r="2" spans="1:14" x14ac:dyDescent="0.25">
      <c r="A2" t="s">
        <v>0</v>
      </c>
      <c r="B2" t="s">
        <v>11</v>
      </c>
      <c r="C2" t="s">
        <v>5</v>
      </c>
      <c r="D2" t="s">
        <v>12</v>
      </c>
      <c r="H2" t="s">
        <v>7</v>
      </c>
      <c r="N2">
        <f>1/0.4</f>
        <v>2.5</v>
      </c>
    </row>
    <row r="3" spans="1:14" x14ac:dyDescent="0.25">
      <c r="A3" t="s">
        <v>5</v>
      </c>
      <c r="B3" t="s">
        <v>10</v>
      </c>
      <c r="E3" t="s">
        <v>8</v>
      </c>
    </row>
    <row r="4" spans="1:14" x14ac:dyDescent="0.25">
      <c r="E4" t="s">
        <v>9</v>
      </c>
      <c r="N4">
        <f>-1/0.6</f>
        <v>-1.6666666666666667</v>
      </c>
    </row>
    <row r="5" spans="1:14" x14ac:dyDescent="0.25">
      <c r="A5" t="s">
        <v>1</v>
      </c>
      <c r="B5" t="s">
        <v>13</v>
      </c>
      <c r="D5" t="s">
        <v>14</v>
      </c>
      <c r="E5" t="s">
        <v>15</v>
      </c>
      <c r="H5" t="s">
        <v>16</v>
      </c>
    </row>
    <row r="7" spans="1:14" x14ac:dyDescent="0.25">
      <c r="A7" t="s">
        <v>4</v>
      </c>
      <c r="B7" t="s">
        <v>6</v>
      </c>
      <c r="C7" t="s">
        <v>0</v>
      </c>
      <c r="D7" t="s">
        <v>5</v>
      </c>
      <c r="E7" t="s">
        <v>1</v>
      </c>
      <c r="F7" t="s">
        <v>46</v>
      </c>
      <c r="G7" t="s">
        <v>44</v>
      </c>
      <c r="H7" t="s">
        <v>42</v>
      </c>
      <c r="I7" t="s">
        <v>43</v>
      </c>
      <c r="J7" t="s">
        <v>47</v>
      </c>
      <c r="K7" t="s">
        <v>45</v>
      </c>
    </row>
    <row r="8" spans="1:14" x14ac:dyDescent="0.25">
      <c r="A8">
        <v>0</v>
      </c>
      <c r="B8">
        <f>A8/100</f>
        <v>0</v>
      </c>
      <c r="C8">
        <f>B8</f>
        <v>0</v>
      </c>
      <c r="D8">
        <f>IF(B8&lt;=0.4,2.5*B8,-1/0.6*(B8-1))</f>
        <v>0</v>
      </c>
      <c r="E8">
        <f>1-1/0.4*B8</f>
        <v>1</v>
      </c>
      <c r="F8">
        <f>MAX(C8,D8,E8)</f>
        <v>1</v>
      </c>
      <c r="G8" t="str">
        <f>IF(F8=C8,"Healthy",IF(F8=D8,"InPain","Critical"))</f>
        <v>Critical</v>
      </c>
      <c r="H8">
        <f>E8^2</f>
        <v>1</v>
      </c>
      <c r="I8">
        <f>SQRT(C8)</f>
        <v>0</v>
      </c>
      <c r="J8">
        <f>MAX(F8,H8,I8)</f>
        <v>1</v>
      </c>
      <c r="K8" t="str">
        <f>IF(J8=H8,"VeryCritical",IF(J8=I8,"FairlyHealthy",G8))</f>
        <v>VeryCritical</v>
      </c>
    </row>
    <row r="9" spans="1:14" x14ac:dyDescent="0.25">
      <c r="A9">
        <v>5</v>
      </c>
      <c r="B9">
        <f t="shared" ref="B9:B28" si="0">A9/100</f>
        <v>0.05</v>
      </c>
      <c r="C9">
        <f t="shared" ref="C9:C28" si="1">B9</f>
        <v>0.05</v>
      </c>
      <c r="D9">
        <f t="shared" ref="D9:D28" si="2">IF(B9&lt;=0.4,2.5*B9,-1/0.6*(B9-1))</f>
        <v>0.125</v>
      </c>
      <c r="E9">
        <f t="shared" ref="E9:E16" si="3">1-1/0.4*B9</f>
        <v>0.875</v>
      </c>
      <c r="F9">
        <f t="shared" ref="F9:F28" si="4">MAX(C9,D9,E9)</f>
        <v>0.875</v>
      </c>
      <c r="G9" t="str">
        <f t="shared" ref="G9:G28" si="5">IF(F9=C9,"Healthy",IF(F9=D9,"InPain","Critical"))</f>
        <v>Critical</v>
      </c>
      <c r="H9">
        <f t="shared" ref="H9:H28" si="6">E9^2</f>
        <v>0.765625</v>
      </c>
      <c r="I9">
        <f t="shared" ref="I9:I28" si="7">SQRT(C9)</f>
        <v>0.22360679774997896</v>
      </c>
      <c r="J9">
        <f t="shared" ref="J9:J28" si="8">MAX(F9,H9,I9)</f>
        <v>0.875</v>
      </c>
      <c r="K9" t="str">
        <f t="shared" ref="K9:K28" si="9">IF(J9=H9,"VeryCritical",IF(J9=I9,"FairlyHealthy",G9))</f>
        <v>Critical</v>
      </c>
    </row>
    <row r="10" spans="1:14" x14ac:dyDescent="0.25">
      <c r="A10">
        <v>10</v>
      </c>
      <c r="B10">
        <f t="shared" si="0"/>
        <v>0.1</v>
      </c>
      <c r="C10">
        <f t="shared" si="1"/>
        <v>0.1</v>
      </c>
      <c r="D10">
        <f t="shared" si="2"/>
        <v>0.25</v>
      </c>
      <c r="E10">
        <f t="shared" si="3"/>
        <v>0.75</v>
      </c>
      <c r="F10">
        <f t="shared" si="4"/>
        <v>0.75</v>
      </c>
      <c r="G10" t="str">
        <f t="shared" si="5"/>
        <v>Critical</v>
      </c>
      <c r="H10">
        <f t="shared" si="6"/>
        <v>0.5625</v>
      </c>
      <c r="I10">
        <f t="shared" si="7"/>
        <v>0.31622776601683794</v>
      </c>
      <c r="J10">
        <f t="shared" si="8"/>
        <v>0.75</v>
      </c>
      <c r="K10" t="str">
        <f t="shared" si="9"/>
        <v>Critical</v>
      </c>
    </row>
    <row r="11" spans="1:14" x14ac:dyDescent="0.25">
      <c r="A11">
        <v>15</v>
      </c>
      <c r="B11">
        <f t="shared" si="0"/>
        <v>0.15</v>
      </c>
      <c r="C11">
        <f t="shared" si="1"/>
        <v>0.15</v>
      </c>
      <c r="D11">
        <f t="shared" si="2"/>
        <v>0.375</v>
      </c>
      <c r="E11">
        <f t="shared" si="3"/>
        <v>0.625</v>
      </c>
      <c r="F11">
        <f t="shared" si="4"/>
        <v>0.625</v>
      </c>
      <c r="G11" t="str">
        <f t="shared" si="5"/>
        <v>Critical</v>
      </c>
      <c r="H11">
        <f t="shared" si="6"/>
        <v>0.390625</v>
      </c>
      <c r="I11">
        <f t="shared" si="7"/>
        <v>0.3872983346207417</v>
      </c>
      <c r="J11">
        <f t="shared" si="8"/>
        <v>0.625</v>
      </c>
      <c r="K11" t="str">
        <f t="shared" si="9"/>
        <v>Critical</v>
      </c>
    </row>
    <row r="12" spans="1:14" x14ac:dyDescent="0.25">
      <c r="A12">
        <v>20</v>
      </c>
      <c r="B12">
        <f t="shared" si="0"/>
        <v>0.2</v>
      </c>
      <c r="C12">
        <f t="shared" si="1"/>
        <v>0.2</v>
      </c>
      <c r="D12">
        <f t="shared" si="2"/>
        <v>0.5</v>
      </c>
      <c r="E12">
        <f t="shared" si="3"/>
        <v>0.5</v>
      </c>
      <c r="F12">
        <f t="shared" si="4"/>
        <v>0.5</v>
      </c>
      <c r="G12" t="str">
        <f t="shared" si="5"/>
        <v>InPain</v>
      </c>
      <c r="H12">
        <f t="shared" si="6"/>
        <v>0.25</v>
      </c>
      <c r="I12">
        <f t="shared" si="7"/>
        <v>0.44721359549995793</v>
      </c>
      <c r="J12">
        <f t="shared" si="8"/>
        <v>0.5</v>
      </c>
      <c r="K12" t="str">
        <f t="shared" si="9"/>
        <v>InPain</v>
      </c>
      <c r="L12" t="s">
        <v>17</v>
      </c>
    </row>
    <row r="13" spans="1:14" x14ac:dyDescent="0.25">
      <c r="A13">
        <v>25</v>
      </c>
      <c r="B13">
        <f t="shared" si="0"/>
        <v>0.25</v>
      </c>
      <c r="C13">
        <f t="shared" si="1"/>
        <v>0.25</v>
      </c>
      <c r="D13">
        <f t="shared" si="2"/>
        <v>0.625</v>
      </c>
      <c r="E13">
        <f t="shared" si="3"/>
        <v>0.375</v>
      </c>
      <c r="F13">
        <f t="shared" si="4"/>
        <v>0.625</v>
      </c>
      <c r="G13" t="str">
        <f t="shared" si="5"/>
        <v>InPain</v>
      </c>
      <c r="H13">
        <f t="shared" si="6"/>
        <v>0.140625</v>
      </c>
      <c r="I13">
        <f t="shared" si="7"/>
        <v>0.5</v>
      </c>
      <c r="J13">
        <f t="shared" si="8"/>
        <v>0.625</v>
      </c>
      <c r="K13" t="str">
        <f t="shared" si="9"/>
        <v>InPain</v>
      </c>
    </row>
    <row r="14" spans="1:14" x14ac:dyDescent="0.25">
      <c r="A14">
        <v>30</v>
      </c>
      <c r="B14">
        <f t="shared" si="0"/>
        <v>0.3</v>
      </c>
      <c r="C14">
        <f t="shared" si="1"/>
        <v>0.3</v>
      </c>
      <c r="D14">
        <f t="shared" si="2"/>
        <v>0.75</v>
      </c>
      <c r="E14">
        <f t="shared" si="3"/>
        <v>0.25</v>
      </c>
      <c r="F14">
        <f t="shared" si="4"/>
        <v>0.75</v>
      </c>
      <c r="G14" t="str">
        <f t="shared" si="5"/>
        <v>InPain</v>
      </c>
      <c r="H14">
        <f t="shared" si="6"/>
        <v>6.25E-2</v>
      </c>
      <c r="I14">
        <f t="shared" si="7"/>
        <v>0.54772255750516607</v>
      </c>
      <c r="J14">
        <f t="shared" si="8"/>
        <v>0.75</v>
      </c>
      <c r="K14" t="str">
        <f t="shared" si="9"/>
        <v>InPain</v>
      </c>
      <c r="L14" t="s">
        <v>18</v>
      </c>
    </row>
    <row r="15" spans="1:14" x14ac:dyDescent="0.25">
      <c r="A15">
        <v>35</v>
      </c>
      <c r="B15">
        <f t="shared" si="0"/>
        <v>0.35</v>
      </c>
      <c r="C15">
        <f t="shared" si="1"/>
        <v>0.35</v>
      </c>
      <c r="D15">
        <f t="shared" si="2"/>
        <v>0.875</v>
      </c>
      <c r="E15">
        <f t="shared" si="3"/>
        <v>0.125</v>
      </c>
      <c r="F15">
        <f t="shared" si="4"/>
        <v>0.875</v>
      </c>
      <c r="G15" t="str">
        <f t="shared" si="5"/>
        <v>InPain</v>
      </c>
      <c r="H15">
        <f t="shared" si="6"/>
        <v>1.5625E-2</v>
      </c>
      <c r="I15">
        <f t="shared" si="7"/>
        <v>0.59160797830996159</v>
      </c>
      <c r="J15">
        <f t="shared" si="8"/>
        <v>0.875</v>
      </c>
      <c r="K15" t="str">
        <f t="shared" si="9"/>
        <v>InPain</v>
      </c>
    </row>
    <row r="16" spans="1:14" x14ac:dyDescent="0.25">
      <c r="A16">
        <v>40</v>
      </c>
      <c r="B16">
        <f t="shared" si="0"/>
        <v>0.4</v>
      </c>
      <c r="C16">
        <f t="shared" si="1"/>
        <v>0.4</v>
      </c>
      <c r="D16">
        <f t="shared" si="2"/>
        <v>1</v>
      </c>
      <c r="E16">
        <f t="shared" si="3"/>
        <v>0</v>
      </c>
      <c r="F16">
        <f t="shared" si="4"/>
        <v>1</v>
      </c>
      <c r="G16" t="str">
        <f t="shared" si="5"/>
        <v>InPain</v>
      </c>
      <c r="H16">
        <f t="shared" si="6"/>
        <v>0</v>
      </c>
      <c r="I16">
        <f t="shared" si="7"/>
        <v>0.63245553203367588</v>
      </c>
      <c r="J16">
        <f t="shared" si="8"/>
        <v>1</v>
      </c>
      <c r="K16" t="str">
        <f t="shared" si="9"/>
        <v>InPain</v>
      </c>
      <c r="L16" t="s">
        <v>19</v>
      </c>
    </row>
    <row r="17" spans="1:13" x14ac:dyDescent="0.25">
      <c r="A17">
        <v>45</v>
      </c>
      <c r="B17">
        <f t="shared" si="0"/>
        <v>0.45</v>
      </c>
      <c r="C17">
        <f t="shared" si="1"/>
        <v>0.45</v>
      </c>
      <c r="D17">
        <f t="shared" si="2"/>
        <v>0.91666666666666674</v>
      </c>
      <c r="F17">
        <f t="shared" si="4"/>
        <v>0.91666666666666674</v>
      </c>
      <c r="G17" t="str">
        <f t="shared" si="5"/>
        <v>InPain</v>
      </c>
      <c r="H17">
        <f t="shared" si="6"/>
        <v>0</v>
      </c>
      <c r="I17">
        <f t="shared" si="7"/>
        <v>0.67082039324993692</v>
      </c>
      <c r="J17">
        <f t="shared" si="8"/>
        <v>0.91666666666666674</v>
      </c>
      <c r="K17" t="str">
        <f t="shared" si="9"/>
        <v>InPain</v>
      </c>
      <c r="L17" t="s">
        <v>20</v>
      </c>
    </row>
    <row r="18" spans="1:13" x14ac:dyDescent="0.25">
      <c r="A18">
        <v>50</v>
      </c>
      <c r="B18">
        <f t="shared" si="0"/>
        <v>0.5</v>
      </c>
      <c r="C18">
        <f t="shared" si="1"/>
        <v>0.5</v>
      </c>
      <c r="D18">
        <f t="shared" si="2"/>
        <v>0.83333333333333337</v>
      </c>
      <c r="F18">
        <f t="shared" si="4"/>
        <v>0.83333333333333337</v>
      </c>
      <c r="G18" t="str">
        <f t="shared" si="5"/>
        <v>InPain</v>
      </c>
      <c r="H18">
        <f t="shared" si="6"/>
        <v>0</v>
      </c>
      <c r="I18">
        <f t="shared" si="7"/>
        <v>0.70710678118654757</v>
      </c>
      <c r="J18">
        <f t="shared" si="8"/>
        <v>0.83333333333333337</v>
      </c>
      <c r="K18" t="str">
        <f t="shared" si="9"/>
        <v>InPain</v>
      </c>
      <c r="L18" t="s">
        <v>21</v>
      </c>
    </row>
    <row r="19" spans="1:13" x14ac:dyDescent="0.25">
      <c r="A19">
        <v>55</v>
      </c>
      <c r="B19">
        <f t="shared" si="0"/>
        <v>0.55000000000000004</v>
      </c>
      <c r="C19">
        <f t="shared" si="1"/>
        <v>0.55000000000000004</v>
      </c>
      <c r="D19">
        <f t="shared" si="2"/>
        <v>0.75</v>
      </c>
      <c r="F19">
        <f t="shared" si="4"/>
        <v>0.75</v>
      </c>
      <c r="G19" t="str">
        <f t="shared" si="5"/>
        <v>InPain</v>
      </c>
      <c r="H19">
        <f t="shared" si="6"/>
        <v>0</v>
      </c>
      <c r="I19">
        <f t="shared" si="7"/>
        <v>0.74161984870956632</v>
      </c>
      <c r="J19">
        <f t="shared" si="8"/>
        <v>0.75</v>
      </c>
      <c r="K19" t="str">
        <f t="shared" si="9"/>
        <v>InPain</v>
      </c>
    </row>
    <row r="20" spans="1:13" x14ac:dyDescent="0.25">
      <c r="A20">
        <v>60</v>
      </c>
      <c r="B20">
        <f t="shared" si="0"/>
        <v>0.6</v>
      </c>
      <c r="C20">
        <f t="shared" si="1"/>
        <v>0.6</v>
      </c>
      <c r="D20">
        <f t="shared" si="2"/>
        <v>0.66666666666666674</v>
      </c>
      <c r="F20">
        <f t="shared" si="4"/>
        <v>0.66666666666666674</v>
      </c>
      <c r="G20" t="str">
        <f t="shared" si="5"/>
        <v>InPain</v>
      </c>
      <c r="H20">
        <f t="shared" si="6"/>
        <v>0</v>
      </c>
      <c r="I20">
        <f t="shared" si="7"/>
        <v>0.7745966692414834</v>
      </c>
      <c r="J20">
        <f t="shared" si="8"/>
        <v>0.7745966692414834</v>
      </c>
      <c r="K20" t="str">
        <f t="shared" si="9"/>
        <v>FairlyHealthy</v>
      </c>
      <c r="L20" t="s">
        <v>22</v>
      </c>
      <c r="M20" t="s">
        <v>25</v>
      </c>
    </row>
    <row r="21" spans="1:13" x14ac:dyDescent="0.25">
      <c r="A21">
        <v>65</v>
      </c>
      <c r="B21">
        <f t="shared" si="0"/>
        <v>0.65</v>
      </c>
      <c r="C21">
        <f t="shared" si="1"/>
        <v>0.65</v>
      </c>
      <c r="D21">
        <f t="shared" si="2"/>
        <v>0.58333333333333337</v>
      </c>
      <c r="F21">
        <f t="shared" si="4"/>
        <v>0.65</v>
      </c>
      <c r="G21" t="str">
        <f t="shared" si="5"/>
        <v>Healthy</v>
      </c>
      <c r="H21">
        <f t="shared" si="6"/>
        <v>0</v>
      </c>
      <c r="I21">
        <f t="shared" si="7"/>
        <v>0.80622577482985502</v>
      </c>
      <c r="J21">
        <f t="shared" si="8"/>
        <v>0.80622577482985502</v>
      </c>
      <c r="K21" t="str">
        <f t="shared" si="9"/>
        <v>FairlyHealthy</v>
      </c>
      <c r="L21" t="s">
        <v>23</v>
      </c>
      <c r="M21" t="s">
        <v>26</v>
      </c>
    </row>
    <row r="22" spans="1:13" x14ac:dyDescent="0.25">
      <c r="A22">
        <v>70</v>
      </c>
      <c r="B22">
        <f t="shared" si="0"/>
        <v>0.7</v>
      </c>
      <c r="C22">
        <f t="shared" si="1"/>
        <v>0.7</v>
      </c>
      <c r="D22">
        <f t="shared" si="2"/>
        <v>0.50000000000000011</v>
      </c>
      <c r="F22">
        <f t="shared" si="4"/>
        <v>0.7</v>
      </c>
      <c r="G22" t="str">
        <f t="shared" si="5"/>
        <v>Healthy</v>
      </c>
      <c r="H22">
        <f t="shared" si="6"/>
        <v>0</v>
      </c>
      <c r="I22">
        <f t="shared" si="7"/>
        <v>0.83666002653407556</v>
      </c>
      <c r="J22">
        <f t="shared" si="8"/>
        <v>0.83666002653407556</v>
      </c>
      <c r="K22" t="str">
        <f t="shared" si="9"/>
        <v>FairlyHealthy</v>
      </c>
    </row>
    <row r="23" spans="1:13" x14ac:dyDescent="0.25">
      <c r="A23">
        <v>75</v>
      </c>
      <c r="B23">
        <f t="shared" si="0"/>
        <v>0.75</v>
      </c>
      <c r="C23">
        <f t="shared" si="1"/>
        <v>0.75</v>
      </c>
      <c r="D23">
        <f t="shared" si="2"/>
        <v>0.41666666666666669</v>
      </c>
      <c r="F23">
        <f t="shared" si="4"/>
        <v>0.75</v>
      </c>
      <c r="G23" t="str">
        <f t="shared" si="5"/>
        <v>Healthy</v>
      </c>
      <c r="H23">
        <f t="shared" si="6"/>
        <v>0</v>
      </c>
      <c r="I23">
        <f t="shared" si="7"/>
        <v>0.8660254037844386</v>
      </c>
      <c r="J23">
        <f t="shared" si="8"/>
        <v>0.8660254037844386</v>
      </c>
      <c r="K23" t="str">
        <f t="shared" si="9"/>
        <v>FairlyHealthy</v>
      </c>
      <c r="L23" t="s">
        <v>24</v>
      </c>
      <c r="M23" t="s">
        <v>27</v>
      </c>
    </row>
    <row r="24" spans="1:13" x14ac:dyDescent="0.25">
      <c r="A24">
        <v>80</v>
      </c>
      <c r="B24">
        <f t="shared" si="0"/>
        <v>0.8</v>
      </c>
      <c r="C24">
        <f t="shared" si="1"/>
        <v>0.8</v>
      </c>
      <c r="D24">
        <f t="shared" si="2"/>
        <v>0.33333333333333326</v>
      </c>
      <c r="F24">
        <f t="shared" si="4"/>
        <v>0.8</v>
      </c>
      <c r="G24" t="str">
        <f t="shared" si="5"/>
        <v>Healthy</v>
      </c>
      <c r="H24">
        <f t="shared" si="6"/>
        <v>0</v>
      </c>
      <c r="I24">
        <f t="shared" si="7"/>
        <v>0.89442719099991586</v>
      </c>
      <c r="J24">
        <f t="shared" si="8"/>
        <v>0.89442719099991586</v>
      </c>
      <c r="K24" t="str">
        <f t="shared" si="9"/>
        <v>FairlyHealthy</v>
      </c>
    </row>
    <row r="25" spans="1:13" x14ac:dyDescent="0.25">
      <c r="A25">
        <v>85</v>
      </c>
      <c r="B25">
        <f t="shared" si="0"/>
        <v>0.85</v>
      </c>
      <c r="C25">
        <f t="shared" si="1"/>
        <v>0.85</v>
      </c>
      <c r="D25">
        <f t="shared" si="2"/>
        <v>0.25000000000000006</v>
      </c>
      <c r="F25">
        <f t="shared" si="4"/>
        <v>0.85</v>
      </c>
      <c r="G25" t="str">
        <f t="shared" si="5"/>
        <v>Healthy</v>
      </c>
      <c r="H25">
        <f t="shared" si="6"/>
        <v>0</v>
      </c>
      <c r="I25">
        <f t="shared" si="7"/>
        <v>0.92195444572928875</v>
      </c>
      <c r="J25">
        <f t="shared" si="8"/>
        <v>0.92195444572928875</v>
      </c>
      <c r="K25" t="str">
        <f t="shared" si="9"/>
        <v>FairlyHealthy</v>
      </c>
      <c r="L25" t="s">
        <v>28</v>
      </c>
    </row>
    <row r="26" spans="1:13" x14ac:dyDescent="0.25">
      <c r="A26">
        <v>90</v>
      </c>
      <c r="B26">
        <f t="shared" si="0"/>
        <v>0.9</v>
      </c>
      <c r="C26">
        <f t="shared" si="1"/>
        <v>0.9</v>
      </c>
      <c r="D26">
        <f t="shared" si="2"/>
        <v>0.16666666666666663</v>
      </c>
      <c r="F26">
        <f t="shared" si="4"/>
        <v>0.9</v>
      </c>
      <c r="G26" t="str">
        <f t="shared" si="5"/>
        <v>Healthy</v>
      </c>
      <c r="H26">
        <f t="shared" si="6"/>
        <v>0</v>
      </c>
      <c r="I26">
        <f t="shared" si="7"/>
        <v>0.94868329805051377</v>
      </c>
      <c r="J26">
        <f t="shared" si="8"/>
        <v>0.94868329805051377</v>
      </c>
      <c r="K26" t="str">
        <f t="shared" si="9"/>
        <v>FairlyHealthy</v>
      </c>
      <c r="L26" t="s">
        <v>29</v>
      </c>
    </row>
    <row r="27" spans="1:13" x14ac:dyDescent="0.25">
      <c r="A27">
        <v>95</v>
      </c>
      <c r="B27">
        <f t="shared" si="0"/>
        <v>0.95</v>
      </c>
      <c r="C27">
        <f t="shared" si="1"/>
        <v>0.95</v>
      </c>
      <c r="D27">
        <f t="shared" si="2"/>
        <v>8.3333333333333412E-2</v>
      </c>
      <c r="F27">
        <f t="shared" si="4"/>
        <v>0.95</v>
      </c>
      <c r="G27" t="str">
        <f t="shared" si="5"/>
        <v>Healthy</v>
      </c>
      <c r="H27">
        <f t="shared" si="6"/>
        <v>0</v>
      </c>
      <c r="I27">
        <f t="shared" si="7"/>
        <v>0.97467943448089633</v>
      </c>
      <c r="J27">
        <f t="shared" si="8"/>
        <v>0.97467943448089633</v>
      </c>
      <c r="K27" t="str">
        <f t="shared" si="9"/>
        <v>FairlyHealthy</v>
      </c>
      <c r="L27" t="s">
        <v>30</v>
      </c>
    </row>
    <row r="28" spans="1:13" x14ac:dyDescent="0.25">
      <c r="A28">
        <v>100</v>
      </c>
      <c r="B28">
        <f t="shared" si="0"/>
        <v>1</v>
      </c>
      <c r="C28">
        <f t="shared" si="1"/>
        <v>1</v>
      </c>
      <c r="D28">
        <f t="shared" si="2"/>
        <v>0</v>
      </c>
      <c r="F28">
        <f t="shared" si="4"/>
        <v>1</v>
      </c>
      <c r="G28" t="str">
        <f t="shared" si="5"/>
        <v>Healthy</v>
      </c>
      <c r="H28">
        <f t="shared" si="6"/>
        <v>0</v>
      </c>
      <c r="I28">
        <f t="shared" si="7"/>
        <v>1</v>
      </c>
      <c r="J28">
        <f t="shared" si="8"/>
        <v>1</v>
      </c>
      <c r="K28" t="str">
        <f t="shared" si="9"/>
        <v>FairlyHealthy</v>
      </c>
      <c r="L28" t="s">
        <v>31</v>
      </c>
    </row>
    <row r="30" spans="1:13" x14ac:dyDescent="0.25">
      <c r="L30" t="s">
        <v>32</v>
      </c>
    </row>
    <row r="31" spans="1:13" x14ac:dyDescent="0.25">
      <c r="A31" t="s">
        <v>39</v>
      </c>
      <c r="B31" t="e" cm="1">
        <f t="array" ref="B31">F^2</f>
        <v>#NAME?</v>
      </c>
      <c r="L31" t="s">
        <v>33</v>
      </c>
    </row>
    <row r="32" spans="1:13" x14ac:dyDescent="0.25">
      <c r="A32" t="s">
        <v>40</v>
      </c>
      <c r="L32" t="s">
        <v>34</v>
      </c>
    </row>
    <row r="33" spans="1:12" x14ac:dyDescent="0.25">
      <c r="A33" t="s">
        <v>41</v>
      </c>
      <c r="L33" s="1" t="s">
        <v>35</v>
      </c>
    </row>
    <row r="34" spans="1:12" x14ac:dyDescent="0.25">
      <c r="L34" s="1" t="s">
        <v>36</v>
      </c>
    </row>
    <row r="36" spans="1:12" x14ac:dyDescent="0.25">
      <c r="I36" t="s">
        <v>37</v>
      </c>
    </row>
    <row r="38" spans="1:12" x14ac:dyDescent="0.25">
      <c r="I38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A87A-3A3A-4579-B00F-4BB96C9D1FF6}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5</v>
      </c>
      <c r="D1" t="s">
        <v>1</v>
      </c>
      <c r="E1" t="s">
        <v>42</v>
      </c>
      <c r="F1" t="s">
        <v>43</v>
      </c>
      <c r="G1" t="s">
        <v>47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</row>
    <row r="3" spans="1:7" x14ac:dyDescent="0.25">
      <c r="A3">
        <v>0.05</v>
      </c>
      <c r="B3">
        <v>0.05</v>
      </c>
      <c r="C3">
        <v>0.125</v>
      </c>
      <c r="D3">
        <v>0.875</v>
      </c>
      <c r="E3">
        <v>0.765625</v>
      </c>
      <c r="F3">
        <v>0.22360679774997896</v>
      </c>
      <c r="G3">
        <v>0.875</v>
      </c>
    </row>
    <row r="4" spans="1:7" x14ac:dyDescent="0.25">
      <c r="A4">
        <v>0.1</v>
      </c>
      <c r="B4">
        <v>0.1</v>
      </c>
      <c r="C4">
        <v>0.25</v>
      </c>
      <c r="D4">
        <v>0.75</v>
      </c>
      <c r="E4">
        <v>0.5625</v>
      </c>
      <c r="F4">
        <v>0.31622776601683794</v>
      </c>
      <c r="G4">
        <v>0.75</v>
      </c>
    </row>
    <row r="5" spans="1:7" x14ac:dyDescent="0.25">
      <c r="A5">
        <v>0.15</v>
      </c>
      <c r="B5">
        <v>0.15</v>
      </c>
      <c r="C5">
        <v>0.375</v>
      </c>
      <c r="D5">
        <v>0.625</v>
      </c>
      <c r="E5">
        <v>0.390625</v>
      </c>
      <c r="F5">
        <v>0.3872983346207417</v>
      </c>
      <c r="G5">
        <v>0.625</v>
      </c>
    </row>
    <row r="6" spans="1:7" x14ac:dyDescent="0.25">
      <c r="A6">
        <v>0.2</v>
      </c>
      <c r="B6">
        <v>0.2</v>
      </c>
      <c r="C6">
        <v>0.5</v>
      </c>
      <c r="D6">
        <v>0.5</v>
      </c>
      <c r="E6">
        <v>0.25</v>
      </c>
      <c r="F6">
        <v>0.44721359549995793</v>
      </c>
      <c r="G6">
        <v>0.5</v>
      </c>
    </row>
    <row r="7" spans="1:7" x14ac:dyDescent="0.25">
      <c r="A7">
        <v>0.25</v>
      </c>
      <c r="B7">
        <v>0.25</v>
      </c>
      <c r="C7">
        <v>0.625</v>
      </c>
      <c r="D7">
        <v>0.375</v>
      </c>
      <c r="E7">
        <v>0.140625</v>
      </c>
      <c r="F7">
        <v>0.5</v>
      </c>
      <c r="G7">
        <v>0.625</v>
      </c>
    </row>
    <row r="8" spans="1:7" x14ac:dyDescent="0.25">
      <c r="A8">
        <v>0.3</v>
      </c>
      <c r="B8">
        <v>0.3</v>
      </c>
      <c r="C8">
        <v>0.75</v>
      </c>
      <c r="D8">
        <v>0.25</v>
      </c>
      <c r="E8">
        <v>6.25E-2</v>
      </c>
      <c r="F8">
        <v>0.54772255750516607</v>
      </c>
      <c r="G8">
        <v>0.75</v>
      </c>
    </row>
    <row r="9" spans="1:7" x14ac:dyDescent="0.25">
      <c r="A9">
        <v>0.35</v>
      </c>
      <c r="B9">
        <v>0.35</v>
      </c>
      <c r="C9">
        <v>0.875</v>
      </c>
      <c r="D9">
        <v>0.125</v>
      </c>
      <c r="E9">
        <v>1.5625E-2</v>
      </c>
      <c r="F9">
        <v>0.59160797830996159</v>
      </c>
      <c r="G9">
        <v>0.875</v>
      </c>
    </row>
    <row r="10" spans="1:7" x14ac:dyDescent="0.25">
      <c r="A10">
        <v>0.4</v>
      </c>
      <c r="B10">
        <v>0.4</v>
      </c>
      <c r="C10">
        <v>1</v>
      </c>
      <c r="D10">
        <v>0</v>
      </c>
      <c r="E10">
        <v>0</v>
      </c>
      <c r="F10">
        <v>0.63245553203367588</v>
      </c>
      <c r="G10">
        <v>1</v>
      </c>
    </row>
    <row r="11" spans="1:7" x14ac:dyDescent="0.25">
      <c r="A11">
        <v>0.45</v>
      </c>
      <c r="B11">
        <v>0.45</v>
      </c>
      <c r="C11">
        <v>0.91666666666666674</v>
      </c>
      <c r="D11">
        <v>0</v>
      </c>
      <c r="E11">
        <v>0</v>
      </c>
      <c r="F11">
        <v>0.67082039324993692</v>
      </c>
      <c r="G11">
        <v>0.91666666666666674</v>
      </c>
    </row>
    <row r="12" spans="1:7" x14ac:dyDescent="0.25">
      <c r="A12">
        <v>0.5</v>
      </c>
      <c r="B12">
        <v>0.5</v>
      </c>
      <c r="C12">
        <v>0.83333333333333337</v>
      </c>
      <c r="D12">
        <v>0</v>
      </c>
      <c r="E12">
        <v>0</v>
      </c>
      <c r="F12">
        <v>0.70710678118654757</v>
      </c>
      <c r="G12">
        <v>0.83333333333333337</v>
      </c>
    </row>
    <row r="13" spans="1:7" x14ac:dyDescent="0.25">
      <c r="A13">
        <v>0.55000000000000004</v>
      </c>
      <c r="B13">
        <v>0.55000000000000004</v>
      </c>
      <c r="C13">
        <v>0.75</v>
      </c>
      <c r="D13">
        <v>0</v>
      </c>
      <c r="E13">
        <v>0</v>
      </c>
      <c r="F13">
        <v>0.74161984870956632</v>
      </c>
      <c r="G13">
        <v>0.75</v>
      </c>
    </row>
    <row r="14" spans="1:7" x14ac:dyDescent="0.25">
      <c r="A14">
        <v>0.6</v>
      </c>
      <c r="B14">
        <v>0.6</v>
      </c>
      <c r="C14">
        <v>0.66666666666666674</v>
      </c>
      <c r="D14">
        <v>0</v>
      </c>
      <c r="E14">
        <v>0</v>
      </c>
      <c r="F14">
        <v>0.7745966692414834</v>
      </c>
      <c r="G14">
        <v>0.7745966692414834</v>
      </c>
    </row>
    <row r="15" spans="1:7" x14ac:dyDescent="0.25">
      <c r="A15">
        <v>0.65</v>
      </c>
      <c r="B15">
        <v>0.65</v>
      </c>
      <c r="C15">
        <v>0.58333333333333337</v>
      </c>
      <c r="D15">
        <v>0</v>
      </c>
      <c r="E15">
        <v>0</v>
      </c>
      <c r="F15">
        <v>0.80622577482985502</v>
      </c>
      <c r="G15">
        <v>0.80622577482985502</v>
      </c>
    </row>
    <row r="16" spans="1:7" x14ac:dyDescent="0.25">
      <c r="A16">
        <v>0.7</v>
      </c>
      <c r="B16">
        <v>0.7</v>
      </c>
      <c r="C16">
        <v>0.50000000000000011</v>
      </c>
      <c r="D16">
        <v>0</v>
      </c>
      <c r="E16">
        <v>0</v>
      </c>
      <c r="F16">
        <v>0.83666002653407556</v>
      </c>
      <c r="G16">
        <v>0.83666002653407556</v>
      </c>
    </row>
    <row r="17" spans="1:7" x14ac:dyDescent="0.25">
      <c r="A17">
        <v>0.75</v>
      </c>
      <c r="B17">
        <v>0.75</v>
      </c>
      <c r="C17">
        <v>0.41666666666666669</v>
      </c>
      <c r="D17">
        <v>0</v>
      </c>
      <c r="E17">
        <v>0</v>
      </c>
      <c r="F17">
        <v>0.8660254037844386</v>
      </c>
      <c r="G17">
        <v>0.8660254037844386</v>
      </c>
    </row>
    <row r="18" spans="1:7" x14ac:dyDescent="0.25">
      <c r="A18">
        <v>0.8</v>
      </c>
      <c r="B18">
        <v>0.8</v>
      </c>
      <c r="C18">
        <v>0.33333333333333326</v>
      </c>
      <c r="D18">
        <v>0</v>
      </c>
      <c r="E18">
        <v>0</v>
      </c>
      <c r="F18">
        <v>0.89442719099991586</v>
      </c>
      <c r="G18">
        <v>0.89442719099991586</v>
      </c>
    </row>
    <row r="19" spans="1:7" x14ac:dyDescent="0.25">
      <c r="A19">
        <v>0.85</v>
      </c>
      <c r="B19">
        <v>0.85</v>
      </c>
      <c r="C19">
        <v>0.25000000000000006</v>
      </c>
      <c r="D19">
        <v>0</v>
      </c>
      <c r="E19">
        <v>0</v>
      </c>
      <c r="F19">
        <v>0.92195444572928875</v>
      </c>
      <c r="G19">
        <v>0.92195444572928875</v>
      </c>
    </row>
    <row r="20" spans="1:7" x14ac:dyDescent="0.25">
      <c r="A20">
        <v>0.9</v>
      </c>
      <c r="B20">
        <v>0.9</v>
      </c>
      <c r="C20">
        <v>0.16666666666666663</v>
      </c>
      <c r="D20">
        <v>0</v>
      </c>
      <c r="E20">
        <v>0</v>
      </c>
      <c r="F20">
        <v>0.94868329805051377</v>
      </c>
      <c r="G20">
        <v>0.94868329805051377</v>
      </c>
    </row>
    <row r="21" spans="1:7" x14ac:dyDescent="0.25">
      <c r="A21">
        <v>0.95</v>
      </c>
      <c r="B21">
        <v>0.95</v>
      </c>
      <c r="C21">
        <v>8.3333333333333412E-2</v>
      </c>
      <c r="D21">
        <v>0</v>
      </c>
      <c r="E21">
        <v>0</v>
      </c>
      <c r="F21">
        <v>0.97467943448089633</v>
      </c>
      <c r="G21">
        <v>0.97467943448089633</v>
      </c>
    </row>
    <row r="22" spans="1:7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FuzzyLogicData-Health</vt:lpstr>
      <vt:lpstr>NewFuzzyHealth</vt:lpstr>
      <vt:lpstr>FuzzyHealth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Tapia</dc:creator>
  <cp:lastModifiedBy>Arben Tapia</cp:lastModifiedBy>
  <dcterms:created xsi:type="dcterms:W3CDTF">2015-06-05T18:17:20Z</dcterms:created>
  <dcterms:modified xsi:type="dcterms:W3CDTF">2023-09-26T16:11:49Z</dcterms:modified>
</cp:coreProperties>
</file>