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0" yWindow="0" windowWidth="16380" windowHeight="8190" tabRatio="500"/>
  </bookViews>
  <sheets>
    <sheet name="output" sheetId="1" r:id="rId1"/>
    <sheet name="data" sheetId="2" r:id="rId2"/>
    <sheet name="format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  <c r="B11" i="3" l="1"/>
  <c r="B99" i="3"/>
  <c r="C15" i="3"/>
  <c r="B117" i="3"/>
  <c r="I114" i="3"/>
  <c r="E114" i="3"/>
  <c r="B114" i="3"/>
  <c r="C103" i="3"/>
  <c r="F8" i="3"/>
  <c r="E8" i="1"/>
</calcChain>
</file>

<file path=xl/sharedStrings.xml><?xml version="1.0" encoding="utf-8"?>
<sst xmlns="http://schemas.openxmlformats.org/spreadsheetml/2006/main" count="298" uniqueCount="159">
  <si>
    <t>TAM-AN BANAUE MULTI-PURPOSE COOPERATIVE</t>
  </si>
  <si>
    <t xml:space="preserve">Gaddang St., Poblacion South, Solano Nueva Vizcaya, Solano Branch, </t>
  </si>
  <si>
    <t>CDA Registration No.: 952-15008090</t>
  </si>
  <si>
    <t>NON VAT Reg. TIN: 004-045-113-003</t>
  </si>
  <si>
    <t>Tel.: (078) 326-6411  |  Email: tam_anmultipurposecoop@yahoo.com</t>
  </si>
  <si>
    <t>DAILY CASH POSITION REPORT</t>
  </si>
  <si>
    <t>in Philippine peso (Php)</t>
  </si>
  <si>
    <t>Date1</t>
  </si>
  <si>
    <t>April 26, 2018</t>
  </si>
  <si>
    <t>Date2</t>
  </si>
  <si>
    <t>Created on</t>
  </si>
  <si>
    <t>Friday, 27. April 2018 04:10AM</t>
  </si>
  <si>
    <t>Total Debit</t>
  </si>
  <si>
    <t>Total Credit</t>
  </si>
  <si>
    <t>Prepared By</t>
  </si>
  <si>
    <t>Name-prep</t>
  </si>
  <si>
    <t>Checked By</t>
  </si>
  <si>
    <t>Name-check</t>
  </si>
  <si>
    <t>Approved By</t>
  </si>
  <si>
    <t>Name-approv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</si>
  <si>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</si>
  <si>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</si>
  <si>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</si>
  <si>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</si>
  <si>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</si>
  <si>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</si>
  <si>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$total,101,101,0</t>
  </si>
  <si>
    <t>101-CASH ON HAND</t>
  </si>
  <si>
    <t>$eval:bdebit-bcredit</t>
  </si>
  <si>
    <t>$total,10325,10325,0</t>
  </si>
  <si>
    <t>$total,31602,31602,0</t>
  </si>
  <si>
    <t>31602-CASH - COLLECTORS RECEIPT</t>
  </si>
  <si>
    <t>$sum,I,12,14</t>
  </si>
  <si>
    <t>Cash Received</t>
  </si>
  <si>
    <t>Additional Members' Deposits</t>
  </si>
  <si>
    <t>$eval:credit</t>
  </si>
  <si>
    <t>Income</t>
  </si>
  <si>
    <t>Other Liabilities</t>
  </si>
  <si>
    <t>Other Collections</t>
  </si>
  <si>
    <t>TOTAL Cash Received</t>
  </si>
  <si>
    <t>Cash Disbursed</t>
  </si>
  <si>
    <t>Withdrawal of Members' Deposits</t>
  </si>
  <si>
    <t>$eval:debit</t>
  </si>
  <si>
    <t>Withdrawal of Members' Share Capital</t>
  </si>
  <si>
    <t>Payment of Expenses</t>
  </si>
  <si>
    <t>$eval:debit-credit</t>
  </si>
  <si>
    <t>Acquisition of Assets</t>
  </si>
  <si>
    <t>Other Receivables</t>
  </si>
  <si>
    <t>Other Disbursement</t>
  </si>
  <si>
    <t>$total,316,3169999,1</t>
  </si>
  <si>
    <t>Bank Deposit</t>
  </si>
  <si>
    <t>TOTAL Cash Disbursed</t>
  </si>
  <si>
    <t>New Cash flow</t>
  </si>
  <si>
    <t>$eval:tdebit-tcredit</t>
  </si>
  <si>
    <t>Cash Balance Recap</t>
  </si>
  <si>
    <t>Prepared by:</t>
  </si>
  <si>
    <t>Checked by:</t>
  </si>
  <si>
    <t>Approved by:</t>
  </si>
  <si>
    <t>Disposal/Sale of Assets</t>
  </si>
  <si>
    <t>Collection of Other Receivables</t>
  </si>
  <si>
    <t>$total,31601,31699,2</t>
  </si>
  <si>
    <t>$total,112,112,2</t>
  </si>
  <si>
    <t>$total,17301,17301,2</t>
  </si>
  <si>
    <t>$total,17302,17302,2</t>
  </si>
  <si>
    <t>$total,17303,17303,2</t>
  </si>
  <si>
    <t>$total,17304,17304,2</t>
  </si>
  <si>
    <t>$total,36802,36802,2</t>
  </si>
  <si>
    <t>$total,391,395,2</t>
  </si>
  <si>
    <t>$total,361,361,2</t>
  </si>
  <si>
    <t>$total,309,309,2</t>
  </si>
  <si>
    <t>$total,308,308,2</t>
  </si>
  <si>
    <t>$total,112,112,1</t>
  </si>
  <si>
    <t>$total,17301,17301,1</t>
  </si>
  <si>
    <t>$total,17302,17302,1</t>
  </si>
  <si>
    <t>$total,17303,17303,1</t>
  </si>
  <si>
    <t>$total,17304,17304,1</t>
  </si>
  <si>
    <t>$total,31001,31001,1</t>
  </si>
  <si>
    <t>$total,361,361,1</t>
  </si>
  <si>
    <t>$total,308,308,1</t>
  </si>
  <si>
    <t>$total,36802,36802,1</t>
  </si>
  <si>
    <t>$total,322,322,1</t>
  </si>
  <si>
    <t>$total,40101,41009,1</t>
  </si>
  <si>
    <t>$total,170,170,1</t>
  </si>
  <si>
    <t>$total,XXX511100,XXX511100,1</t>
  </si>
  <si>
    <t>$total,309,309,1</t>
  </si>
  <si>
    <t>$total,391,395,1</t>
  </si>
  <si>
    <t>10219-BANK</t>
  </si>
  <si>
    <t>$total,30001,30099,0</t>
  </si>
  <si>
    <t xml:space="preserve"> </t>
  </si>
  <si>
    <t>$add,I100</t>
  </si>
  <si>
    <t>$total,363,363,2</t>
  </si>
  <si>
    <t>$total,30301,30302,2</t>
  </si>
  <si>
    <t>$total,36701,36701,2</t>
  </si>
  <si>
    <t>$total,40101,41009,2</t>
  </si>
  <si>
    <t>$total,205,26302,2</t>
  </si>
  <si>
    <t>$total,162,162,2</t>
  </si>
  <si>
    <t>$total,33301,33999,2</t>
  </si>
  <si>
    <t>$total,30301,30399,1</t>
  </si>
  <si>
    <t>$total,363,3639999,1</t>
  </si>
  <si>
    <t>$total,501,501,1</t>
  </si>
  <si>
    <t>$total,205,26302,1</t>
  </si>
  <si>
    <t>10219-CASH IN BANK</t>
  </si>
  <si>
    <t>$total,501,509,2</t>
  </si>
  <si>
    <t>$total,516,5160999,2</t>
  </si>
  <si>
    <t>$add,I101</t>
  </si>
  <si>
    <t>$add,I102</t>
  </si>
  <si>
    <t xml:space="preserve">   363-PAID - UP SHARE CAPITAL - COMMON</t>
  </si>
  <si>
    <t xml:space="preserve">   303-TIME DEPOSITS</t>
  </si>
  <si>
    <t xml:space="preserve">   367-PAID-UP SHARE CAPITAL-PREFERRED</t>
  </si>
  <si>
    <t xml:space="preserve">   300-SAVINGS DEPOSITS</t>
  </si>
  <si>
    <t xml:space="preserve">   40-OPERATING INCOME</t>
  </si>
  <si>
    <t xml:space="preserve">   25-OTHER ASSETS</t>
  </si>
  <si>
    <t xml:space="preserve">   33-OTHER LIABILITIES</t>
  </si>
  <si>
    <t xml:space="preserve">   316-OTHER PAYABLES</t>
  </si>
  <si>
    <t xml:space="preserve">   50-FINANCING COSTS</t>
  </si>
  <si>
    <t xml:space="preserve">   51-ADMINISTRATIVE COST</t>
  </si>
  <si>
    <t xml:space="preserve">   112-CASH ADVANCES TO OFFICERS AND EMPLOYEES</t>
  </si>
  <si>
    <t xml:space="preserve">   17301-RICE</t>
  </si>
  <si>
    <t xml:space="preserve">   17302-FARM INPUTS</t>
  </si>
  <si>
    <t xml:space="preserve">   17303-FERTILIZER</t>
  </si>
  <si>
    <t xml:space="preserve">   17304-GASUL</t>
  </si>
  <si>
    <t xml:space="preserve">   368-UNDIVIDED NET SURPLUS (LOSS)</t>
  </si>
  <si>
    <t xml:space="preserve">   39-STATUTORY FUNDS</t>
  </si>
  <si>
    <t xml:space="preserve">   361-SUBSCRIBED SHARE CAPITAL - COMMON</t>
  </si>
  <si>
    <t xml:space="preserve">   309-WITHHOLDING TAX PAYABLE</t>
  </si>
  <si>
    <t xml:space="preserve">   308-SSS/ECC/PHILHEALTH PREMIUM AND PAG-IBIG CONTRIBUTIONS PAYABLE</t>
  </si>
  <si>
    <t xml:space="preserve">   51-ADMINISTRATIVE COSTS</t>
  </si>
  <si>
    <t xml:space="preserve">   19-PROPERTY AND EQUIPMENT</t>
  </si>
  <si>
    <t xml:space="preserve">   162-OTHER RECEIVABLES</t>
  </si>
  <si>
    <t xml:space="preserve">   310-ACCRUED EXPENSES</t>
  </si>
  <si>
    <t xml:space="preserve">   322-RETIREMENT FUND PAYABLE</t>
  </si>
  <si>
    <t xml:space="preserve">   170-UNUSED OFFICE SUPPLIES</t>
  </si>
  <si>
    <t xml:space="preserve">   38-DONATIONS/GRANTS</t>
  </si>
  <si>
    <t xml:space="preserve">   10219-BANK</t>
  </si>
  <si>
    <t>$sum,I,18,49</t>
  </si>
  <si>
    <t>$sum,I,53,93</t>
  </si>
  <si>
    <t>$add,I50,I15,-I94</t>
  </si>
  <si>
    <t>$sum,I,99,102</t>
  </si>
  <si>
    <t>$add,I103</t>
  </si>
  <si>
    <t>$total,30001,30099,1</t>
  </si>
  <si>
    <t>$total,367,3679999,1</t>
  </si>
  <si>
    <t>$total,516,578,1</t>
  </si>
  <si>
    <t>$total,191,211,1</t>
  </si>
  <si>
    <t>$total,162,162,1</t>
  </si>
  <si>
    <t>$total,501,509,1</t>
  </si>
  <si>
    <t>$total,516,5160999,1</t>
  </si>
  <si>
    <t>company setting</t>
    <phoneticPr fontId="25"/>
  </si>
  <si>
    <t xml:space="preserve">    name</t>
    <phoneticPr fontId="25"/>
  </si>
  <si>
    <t xml:space="preserve">    address</t>
    <phoneticPr fontId="25"/>
  </si>
  <si>
    <t>Ramon,Isablea</t>
    <phoneticPr fontId="25"/>
  </si>
  <si>
    <t xml:space="preserve">    tel</t>
    <phoneticPr fontId="25"/>
  </si>
  <si>
    <t>045123456789</t>
    <phoneticPr fontId="25"/>
  </si>
  <si>
    <t xml:space="preserve">    fax</t>
    <phoneticPr fontId="25"/>
  </si>
  <si>
    <t xml:space="preserve">    TIN</t>
    <phoneticPr fontId="25"/>
  </si>
  <si>
    <t>xyz123456</t>
    <phoneticPr fontId="25"/>
  </si>
  <si>
    <t xml:space="preserve">    CDA reg id</t>
    <phoneticPr fontId="25"/>
  </si>
  <si>
    <t>123-456-789</t>
    <phoneticPr fontId="25"/>
  </si>
  <si>
    <t xml:space="preserve">    email</t>
    <phoneticPr fontId="25"/>
  </si>
  <si>
    <t>Alliance test MULTI-PURPOSE COOPERATIVE</t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</si>
</sst>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27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.1999999999999993"/>
      <color rgb="FF000000"/>
      <name val="Times New Roman"/>
      <family val="1"/>
    </font>
    <font>
      <b/>
      <sz val="8.1999999999999993"/>
      <color rgb="FF000000"/>
      <name val="Times New Roman"/>
      <family val="1"/>
    </font>
    <font>
      <sz val="8"/>
      <color rgb="FF000000"/>
      <name val="MS Sans Serif"/>
      <family val="2"/>
    </font>
    <font>
      <b/>
      <sz val="8.25"/>
      <color rgb="FF000000"/>
      <name val="Times New Roman"/>
      <family val="1"/>
      <charset val="1"/>
    </font>
    <font>
      <sz val="8.25"/>
      <color rgb="FF000000"/>
      <name val="Times New Roman"/>
      <family val="1"/>
      <charset val="1"/>
    </font>
    <font>
      <sz val="8.25"/>
      <name val="Times New Roman"/>
      <family val="1"/>
      <charset val="1"/>
    </font>
    <font>
      <sz val="10"/>
      <name val="MS Sans Serif"/>
      <family val="2"/>
    </font>
    <font>
      <sz val="9"/>
      <color rgb="FF000000"/>
      <name val="Times New Roman"/>
      <family val="1"/>
      <charset val="1"/>
    </font>
    <font>
      <sz val="6.75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0"/>
      <color indexed="8"/>
      <name val="MS Sans Serif"/>
      <family val="2"/>
    </font>
    <font>
      <sz val="10"/>
      <name val="MS Sans Serif"/>
      <family val="2"/>
    </font>
    <font>
      <b/>
      <sz val="8.25"/>
      <name val="Times New Roman"/>
      <family val="1"/>
      <charset val="1"/>
    </font>
    <font>
      <sz val="8.25"/>
      <name val="Times New Roman"/>
      <family val="1"/>
    </font>
    <font>
      <sz val="8.1999999999999993"/>
      <name val="Times New Roman"/>
      <family val="1"/>
    </font>
    <font>
      <sz val="10"/>
      <color rgb="FF000000"/>
      <name val="MS Sans Serif"/>
      <family val="2"/>
    </font>
    <font>
      <sz val="8.1999999999999993"/>
      <color rgb="FF000000"/>
      <name val="Times New Roman"/>
      <family val="1"/>
    </font>
    <font>
      <sz val="10"/>
      <color indexed="8"/>
      <name val="MS Sans Serif"/>
      <family val="2"/>
    </font>
    <font>
      <b/>
      <sz val="8.1999999999999993"/>
      <color rgb="FF000000"/>
      <name val="Times New Roman"/>
      <family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6" fillId="0" borderId="0"/>
    <xf numFmtId="0" fontId="21" fillId="0" borderId="0"/>
    <xf numFmtId="0" fontId="23" fillId="0" borderId="0"/>
  </cellStyleXfs>
  <cellXfs count="44">
    <xf numFmtId="0" fontId="0" fillId="0" borderId="0" xfId="0"/>
    <xf numFmtId="0" fontId="0" fillId="0" borderId="0" xfId="0" applyBorder="1" applyAlignment="1" applyProtection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Border="1" applyAlignment="1" applyProtection="1"/>
    <xf numFmtId="0" fontId="8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9" fontId="10" fillId="0" borderId="0" xfId="0" applyNumberFormat="1" applyFont="1" applyAlignment="1">
      <alignment horizontal="right" vertical="center"/>
    </xf>
    <xf numFmtId="39" fontId="9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 applyProtection="1"/>
    <xf numFmtId="0" fontId="9" fillId="0" borderId="0" xfId="0" applyFont="1" applyAlignment="1">
      <alignment horizontal="left" vertical="center"/>
    </xf>
    <xf numFmtId="39" fontId="9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3" xfId="0" applyFont="1" applyBorder="1" applyAlignment="1" applyProtection="1"/>
    <xf numFmtId="0" fontId="6" fillId="0" borderId="0" xfId="0" applyFont="1" applyBorder="1" applyAlignment="1" applyProtection="1"/>
    <xf numFmtId="0" fontId="6" fillId="0" borderId="0" xfId="0" applyFont="1" applyAlignment="1"/>
    <xf numFmtId="177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0" fontId="0" fillId="0" borderId="0" xfId="0"/>
    <xf numFmtId="0" fontId="17" fillId="0" borderId="0" xfId="0" applyFont="1" applyBorder="1" applyAlignment="1" applyProtection="1"/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11" fillId="0" borderId="0" xfId="3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3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24" fillId="0" borderId="3" xfId="0" applyFont="1" applyBorder="1" applyAlignment="1" applyProtection="1"/>
    <xf numFmtId="0" fontId="21" fillId="0" borderId="0" xfId="0" applyFont="1" applyBorder="1" applyAlignment="1" applyProtection="1"/>
    <xf numFmtId="22" fontId="0" fillId="0" borderId="0" xfId="0" applyNumberFormat="1" applyBorder="1" applyAlignment="1" applyProtection="1">
      <alignment horizontal="center"/>
    </xf>
    <xf numFmtId="22" fontId="15" fillId="0" borderId="0" xfId="0" applyNumberFormat="1" applyFont="1" applyBorder="1" applyAlignment="1" applyProtection="1">
      <alignment horizontal="left" vertical="center"/>
    </xf>
    <xf numFmtId="0" fontId="26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4">
    <cellStyle name="Normal 2" xfId="1"/>
    <cellStyle name="Normal 2 2" xfId="3"/>
    <cellStyle name="Normal 3" xfId="2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workbookViewId="0">
      <selection activeCell="F12" sqref="F12"/>
    </sheetView>
  </sheetViews>
  <sheetFormatPr defaultRowHeight="12.75" x14ac:dyDescent="0.2"/>
  <cols>
    <col min="1" max="1" width="3" style="1" customWidth="1"/>
    <col min="2" max="2" width="14.85546875" style="1" customWidth="1"/>
    <col min="3" max="6" width="11.42578125" style="1" customWidth="1"/>
    <col min="7" max="7" width="11.42578125" style="1" hidden="1" customWidth="1"/>
    <col min="8" max="8" width="2.85546875" style="1" customWidth="1"/>
    <col min="9" max="9" width="13.42578125" style="1" customWidth="1"/>
    <col min="10" max="256" width="11.42578125" style="1" customWidth="1"/>
    <col min="257" max="1025" width="11.42578125" customWidth="1"/>
  </cols>
  <sheetData>
    <row r="1" spans="1:20" ht="15.75" x14ac:dyDescent="0.2">
      <c r="A1" s="1" t="s">
        <v>88</v>
      </c>
      <c r="C1" s="41" t="s">
        <v>158</v>
      </c>
      <c r="D1" s="42"/>
      <c r="E1" s="42"/>
      <c r="F1" s="42"/>
      <c r="G1" s="42"/>
      <c r="H1" s="42"/>
      <c r="I1" s="42"/>
    </row>
    <row r="2" spans="1:20" x14ac:dyDescent="0.2">
      <c r="A2" s="1" t="s">
        <v>88</v>
      </c>
      <c r="C2" s="43" t="str">
        <f>"Address:" &amp; [1]data!$B$13</f>
        <v>Address:Ramon,Isablea</v>
      </c>
      <c r="D2" s="42"/>
      <c r="E2" s="42"/>
      <c r="F2" s="42"/>
      <c r="G2" s="42"/>
      <c r="H2" s="42"/>
      <c r="I2" s="42"/>
    </row>
    <row r="3" spans="1:20" x14ac:dyDescent="0.2">
      <c r="C3" s="43" t="str">
        <f>"CDA Registration No.:" &amp; [1]data!$B$17</f>
        <v>CDA Registration No.:123-456-789</v>
      </c>
      <c r="D3" s="42"/>
      <c r="E3" s="42"/>
      <c r="F3" s="42"/>
      <c r="G3" s="42"/>
      <c r="H3" s="42"/>
      <c r="I3" s="42"/>
    </row>
    <row r="4" spans="1:20" x14ac:dyDescent="0.2">
      <c r="C4" s="43" t="str">
        <f>"NON VAT Reg. TIN: " &amp; [1]data!$B$16</f>
        <v>NON VAT Reg. TIN: xyz123456</v>
      </c>
      <c r="D4" s="42"/>
      <c r="E4" s="42"/>
      <c r="F4" s="42"/>
      <c r="G4" s="42"/>
      <c r="H4" s="42"/>
      <c r="I4" s="42"/>
      <c r="O4" s="1" t="s">
        <v>88</v>
      </c>
    </row>
    <row r="5" spans="1:20" x14ac:dyDescent="0.2">
      <c r="A5" s="1" t="s">
        <v>88</v>
      </c>
      <c r="C5" s="43" t="str">
        <f>"Tel:" &amp; [1]data!$B$14</f>
        <v>Tel:045123456789</v>
      </c>
      <c r="D5" s="42"/>
      <c r="E5" s="42"/>
      <c r="F5" s="42"/>
      <c r="G5" s="42"/>
      <c r="H5" s="42"/>
      <c r="I5" s="42"/>
    </row>
    <row r="7" spans="1:20" ht="15.75" x14ac:dyDescent="0.2">
      <c r="E7" s="2" t="s">
        <v>5</v>
      </c>
    </row>
    <row r="8" spans="1:20" x14ac:dyDescent="0.2">
      <c r="E8" s="3" t="str">
        <f>"From " &amp; data!B1 &amp; " to " &amp; data!B2</f>
        <v>From April 26, 2018 to April 26, 2018</v>
      </c>
    </row>
    <row r="9" spans="1:20" x14ac:dyDescent="0.2">
      <c r="E9" s="4" t="s">
        <v>6</v>
      </c>
    </row>
    <row r="15" spans="1:20" x14ac:dyDescent="0.2">
      <c r="T15" s="1" t="s">
        <v>88</v>
      </c>
    </row>
    <row r="18" spans="3:19" x14ac:dyDescent="0.2">
      <c r="C18" s="36"/>
    </row>
    <row r="22" spans="3:19" x14ac:dyDescent="0.2">
      <c r="S22" s="1" t="s">
        <v>88</v>
      </c>
    </row>
  </sheetData>
  <mergeCells count="5">
    <mergeCell ref="C1:I1"/>
    <mergeCell ref="C2:I2"/>
    <mergeCell ref="C3:I3"/>
    <mergeCell ref="C4:I4"/>
    <mergeCell ref="C5:I5"/>
  </mergeCells>
  <phoneticPr fontId="25"/>
  <pageMargins left="0.78749999999999998" right="0.78749999999999998" top="1.05277777777778" bottom="1.05277777777778" header="0.78749999999999998" footer="0.78749999999999998"/>
  <pageSetup paperSize="5" firstPageNumber="0" orientation="portrait" horizontalDpi="300" verticalDpi="300" r:id="rId1"/>
  <headerFoot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1" sqref="A11:B18"/>
    </sheetView>
  </sheetViews>
  <sheetFormatPr defaultRowHeight="12.75" x14ac:dyDescent="0.2"/>
  <cols>
    <col min="1" max="1" width="15" customWidth="1"/>
    <col min="2" max="2" width="18.42578125" customWidth="1"/>
    <col min="3" max="3" width="13.28515625" customWidth="1"/>
    <col min="4" max="4" width="16.42578125" customWidth="1"/>
    <col min="5" max="5" width="15.7109375" customWidth="1"/>
    <col min="6" max="7" width="12.28515625" customWidth="1"/>
    <col min="8" max="8" width="13.7109375" customWidth="1"/>
    <col min="9" max="9" width="15.140625" customWidth="1"/>
    <col min="10" max="1025" width="8.85546875" customWidth="1"/>
  </cols>
  <sheetData>
    <row r="1" spans="1:8" x14ac:dyDescent="0.2">
      <c r="A1" s="5" t="s">
        <v>7</v>
      </c>
      <c r="B1" s="6" t="s">
        <v>8</v>
      </c>
      <c r="C1" s="7"/>
      <c r="G1" s="8"/>
      <c r="H1" s="8"/>
    </row>
    <row r="2" spans="1:8" x14ac:dyDescent="0.2">
      <c r="A2" s="5" t="s">
        <v>9</v>
      </c>
      <c r="B2" s="6" t="s">
        <v>8</v>
      </c>
      <c r="C2" s="7"/>
      <c r="G2" s="8"/>
      <c r="H2" s="8"/>
    </row>
    <row r="3" spans="1:8" x14ac:dyDescent="0.2">
      <c r="A3" s="5" t="s">
        <v>10</v>
      </c>
      <c r="B3" s="6" t="s">
        <v>11</v>
      </c>
      <c r="C3" s="7"/>
      <c r="D3" s="8"/>
      <c r="E3" s="8"/>
      <c r="F3" s="8"/>
      <c r="G3" s="8"/>
      <c r="H3" s="8"/>
    </row>
    <row r="4" spans="1:8" x14ac:dyDescent="0.2">
      <c r="A4" s="5" t="s">
        <v>12</v>
      </c>
      <c r="B4" s="6">
        <v>1</v>
      </c>
      <c r="C4" s="7"/>
      <c r="D4" s="8"/>
      <c r="E4" s="8"/>
      <c r="F4" s="8"/>
      <c r="G4" s="8"/>
      <c r="H4" s="8"/>
    </row>
    <row r="5" spans="1:8" x14ac:dyDescent="0.2">
      <c r="A5" s="5" t="s">
        <v>13</v>
      </c>
      <c r="B5" s="6">
        <v>2</v>
      </c>
      <c r="C5" s="7"/>
      <c r="D5" s="8"/>
      <c r="E5" s="8"/>
      <c r="F5" s="8"/>
      <c r="G5" s="8"/>
      <c r="H5" s="8"/>
    </row>
    <row r="6" spans="1:8" x14ac:dyDescent="0.2">
      <c r="A6" s="5" t="s">
        <v>14</v>
      </c>
      <c r="B6" s="6" t="s">
        <v>15</v>
      </c>
      <c r="C6" s="7"/>
      <c r="D6" s="8"/>
      <c r="E6" s="8"/>
      <c r="F6" s="8"/>
      <c r="G6" s="8"/>
      <c r="H6" s="8"/>
    </row>
    <row r="7" spans="1:8" x14ac:dyDescent="0.2">
      <c r="A7" s="5" t="s">
        <v>16</v>
      </c>
      <c r="B7" s="6" t="s">
        <v>17</v>
      </c>
      <c r="C7" s="7"/>
      <c r="D7" s="8"/>
      <c r="E7" s="8"/>
      <c r="F7" s="8"/>
      <c r="G7" s="8"/>
      <c r="H7" s="8"/>
    </row>
    <row r="8" spans="1:8" x14ac:dyDescent="0.2">
      <c r="A8" s="5" t="s">
        <v>18</v>
      </c>
      <c r="B8" s="6" t="s">
        <v>19</v>
      </c>
      <c r="C8" s="7"/>
      <c r="D8" s="8"/>
      <c r="E8" s="8"/>
      <c r="F8" s="8"/>
      <c r="G8" s="8"/>
      <c r="H8" s="8"/>
    </row>
    <row r="9" spans="1:8" x14ac:dyDescent="0.2">
      <c r="A9" s="5" t="s">
        <v>20</v>
      </c>
      <c r="B9" s="6">
        <v>11</v>
      </c>
      <c r="C9" s="7"/>
      <c r="D9" s="8"/>
      <c r="E9" s="8"/>
      <c r="F9" s="8"/>
      <c r="G9" s="8"/>
      <c r="H9" s="8"/>
    </row>
    <row r="10" spans="1:8" x14ac:dyDescent="0.2">
      <c r="A10" s="5" t="s">
        <v>21</v>
      </c>
      <c r="B10" s="6">
        <v>9</v>
      </c>
    </row>
    <row r="11" spans="1:8" x14ac:dyDescent="0.2">
      <c r="A11" s="39" t="s">
        <v>146</v>
      </c>
      <c r="B11" s="27"/>
    </row>
    <row r="12" spans="1:8" x14ac:dyDescent="0.2">
      <c r="A12" s="39" t="s">
        <v>147</v>
      </c>
      <c r="B12" s="27"/>
    </row>
    <row r="13" spans="1:8" x14ac:dyDescent="0.2">
      <c r="A13" s="39" t="s">
        <v>148</v>
      </c>
      <c r="B13" s="27" t="s">
        <v>149</v>
      </c>
    </row>
    <row r="14" spans="1:8" x14ac:dyDescent="0.2">
      <c r="A14" s="39" t="s">
        <v>150</v>
      </c>
      <c r="B14" s="40" t="s">
        <v>151</v>
      </c>
    </row>
    <row r="15" spans="1:8" x14ac:dyDescent="0.2">
      <c r="A15" s="39" t="s">
        <v>152</v>
      </c>
      <c r="B15" s="27"/>
    </row>
    <row r="16" spans="1:8" x14ac:dyDescent="0.2">
      <c r="A16" s="39" t="s">
        <v>153</v>
      </c>
      <c r="B16" s="27" t="s">
        <v>154</v>
      </c>
    </row>
    <row r="17" spans="1:2" x14ac:dyDescent="0.2">
      <c r="A17" s="39" t="s">
        <v>155</v>
      </c>
      <c r="B17" s="27" t="s">
        <v>156</v>
      </c>
    </row>
    <row r="18" spans="1:2" x14ac:dyDescent="0.2">
      <c r="A18" s="39" t="s">
        <v>157</v>
      </c>
      <c r="B18" s="27"/>
    </row>
  </sheetData>
  <phoneticPr fontId="25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7"/>
  <sheetViews>
    <sheetView topLeftCell="A61" zoomScale="130" zoomScaleNormal="130" workbookViewId="0">
      <selection activeCell="A82" sqref="A82"/>
    </sheetView>
  </sheetViews>
  <sheetFormatPr defaultRowHeight="12.75" x14ac:dyDescent="0.2"/>
  <cols>
    <col min="1" max="1" width="28" style="9" customWidth="1"/>
    <col min="2" max="2" width="3" style="1" customWidth="1"/>
    <col min="3" max="3" width="14.85546875" style="28" customWidth="1"/>
    <col min="4" max="8" width="11.42578125" style="1" customWidth="1"/>
    <col min="9" max="9" width="2.85546875" style="1" customWidth="1"/>
    <col min="10" max="10" width="13.42578125" style="1" customWidth="1"/>
    <col min="11" max="253" width="11.42578125" style="1" customWidth="1"/>
    <col min="254" max="1021" width="11.42578125" customWidth="1"/>
  </cols>
  <sheetData>
    <row r="1" spans="1:10" ht="15.75" x14ac:dyDescent="0.2">
      <c r="F1" s="2" t="s">
        <v>0</v>
      </c>
    </row>
    <row r="2" spans="1:10" x14ac:dyDescent="0.2">
      <c r="F2" s="3" t="s">
        <v>1</v>
      </c>
    </row>
    <row r="3" spans="1:10" x14ac:dyDescent="0.2">
      <c r="F3" s="3" t="s">
        <v>2</v>
      </c>
    </row>
    <row r="4" spans="1:10" x14ac:dyDescent="0.2">
      <c r="F4" s="3" t="s">
        <v>3</v>
      </c>
    </row>
    <row r="5" spans="1:10" x14ac:dyDescent="0.2">
      <c r="F5" s="3" t="s">
        <v>4</v>
      </c>
    </row>
    <row r="7" spans="1:10" ht="15.75" x14ac:dyDescent="0.2">
      <c r="A7" s="10" t="s">
        <v>22</v>
      </c>
      <c r="F7" s="2" t="s">
        <v>5</v>
      </c>
    </row>
    <row r="8" spans="1:10" x14ac:dyDescent="0.2">
      <c r="A8" s="9" t="s">
        <v>23</v>
      </c>
      <c r="F8" s="3" t="str">
        <f>"From " &amp; data!B1 &amp; " to " &amp; data!B2</f>
        <v>From April 26, 2018 to April 26, 2018</v>
      </c>
    </row>
    <row r="9" spans="1:10" x14ac:dyDescent="0.2">
      <c r="A9" s="11" t="s">
        <v>24</v>
      </c>
      <c r="F9" s="4" t="s">
        <v>6</v>
      </c>
    </row>
    <row r="10" spans="1:10" x14ac:dyDescent="0.2">
      <c r="A10"/>
    </row>
    <row r="11" spans="1:10" x14ac:dyDescent="0.2">
      <c r="A11" s="9" t="s">
        <v>25</v>
      </c>
      <c r="B11" s="12" t="str">
        <f>"Cash Balance Beg, "&amp; data!B1</f>
        <v>Cash Balance Beg, April 26, 2018</v>
      </c>
    </row>
    <row r="12" spans="1:10" x14ac:dyDescent="0.2">
      <c r="A12" s="13" t="s">
        <v>26</v>
      </c>
      <c r="C12" s="16" t="s">
        <v>27</v>
      </c>
      <c r="J12" s="14" t="s">
        <v>28</v>
      </c>
    </row>
    <row r="13" spans="1:10" x14ac:dyDescent="0.2">
      <c r="A13" s="13" t="s">
        <v>29</v>
      </c>
      <c r="C13" s="16" t="s">
        <v>101</v>
      </c>
      <c r="J13" s="14" t="s">
        <v>28</v>
      </c>
    </row>
    <row r="14" spans="1:10" x14ac:dyDescent="0.2">
      <c r="A14" s="13" t="s">
        <v>30</v>
      </c>
      <c r="C14" s="16" t="s">
        <v>31</v>
      </c>
      <c r="J14" s="14" t="s">
        <v>28</v>
      </c>
    </row>
    <row r="15" spans="1:10" x14ac:dyDescent="0.2">
      <c r="A15" s="9" t="s">
        <v>25</v>
      </c>
      <c r="C15" s="29" t="str">
        <f>"TOTAL Cash Balance Beg, "&amp; data!B1</f>
        <v>TOTAL Cash Balance Beg, April 26, 2018</v>
      </c>
      <c r="J15" s="15" t="s">
        <v>32</v>
      </c>
    </row>
    <row r="16" spans="1:10" x14ac:dyDescent="0.2">
      <c r="A16" s="9" t="s">
        <v>25</v>
      </c>
    </row>
    <row r="17" spans="1:10" x14ac:dyDescent="0.2">
      <c r="A17" s="9" t="s">
        <v>25</v>
      </c>
      <c r="B17" s="12" t="s">
        <v>33</v>
      </c>
    </row>
    <row r="18" spans="1:10" x14ac:dyDescent="0.2">
      <c r="A18" s="9" t="s">
        <v>25</v>
      </c>
      <c r="C18" s="16" t="s">
        <v>34</v>
      </c>
    </row>
    <row r="19" spans="1:10" x14ac:dyDescent="0.2">
      <c r="A19" s="32" t="s">
        <v>90</v>
      </c>
      <c r="C19" s="16" t="s">
        <v>106</v>
      </c>
      <c r="J19" s="14" t="s">
        <v>35</v>
      </c>
    </row>
    <row r="20" spans="1:10" x14ac:dyDescent="0.2">
      <c r="A20" s="32" t="s">
        <v>91</v>
      </c>
      <c r="C20" s="16" t="s">
        <v>107</v>
      </c>
      <c r="J20" s="14" t="s">
        <v>35</v>
      </c>
    </row>
    <row r="21" spans="1:10" x14ac:dyDescent="0.2">
      <c r="A21" s="32" t="s">
        <v>92</v>
      </c>
      <c r="C21" s="16" t="s">
        <v>108</v>
      </c>
      <c r="D21" s="17"/>
      <c r="E21" s="17"/>
      <c r="F21" s="17"/>
      <c r="G21" s="17"/>
      <c r="H21" s="17"/>
      <c r="I21" s="17"/>
      <c r="J21" s="14" t="s">
        <v>35</v>
      </c>
    </row>
    <row r="22" spans="1:10" x14ac:dyDescent="0.2">
      <c r="A22" s="32" t="s">
        <v>87</v>
      </c>
      <c r="C22" s="16" t="s">
        <v>109</v>
      </c>
      <c r="J22" s="14" t="s">
        <v>35</v>
      </c>
    </row>
    <row r="23" spans="1:10" x14ac:dyDescent="0.2">
      <c r="A23" s="9" t="s">
        <v>25</v>
      </c>
    </row>
    <row r="24" spans="1:10" x14ac:dyDescent="0.2">
      <c r="A24" s="9" t="s">
        <v>25</v>
      </c>
      <c r="C24" s="16" t="s">
        <v>36</v>
      </c>
    </row>
    <row r="25" spans="1:10" x14ac:dyDescent="0.2">
      <c r="A25" s="32" t="s">
        <v>93</v>
      </c>
      <c r="C25" s="16" t="s">
        <v>110</v>
      </c>
      <c r="J25" s="14" t="s">
        <v>35</v>
      </c>
    </row>
    <row r="26" spans="1:10" x14ac:dyDescent="0.2">
      <c r="A26" s="9" t="s">
        <v>25</v>
      </c>
    </row>
    <row r="27" spans="1:10" x14ac:dyDescent="0.2">
      <c r="A27" s="9" t="s">
        <v>25</v>
      </c>
      <c r="C27" s="16" t="s">
        <v>58</v>
      </c>
    </row>
    <row r="28" spans="1:10" x14ac:dyDescent="0.2">
      <c r="A28" s="32" t="s">
        <v>94</v>
      </c>
      <c r="C28" s="16" t="s">
        <v>111</v>
      </c>
      <c r="J28" s="14" t="s">
        <v>35</v>
      </c>
    </row>
    <row r="29" spans="1:10" x14ac:dyDescent="0.2">
      <c r="A29" s="9" t="s">
        <v>25</v>
      </c>
    </row>
    <row r="30" spans="1:10" x14ac:dyDescent="0.2">
      <c r="A30" s="9" t="s">
        <v>25</v>
      </c>
      <c r="C30" s="16" t="s">
        <v>59</v>
      </c>
    </row>
    <row r="31" spans="1:10" x14ac:dyDescent="0.2">
      <c r="A31" s="32" t="s">
        <v>95</v>
      </c>
      <c r="C31" s="16" t="s">
        <v>112</v>
      </c>
      <c r="J31" s="14" t="s">
        <v>35</v>
      </c>
    </row>
    <row r="32" spans="1:10" x14ac:dyDescent="0.2">
      <c r="A32" s="9" t="s">
        <v>25</v>
      </c>
    </row>
    <row r="33" spans="1:253" x14ac:dyDescent="0.2">
      <c r="A33" s="9" t="s">
        <v>25</v>
      </c>
      <c r="C33" s="16" t="s">
        <v>37</v>
      </c>
    </row>
    <row r="34" spans="1:253" x14ac:dyDescent="0.2">
      <c r="A34" s="32" t="s">
        <v>96</v>
      </c>
      <c r="C34" s="16" t="s">
        <v>112</v>
      </c>
      <c r="J34" s="14" t="s">
        <v>35</v>
      </c>
    </row>
    <row r="35" spans="1:253" x14ac:dyDescent="0.2">
      <c r="A35" s="9" t="s">
        <v>25</v>
      </c>
    </row>
    <row r="36" spans="1:253" x14ac:dyDescent="0.2">
      <c r="A36" s="9" t="s">
        <v>25</v>
      </c>
      <c r="C36" s="16" t="s">
        <v>38</v>
      </c>
    </row>
    <row r="37" spans="1:253" x14ac:dyDescent="0.2">
      <c r="A37" s="32" t="s">
        <v>60</v>
      </c>
      <c r="C37" s="16" t="s">
        <v>113</v>
      </c>
      <c r="J37" s="14" t="s">
        <v>35</v>
      </c>
    </row>
    <row r="38" spans="1:253" s="27" customFormat="1" x14ac:dyDescent="0.2">
      <c r="A38" s="13" t="s">
        <v>102</v>
      </c>
      <c r="B38" s="1"/>
      <c r="C38" s="16" t="s">
        <v>114</v>
      </c>
      <c r="D38" s="1"/>
      <c r="E38" s="1"/>
      <c r="F38" s="1"/>
      <c r="G38" s="1"/>
      <c r="H38" s="1"/>
      <c r="I38" s="1"/>
      <c r="J38" s="14" t="s">
        <v>35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</row>
    <row r="39" spans="1:253" s="27" customFormat="1" x14ac:dyDescent="0.2">
      <c r="A39" s="13" t="s">
        <v>103</v>
      </c>
      <c r="B39" s="1"/>
      <c r="C39" s="16" t="s">
        <v>115</v>
      </c>
      <c r="D39" s="1"/>
      <c r="E39" s="1"/>
      <c r="F39" s="1"/>
      <c r="G39" s="1"/>
      <c r="H39" s="1"/>
      <c r="I39" s="1"/>
      <c r="J39" s="14" t="s">
        <v>35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</row>
    <row r="40" spans="1:253" s="27" customFormat="1" x14ac:dyDescent="0.2">
      <c r="A40" s="32" t="s">
        <v>61</v>
      </c>
      <c r="B40" s="1"/>
      <c r="C40" s="34" t="s">
        <v>116</v>
      </c>
      <c r="D40" s="1"/>
      <c r="E40" s="1"/>
      <c r="F40" s="1"/>
      <c r="G40" s="1"/>
      <c r="H40" s="1"/>
      <c r="I40" s="1"/>
      <c r="J40" s="14" t="s">
        <v>35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</row>
    <row r="41" spans="1:253" s="27" customFormat="1" x14ac:dyDescent="0.2">
      <c r="A41" s="32" t="s">
        <v>62</v>
      </c>
      <c r="B41" s="1"/>
      <c r="C41" s="34" t="s">
        <v>117</v>
      </c>
      <c r="D41" s="1"/>
      <c r="E41" s="1"/>
      <c r="F41" s="1"/>
      <c r="G41" s="1"/>
      <c r="H41" s="1"/>
      <c r="I41" s="1"/>
      <c r="J41" s="14" t="s">
        <v>35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</row>
    <row r="42" spans="1:253" s="27" customFormat="1" x14ac:dyDescent="0.2">
      <c r="A42" s="32" t="s">
        <v>63</v>
      </c>
      <c r="B42" s="1"/>
      <c r="C42" s="34" t="s">
        <v>118</v>
      </c>
      <c r="D42" s="1"/>
      <c r="E42" s="1"/>
      <c r="F42" s="1"/>
      <c r="G42" s="1"/>
      <c r="H42" s="1"/>
      <c r="I42" s="1"/>
      <c r="J42" s="14" t="s">
        <v>35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</row>
    <row r="43" spans="1:253" s="27" customFormat="1" x14ac:dyDescent="0.2">
      <c r="A43" s="32" t="s">
        <v>64</v>
      </c>
      <c r="B43" s="1"/>
      <c r="C43" s="34" t="s">
        <v>119</v>
      </c>
      <c r="D43" s="1"/>
      <c r="E43" s="1"/>
      <c r="F43" s="1"/>
      <c r="G43" s="1"/>
      <c r="H43" s="1"/>
      <c r="I43" s="1"/>
      <c r="J43" s="14" t="s">
        <v>35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</row>
    <row r="44" spans="1:253" s="27" customFormat="1" x14ac:dyDescent="0.2">
      <c r="A44" s="32" t="s">
        <v>65</v>
      </c>
      <c r="B44" s="1"/>
      <c r="C44" s="34" t="s">
        <v>120</v>
      </c>
      <c r="D44" s="1"/>
      <c r="E44" s="1"/>
      <c r="F44" s="1"/>
      <c r="G44" s="1"/>
      <c r="H44" s="1"/>
      <c r="I44" s="1"/>
      <c r="J44" s="14" t="s">
        <v>35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</row>
    <row r="45" spans="1:253" s="27" customFormat="1" x14ac:dyDescent="0.2">
      <c r="A45" s="32" t="s">
        <v>66</v>
      </c>
      <c r="B45" s="1"/>
      <c r="C45" s="34" t="s">
        <v>121</v>
      </c>
      <c r="D45" s="1"/>
      <c r="E45" s="1"/>
      <c r="F45" s="1"/>
      <c r="G45" s="1"/>
      <c r="H45" s="1"/>
      <c r="I45" s="1"/>
      <c r="J45" s="14" t="s">
        <v>35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</row>
    <row r="46" spans="1:253" s="27" customFormat="1" x14ac:dyDescent="0.2">
      <c r="A46" s="32" t="s">
        <v>67</v>
      </c>
      <c r="B46" s="1"/>
      <c r="C46" s="34" t="s">
        <v>122</v>
      </c>
      <c r="D46" s="1"/>
      <c r="E46" s="1"/>
      <c r="F46" s="1"/>
      <c r="G46" s="1"/>
      <c r="H46" s="1"/>
      <c r="I46" s="1"/>
      <c r="J46" s="14" t="s">
        <v>35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</row>
    <row r="47" spans="1:253" s="27" customFormat="1" x14ac:dyDescent="0.2">
      <c r="A47" s="32" t="s">
        <v>68</v>
      </c>
      <c r="B47" s="1"/>
      <c r="C47" s="31" t="s">
        <v>123</v>
      </c>
      <c r="D47" s="1"/>
      <c r="E47" s="1"/>
      <c r="F47" s="1"/>
      <c r="G47" s="1"/>
      <c r="H47" s="1"/>
      <c r="I47" s="1"/>
      <c r="J47" s="14" t="s">
        <v>35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</row>
    <row r="48" spans="1:253" s="27" customFormat="1" x14ac:dyDescent="0.2">
      <c r="A48" s="32" t="s">
        <v>69</v>
      </c>
      <c r="B48" s="1"/>
      <c r="C48" s="31" t="s">
        <v>124</v>
      </c>
      <c r="D48" s="1"/>
      <c r="E48" s="1"/>
      <c r="F48" s="1"/>
      <c r="G48" s="1"/>
      <c r="H48" s="1"/>
      <c r="I48" s="1"/>
      <c r="J48" s="14" t="s">
        <v>35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</row>
    <row r="49" spans="1:253" s="27" customFormat="1" x14ac:dyDescent="0.2">
      <c r="A49" s="32" t="s">
        <v>70</v>
      </c>
      <c r="B49" s="1"/>
      <c r="C49" s="31" t="s">
        <v>125</v>
      </c>
      <c r="D49" s="1"/>
      <c r="E49" s="1"/>
      <c r="F49" s="1"/>
      <c r="G49" s="1"/>
      <c r="H49" s="1"/>
      <c r="I49" s="1"/>
      <c r="J49" s="14" t="s">
        <v>35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</row>
    <row r="50" spans="1:253" x14ac:dyDescent="0.2">
      <c r="A50" s="9" t="s">
        <v>25</v>
      </c>
      <c r="C50" s="29" t="s">
        <v>39</v>
      </c>
      <c r="J50" s="15" t="s">
        <v>134</v>
      </c>
    </row>
    <row r="51" spans="1:253" x14ac:dyDescent="0.2">
      <c r="A51" s="9" t="s">
        <v>25</v>
      </c>
    </row>
    <row r="52" spans="1:253" x14ac:dyDescent="0.2">
      <c r="A52" s="9" t="s">
        <v>25</v>
      </c>
      <c r="B52" s="12" t="s">
        <v>40</v>
      </c>
    </row>
    <row r="53" spans="1:253" x14ac:dyDescent="0.2">
      <c r="A53" s="9" t="s">
        <v>25</v>
      </c>
      <c r="C53" s="16" t="s">
        <v>41</v>
      </c>
    </row>
    <row r="54" spans="1:253" x14ac:dyDescent="0.2">
      <c r="A54" s="32" t="s">
        <v>97</v>
      </c>
      <c r="C54" s="16" t="s">
        <v>107</v>
      </c>
      <c r="J54" s="14" t="s">
        <v>42</v>
      </c>
    </row>
    <row r="55" spans="1:253" x14ac:dyDescent="0.2">
      <c r="A55" s="13" t="s">
        <v>139</v>
      </c>
      <c r="C55" s="16" t="s">
        <v>109</v>
      </c>
      <c r="J55" s="14" t="s">
        <v>42</v>
      </c>
    </row>
    <row r="56" spans="1:253" x14ac:dyDescent="0.2">
      <c r="A56" s="9" t="s">
        <v>25</v>
      </c>
    </row>
    <row r="57" spans="1:253" x14ac:dyDescent="0.2">
      <c r="A57" s="9" t="s">
        <v>25</v>
      </c>
      <c r="C57" s="16" t="s">
        <v>43</v>
      </c>
    </row>
    <row r="58" spans="1:253" x14ac:dyDescent="0.2">
      <c r="A58" s="32" t="s">
        <v>98</v>
      </c>
      <c r="C58" s="16" t="s">
        <v>106</v>
      </c>
      <c r="J58" s="14" t="s">
        <v>42</v>
      </c>
    </row>
    <row r="59" spans="1:253" x14ac:dyDescent="0.2">
      <c r="A59" s="13" t="s">
        <v>140</v>
      </c>
      <c r="C59" s="16" t="s">
        <v>108</v>
      </c>
      <c r="D59" s="17"/>
      <c r="E59" s="17"/>
      <c r="F59" s="17"/>
      <c r="G59" s="17"/>
      <c r="H59" s="17"/>
      <c r="I59" s="17"/>
      <c r="J59" s="14" t="s">
        <v>42</v>
      </c>
    </row>
    <row r="60" spans="1:253" x14ac:dyDescent="0.2">
      <c r="A60" s="9" t="s">
        <v>25</v>
      </c>
    </row>
    <row r="61" spans="1:253" x14ac:dyDescent="0.2">
      <c r="A61" s="9" t="s">
        <v>25</v>
      </c>
      <c r="C61" s="16" t="s">
        <v>44</v>
      </c>
    </row>
    <row r="62" spans="1:253" x14ac:dyDescent="0.2">
      <c r="A62" s="13" t="s">
        <v>141</v>
      </c>
      <c r="C62" s="16" t="s">
        <v>126</v>
      </c>
      <c r="J62" s="14" t="s">
        <v>42</v>
      </c>
    </row>
    <row r="63" spans="1:253" x14ac:dyDescent="0.2">
      <c r="A63" s="32" t="s">
        <v>99</v>
      </c>
      <c r="C63" s="16" t="s">
        <v>114</v>
      </c>
      <c r="J63" s="14" t="s">
        <v>42</v>
      </c>
    </row>
    <row r="64" spans="1:253" x14ac:dyDescent="0.2">
      <c r="A64" s="9" t="s">
        <v>25</v>
      </c>
    </row>
    <row r="65" spans="1:253" x14ac:dyDescent="0.2">
      <c r="A65" s="9" t="s">
        <v>25</v>
      </c>
      <c r="C65" s="16" t="s">
        <v>46</v>
      </c>
    </row>
    <row r="66" spans="1:253" x14ac:dyDescent="0.2">
      <c r="A66" s="32" t="s">
        <v>100</v>
      </c>
      <c r="C66" s="34" t="s">
        <v>111</v>
      </c>
      <c r="J66" s="14" t="s">
        <v>42</v>
      </c>
    </row>
    <row r="67" spans="1:253" s="27" customFormat="1" x14ac:dyDescent="0.2">
      <c r="A67" s="13" t="s">
        <v>142</v>
      </c>
      <c r="B67" s="1"/>
      <c r="C67" s="33" t="s">
        <v>127</v>
      </c>
      <c r="D67" s="1"/>
      <c r="E67" s="1"/>
      <c r="F67" s="1"/>
      <c r="G67" s="1"/>
      <c r="H67" s="1"/>
      <c r="I67" s="1"/>
      <c r="J67" s="14" t="s">
        <v>42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53" x14ac:dyDescent="0.2">
      <c r="A68" s="9" t="s">
        <v>25</v>
      </c>
    </row>
    <row r="69" spans="1:253" x14ac:dyDescent="0.2">
      <c r="A69" s="9" t="s">
        <v>25</v>
      </c>
      <c r="C69" s="16" t="s">
        <v>47</v>
      </c>
    </row>
    <row r="70" spans="1:253" x14ac:dyDescent="0.2">
      <c r="A70" s="13" t="s">
        <v>143</v>
      </c>
      <c r="C70" s="16" t="s">
        <v>128</v>
      </c>
      <c r="J70" s="14" t="s">
        <v>42</v>
      </c>
    </row>
    <row r="71" spans="1:253" x14ac:dyDescent="0.2">
      <c r="A71" s="9" t="s">
        <v>25</v>
      </c>
    </row>
    <row r="72" spans="1:253" x14ac:dyDescent="0.2">
      <c r="A72" s="9" t="s">
        <v>25</v>
      </c>
      <c r="C72" s="16" t="s">
        <v>48</v>
      </c>
    </row>
    <row r="73" spans="1:253" x14ac:dyDescent="0.2">
      <c r="A73" s="13" t="s">
        <v>49</v>
      </c>
      <c r="C73" s="16" t="s">
        <v>113</v>
      </c>
      <c r="J73" s="14" t="s">
        <v>42</v>
      </c>
    </row>
    <row r="74" spans="1:253" s="27" customFormat="1" x14ac:dyDescent="0.2">
      <c r="A74" s="13" t="s">
        <v>144</v>
      </c>
      <c r="B74" s="1"/>
      <c r="C74" s="16" t="s">
        <v>114</v>
      </c>
      <c r="D74" s="1"/>
      <c r="E74" s="1"/>
      <c r="F74" s="1"/>
      <c r="G74" s="1"/>
      <c r="H74" s="1"/>
      <c r="I74" s="1"/>
      <c r="J74" s="14" t="s">
        <v>42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s="27" customFormat="1" x14ac:dyDescent="0.2">
      <c r="A75" s="13" t="s">
        <v>145</v>
      </c>
      <c r="B75" s="1"/>
      <c r="C75" s="16" t="s">
        <v>115</v>
      </c>
      <c r="D75" s="1"/>
      <c r="E75" s="1"/>
      <c r="F75" s="1"/>
      <c r="G75" s="1"/>
      <c r="H75" s="1"/>
      <c r="I75" s="1"/>
      <c r="J75" s="14" t="s">
        <v>42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s="27" customFormat="1" x14ac:dyDescent="0.2">
      <c r="A76" s="32" t="s">
        <v>71</v>
      </c>
      <c r="B76" s="1"/>
      <c r="C76" s="34" t="s">
        <v>116</v>
      </c>
      <c r="D76" s="1"/>
      <c r="E76" s="1"/>
      <c r="F76" s="1"/>
      <c r="G76" s="1"/>
      <c r="H76" s="1"/>
      <c r="I76" s="1"/>
      <c r="J76" s="14" t="s">
        <v>42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s="27" customFormat="1" x14ac:dyDescent="0.2">
      <c r="A77" s="32" t="s">
        <v>72</v>
      </c>
      <c r="B77" s="1"/>
      <c r="C77" s="34" t="s">
        <v>117</v>
      </c>
      <c r="D77" s="1"/>
      <c r="E77" s="1"/>
      <c r="F77" s="1"/>
      <c r="G77" s="1"/>
      <c r="H77" s="1"/>
      <c r="I77" s="1"/>
      <c r="J77" s="14" t="s">
        <v>42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s="27" customFormat="1" x14ac:dyDescent="0.2">
      <c r="A78" s="32" t="s">
        <v>73</v>
      </c>
      <c r="B78" s="1"/>
      <c r="C78" s="34" t="s">
        <v>118</v>
      </c>
      <c r="D78" s="1"/>
      <c r="E78" s="1"/>
      <c r="F78" s="1"/>
      <c r="G78" s="1"/>
      <c r="H78" s="1"/>
      <c r="I78" s="1"/>
      <c r="J78" s="14" t="s">
        <v>42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s="27" customFormat="1" x14ac:dyDescent="0.2">
      <c r="A79" s="32" t="s">
        <v>74</v>
      </c>
      <c r="B79" s="1"/>
      <c r="C79" s="34" t="s">
        <v>119</v>
      </c>
      <c r="D79" s="1"/>
      <c r="E79" s="1"/>
      <c r="F79" s="1"/>
      <c r="G79" s="1"/>
      <c r="H79" s="1"/>
      <c r="I79" s="1"/>
      <c r="J79" s="14" t="s">
        <v>42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s="27" customFormat="1" x14ac:dyDescent="0.2">
      <c r="A80" s="32" t="s">
        <v>75</v>
      </c>
      <c r="B80" s="1"/>
      <c r="C80" s="34" t="s">
        <v>120</v>
      </c>
      <c r="D80" s="1"/>
      <c r="E80" s="1"/>
      <c r="F80" s="1"/>
      <c r="G80" s="1"/>
      <c r="H80" s="1"/>
      <c r="I80" s="1"/>
      <c r="J80" s="14" t="s">
        <v>42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s="27" customFormat="1" x14ac:dyDescent="0.2">
      <c r="A81" s="32" t="s">
        <v>76</v>
      </c>
      <c r="B81" s="1"/>
      <c r="C81" s="33" t="s">
        <v>129</v>
      </c>
      <c r="D81" s="1"/>
      <c r="E81" s="1"/>
      <c r="F81" s="1"/>
      <c r="G81" s="1"/>
      <c r="H81" s="1"/>
      <c r="I81" s="1"/>
      <c r="J81" s="14" t="s">
        <v>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s="27" customFormat="1" x14ac:dyDescent="0.2">
      <c r="A82" s="32" t="s">
        <v>77</v>
      </c>
      <c r="B82" s="1"/>
      <c r="C82" s="33" t="s">
        <v>123</v>
      </c>
      <c r="D82" s="1"/>
      <c r="E82" s="1"/>
      <c r="F82" s="1"/>
      <c r="G82" s="1"/>
      <c r="H82" s="1"/>
      <c r="I82" s="1"/>
      <c r="J82" s="14" t="s">
        <v>42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s="27" customFormat="1" x14ac:dyDescent="0.2">
      <c r="A83" s="32" t="s">
        <v>78</v>
      </c>
      <c r="B83" s="1"/>
      <c r="C83" s="33" t="s">
        <v>125</v>
      </c>
      <c r="D83" s="1"/>
      <c r="E83" s="1"/>
      <c r="F83" s="1"/>
      <c r="G83" s="1"/>
      <c r="H83" s="1"/>
      <c r="I83" s="1"/>
      <c r="J83" s="14" t="s">
        <v>42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s="27" customFormat="1" x14ac:dyDescent="0.2">
      <c r="A84" s="32" t="s">
        <v>79</v>
      </c>
      <c r="B84" s="1"/>
      <c r="C84" s="33" t="s">
        <v>121</v>
      </c>
      <c r="D84" s="1"/>
      <c r="E84" s="1"/>
      <c r="F84" s="1"/>
      <c r="G84" s="1"/>
      <c r="H84" s="1"/>
      <c r="I84" s="1"/>
      <c r="J84" s="14" t="s">
        <v>42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s="27" customFormat="1" x14ac:dyDescent="0.2">
      <c r="A85" s="32" t="s">
        <v>80</v>
      </c>
      <c r="B85" s="1"/>
      <c r="C85" s="33" t="s">
        <v>130</v>
      </c>
      <c r="D85" s="1"/>
      <c r="E85" s="1"/>
      <c r="F85" s="1"/>
      <c r="G85" s="1"/>
      <c r="H85" s="1"/>
      <c r="I85" s="1"/>
      <c r="J85" s="14" t="s">
        <v>42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s="27" customFormat="1" x14ac:dyDescent="0.2">
      <c r="A86" s="32" t="s">
        <v>81</v>
      </c>
      <c r="B86" s="1"/>
      <c r="C86" s="33" t="s">
        <v>110</v>
      </c>
      <c r="D86" s="1"/>
      <c r="E86" s="1"/>
      <c r="F86" s="1"/>
      <c r="G86" s="1"/>
      <c r="H86" s="1"/>
      <c r="I86" s="1"/>
      <c r="J86" s="14" t="s">
        <v>42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</row>
    <row r="87" spans="1:253" s="27" customFormat="1" x14ac:dyDescent="0.2">
      <c r="A87" s="32" t="s">
        <v>82</v>
      </c>
      <c r="B87" s="1"/>
      <c r="C87" s="33" t="s">
        <v>131</v>
      </c>
      <c r="D87" s="1"/>
      <c r="E87" s="1"/>
      <c r="F87" s="1"/>
      <c r="G87" s="1"/>
      <c r="H87" s="1"/>
      <c r="I87" s="1"/>
      <c r="J87" s="14" t="s">
        <v>42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</row>
    <row r="88" spans="1:253" s="27" customFormat="1" x14ac:dyDescent="0.2">
      <c r="A88" s="32" t="s">
        <v>83</v>
      </c>
      <c r="B88" s="1"/>
      <c r="C88" s="33" t="s">
        <v>132</v>
      </c>
      <c r="D88" s="1"/>
      <c r="E88" s="1"/>
      <c r="F88" s="1"/>
      <c r="G88" s="1"/>
      <c r="H88" s="1"/>
      <c r="I88" s="1"/>
      <c r="J88" s="14" t="s">
        <v>42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3" s="27" customFormat="1" x14ac:dyDescent="0.2">
      <c r="A89" s="32" t="s">
        <v>84</v>
      </c>
      <c r="B89" s="1"/>
      <c r="C89" s="33" t="s">
        <v>124</v>
      </c>
      <c r="D89" s="1"/>
      <c r="E89" s="1"/>
      <c r="F89" s="1"/>
      <c r="G89" s="1"/>
      <c r="H89" s="1"/>
      <c r="I89" s="1"/>
      <c r="J89" s="14" t="s">
        <v>42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</row>
    <row r="90" spans="1:253" s="27" customFormat="1" x14ac:dyDescent="0.2">
      <c r="A90" s="32" t="s">
        <v>85</v>
      </c>
      <c r="B90" s="1"/>
      <c r="C90" s="33" t="s">
        <v>122</v>
      </c>
      <c r="D90" s="1"/>
      <c r="E90" s="1"/>
      <c r="F90" s="1"/>
      <c r="G90" s="1"/>
      <c r="H90" s="1"/>
      <c r="I90" s="1"/>
      <c r="J90" s="14" t="s">
        <v>42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</row>
    <row r="91" spans="1:253" x14ac:dyDescent="0.2">
      <c r="A91" s="9" t="s">
        <v>25</v>
      </c>
    </row>
    <row r="92" spans="1:253" x14ac:dyDescent="0.2">
      <c r="A92" s="9" t="s">
        <v>25</v>
      </c>
      <c r="C92" s="16" t="s">
        <v>50</v>
      </c>
    </row>
    <row r="93" spans="1:253" x14ac:dyDescent="0.2">
      <c r="A93" s="32" t="s">
        <v>29</v>
      </c>
      <c r="C93" s="16" t="s">
        <v>133</v>
      </c>
      <c r="J93" s="14" t="s">
        <v>45</v>
      </c>
    </row>
    <row r="94" spans="1:253" x14ac:dyDescent="0.2">
      <c r="A94" s="9" t="s">
        <v>25</v>
      </c>
      <c r="C94" s="29" t="s">
        <v>51</v>
      </c>
      <c r="J94" s="15" t="s">
        <v>135</v>
      </c>
    </row>
    <row r="95" spans="1:253" x14ac:dyDescent="0.2">
      <c r="A95" s="9" t="s">
        <v>25</v>
      </c>
    </row>
    <row r="96" spans="1:253" x14ac:dyDescent="0.2">
      <c r="A96" s="9" t="s">
        <v>25</v>
      </c>
    </row>
    <row r="97" spans="1:10" x14ac:dyDescent="0.2">
      <c r="A97" s="9" t="s">
        <v>25</v>
      </c>
      <c r="B97" s="18" t="s">
        <v>52</v>
      </c>
      <c r="J97" s="19" t="s">
        <v>136</v>
      </c>
    </row>
    <row r="98" spans="1:10" x14ac:dyDescent="0.2">
      <c r="A98" s="9" t="s">
        <v>25</v>
      </c>
    </row>
    <row r="99" spans="1:10" x14ac:dyDescent="0.2">
      <c r="A99" s="9" t="s">
        <v>25</v>
      </c>
      <c r="B99" s="12" t="str">
        <f>"Cash Ending Balance, "&amp; data!B2</f>
        <v>Cash Ending Balance, April 26, 2018</v>
      </c>
    </row>
    <row r="100" spans="1:10" x14ac:dyDescent="0.2">
      <c r="A100" s="13" t="s">
        <v>30</v>
      </c>
      <c r="C100" s="16" t="s">
        <v>31</v>
      </c>
      <c r="J100" s="14" t="s">
        <v>53</v>
      </c>
    </row>
    <row r="101" spans="1:10" x14ac:dyDescent="0.2">
      <c r="A101" s="13" t="s">
        <v>29</v>
      </c>
      <c r="C101" s="16" t="s">
        <v>86</v>
      </c>
      <c r="J101" s="14" t="s">
        <v>53</v>
      </c>
    </row>
    <row r="102" spans="1:10" x14ac:dyDescent="0.2">
      <c r="A102" s="13" t="s">
        <v>26</v>
      </c>
      <c r="C102" s="16" t="s">
        <v>27</v>
      </c>
      <c r="J102" s="14" t="s">
        <v>53</v>
      </c>
    </row>
    <row r="103" spans="1:10" x14ac:dyDescent="0.2">
      <c r="A103" s="9" t="s">
        <v>25</v>
      </c>
      <c r="C103" s="29" t="str">
        <f>"TOTAL Cash Ending Balance, "&amp; data!C1</f>
        <v xml:space="preserve">TOTAL Cash Ending Balance, </v>
      </c>
      <c r="J103" s="15" t="s">
        <v>137</v>
      </c>
    </row>
    <row r="104" spans="1:10" x14ac:dyDescent="0.2">
      <c r="A104" s="9" t="s">
        <v>25</v>
      </c>
    </row>
    <row r="105" spans="1:10" x14ac:dyDescent="0.2">
      <c r="A105" s="9" t="s">
        <v>25</v>
      </c>
      <c r="B105" s="12" t="s">
        <v>54</v>
      </c>
    </row>
    <row r="106" spans="1:10" x14ac:dyDescent="0.2">
      <c r="A106" s="9" t="s">
        <v>25</v>
      </c>
      <c r="C106" s="16" t="s">
        <v>31</v>
      </c>
      <c r="J106" s="14" t="s">
        <v>89</v>
      </c>
    </row>
    <row r="107" spans="1:10" x14ac:dyDescent="0.2">
      <c r="A107" s="9" t="s">
        <v>25</v>
      </c>
      <c r="C107" s="16" t="s">
        <v>86</v>
      </c>
      <c r="J107" s="14" t="s">
        <v>104</v>
      </c>
    </row>
    <row r="108" spans="1:10" x14ac:dyDescent="0.2">
      <c r="A108" s="9" t="s">
        <v>25</v>
      </c>
      <c r="C108" s="16" t="s">
        <v>27</v>
      </c>
      <c r="J108" s="14" t="s">
        <v>105</v>
      </c>
    </row>
    <row r="109" spans="1:10" x14ac:dyDescent="0.2">
      <c r="A109" s="9" t="s">
        <v>25</v>
      </c>
      <c r="J109" s="19" t="s">
        <v>138</v>
      </c>
    </row>
    <row r="110" spans="1:10" x14ac:dyDescent="0.2">
      <c r="A110" s="9" t="s">
        <v>25</v>
      </c>
    </row>
    <row r="111" spans="1:10" x14ac:dyDescent="0.2">
      <c r="A111" s="9" t="s">
        <v>25</v>
      </c>
    </row>
    <row r="112" spans="1:10" x14ac:dyDescent="0.2">
      <c r="A112" s="9" t="s">
        <v>25</v>
      </c>
      <c r="B112" s="20" t="s">
        <v>55</v>
      </c>
      <c r="E112" s="21" t="s">
        <v>56</v>
      </c>
      <c r="I112" s="21" t="s">
        <v>57</v>
      </c>
    </row>
    <row r="113" spans="1:253" x14ac:dyDescent="0.2">
      <c r="A113" s="9" t="s">
        <v>25</v>
      </c>
    </row>
    <row r="114" spans="1:253" s="9" customFormat="1" ht="11.25" x14ac:dyDescent="0.2">
      <c r="A114" s="9" t="s">
        <v>25</v>
      </c>
      <c r="B114" s="35" t="str">
        <f>data!B6</f>
        <v>Name-prep</v>
      </c>
      <c r="C114" s="30"/>
      <c r="D114" s="23"/>
      <c r="E114" s="35" t="str">
        <f>data!B7</f>
        <v>Name-check</v>
      </c>
      <c r="F114" s="22"/>
      <c r="G114" s="23"/>
      <c r="H114" s="23"/>
      <c r="I114" s="35" t="str">
        <f>data!B8</f>
        <v>Name-approv</v>
      </c>
      <c r="J114" s="22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</row>
    <row r="115" spans="1:253" x14ac:dyDescent="0.2">
      <c r="A115" s="24" t="s">
        <v>25</v>
      </c>
    </row>
    <row r="116" spans="1:253" x14ac:dyDescent="0.2">
      <c r="A116" s="24" t="s">
        <v>25</v>
      </c>
      <c r="B116" s="25"/>
      <c r="E116" s="37"/>
      <c r="F116" s="37"/>
      <c r="K116" s="26"/>
    </row>
    <row r="117" spans="1:253" x14ac:dyDescent="0.2">
      <c r="A117" s="24" t="s">
        <v>25</v>
      </c>
      <c r="B117" s="38" t="str">
        <f>data!B3</f>
        <v>Friday, 27. April 2018 04:10AM</v>
      </c>
      <c r="C117" s="38"/>
      <c r="D117" s="38"/>
      <c r="E117" s="38"/>
      <c r="F117" s="38"/>
    </row>
  </sheetData>
  <mergeCells count="2">
    <mergeCell ref="E116:F116"/>
    <mergeCell ref="B117:F117"/>
  </mergeCells>
  <phoneticPr fontId="25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TBMPC</dc:creator>
  <dc:description/>
  <cp:lastModifiedBy>esl01298shr</cp:lastModifiedBy>
  <cp:revision>199</cp:revision>
  <cp:lastPrinted>2018-04-18T03:58:22Z</cp:lastPrinted>
  <dcterms:created xsi:type="dcterms:W3CDTF">2018-04-16T15:38:41Z</dcterms:created>
  <dcterms:modified xsi:type="dcterms:W3CDTF">2019-12-12T07:26:42Z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