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l01298shr\Philippines Project\クロージング\技術移転資料一式\manual\Webcoop\Detail\"/>
    </mc:Choice>
  </mc:AlternateContent>
  <bookViews>
    <workbookView xWindow="0" yWindow="0" windowWidth="19170" windowHeight="8955" activeTab="1"/>
  </bookViews>
  <sheets>
    <sheet name="DV1" sheetId="1" r:id="rId1"/>
    <sheet name="DVOP" sheetId="2" r:id="rId2"/>
  </sheets>
  <externalReferences>
    <externalReference r:id="rId3"/>
  </externalReferences>
  <definedNames>
    <definedName name="wc.loan">#REF!</definedName>
    <definedName name="wc.loan.Fiel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8" i="2" l="1"/>
  <c r="W69" i="2"/>
  <c r="X70" i="2"/>
  <c r="O83" i="2"/>
  <c r="P83" i="2"/>
  <c r="Q83" i="2" s="1"/>
  <c r="O84" i="2"/>
  <c r="P84" i="2"/>
  <c r="T84" i="2"/>
  <c r="O85" i="2"/>
  <c r="P85" i="2" s="1"/>
  <c r="Q85" i="2" s="1"/>
  <c r="O86" i="2"/>
  <c r="P86" i="2"/>
  <c r="O87" i="2"/>
  <c r="P87" i="2"/>
  <c r="T87" i="2"/>
  <c r="M94" i="2"/>
  <c r="Q84" i="2" s="1"/>
  <c r="U84" i="2" s="1"/>
  <c r="Q94" i="2"/>
  <c r="T86" i="2" s="1"/>
  <c r="U85" i="2" l="1"/>
  <c r="U83" i="2"/>
  <c r="Q86" i="2"/>
  <c r="U86" i="2" s="1"/>
  <c r="Q87" i="2"/>
  <c r="U87" i="2" s="1"/>
  <c r="T85" i="2"/>
  <c r="T83" i="2"/>
</calcChain>
</file>

<file path=xl/sharedStrings.xml><?xml version="1.0" encoding="utf-8"?>
<sst xmlns="http://schemas.openxmlformats.org/spreadsheetml/2006/main" count="123" uniqueCount="111">
  <si>
    <t>1.Goto Accounting &gt; Adviser &gt; Dividend and Patronage Distribution menu, then tap Create</t>
    <phoneticPr fontId="1"/>
  </si>
  <si>
    <t xml:space="preserve">3. Then Tap [Calculate] button </t>
    <phoneticPr fontId="1"/>
  </si>
  <si>
    <t xml:space="preserve">            [TASM] = Summary of every member's [TSM] (including left member)</t>
  </si>
  <si>
    <t xml:space="preserve">            [IISC] = [ASM] * [R1]</t>
  </si>
  <si>
    <t xml:space="preserve">            [Total Int ON LOAN] = summarize every member's [Int On LOAN]</t>
  </si>
  <si>
    <t xml:space="preserve">  1.Calculation of divident amount (logic for get divident rate)</t>
    <phoneticPr fontId="1"/>
  </si>
  <si>
    <t xml:space="preserve">            [R1] = [TD] (inputted total dividend ) divided by [TASM] Round at 7th decimal degit</t>
    <phoneticPr fontId="1"/>
  </si>
  <si>
    <t xml:space="preserve">  2.Calculation of patronage refund rate (logic for get patronage refund amount)</t>
    <phoneticPr fontId="1"/>
  </si>
  <si>
    <t xml:space="preserve">        p1.get total interest income amount([Int on LOAN] from each member of the year</t>
    <phoneticPr fontId="1"/>
  </si>
  <si>
    <t xml:space="preserve">        d1 get [TSM] (Total share month) of each member</t>
    <phoneticPr fontId="1"/>
  </si>
  <si>
    <t xml:space="preserve">            [ASM] = [TSM] / 12</t>
    <phoneticPr fontId="1"/>
  </si>
  <si>
    <t xml:space="preserve">        d2. get [ASM] (Average share month) of each member</t>
    <phoneticPr fontId="1"/>
  </si>
  <si>
    <t xml:space="preserve">        d3. get [TASM] (Total Average share month)</t>
    <phoneticPr fontId="1"/>
  </si>
  <si>
    <t xml:space="preserve">        d4. get [R1] (Intersest rate on share capital)</t>
    <phoneticPr fontId="1"/>
  </si>
  <si>
    <t xml:space="preserve">        d5.calculate each [IISC](Individual Interest on Share Capital)</t>
    <phoneticPr fontId="1"/>
  </si>
  <si>
    <t xml:space="preserve">        p2. get total [Int On LOAN]</t>
    <phoneticPr fontId="1"/>
  </si>
  <si>
    <t xml:space="preserve">        p3. get [PR] (patronaze rate )</t>
    <phoneticPr fontId="1"/>
  </si>
  <si>
    <t xml:space="preserve">            [Int On LOAN] = Summarize credit amount of account move transaction </t>
    <phoneticPr fontId="1"/>
  </si>
  <si>
    <t xml:space="preserve">  </t>
    <phoneticPr fontId="1"/>
  </si>
  <si>
    <t>whose coa title is set as interest income gl account ,and whose transaction date is in the year</t>
  </si>
  <si>
    <t xml:space="preserve">            [PR] = [TP(inputted Total Patronage Amount)] /[Total Int ON LOAN]</t>
    <phoneticPr fontId="1"/>
  </si>
  <si>
    <t>Calculation logic is below</t>
    <phoneticPr fontId="1"/>
  </si>
  <si>
    <t xml:space="preserve">        p4.set individual refund amount</t>
    <phoneticPr fontId="1"/>
  </si>
  <si>
    <t xml:space="preserve">              [Int On Loan] * [PR]</t>
    <phoneticPr fontId="1"/>
  </si>
  <si>
    <t>4.Download as excel file</t>
    <phoneticPr fontId="1"/>
  </si>
  <si>
    <t>Use for reporting , and cash payable management to each member</t>
    <phoneticPr fontId="1"/>
  </si>
  <si>
    <t>2. Input year on [Year/Name] , and input other necessary field</t>
    <phoneticPr fontId="1"/>
  </si>
  <si>
    <t>[For Dividend] : check on if this calculation is for dividend calculation</t>
    <phoneticPr fontId="1"/>
  </si>
  <si>
    <t>[Total Dividend]:Input total dividend amount</t>
    <phoneticPr fontId="1"/>
  </si>
  <si>
    <t>[For Patronage]:check on if this calculation is for patronage refund</t>
    <phoneticPr fontId="1"/>
  </si>
  <si>
    <t>[Total Patronage]:Input total patronage refund amount</t>
    <phoneticPr fontId="1"/>
  </si>
  <si>
    <t>[Date from] [Date to] : input date period for searching target cbu balance , or loan interest</t>
    <phoneticPr fontId="1"/>
  </si>
  <si>
    <t>Then , every menber's incentive will be appeared on bottom table , and divdend tate and patronage rate will appear</t>
    <phoneticPr fontId="1"/>
  </si>
  <si>
    <t xml:space="preserve">            [TSM] = get monthly balance of each member. Monthly balance will be the balance of the 7th date of each month. (if cbu deposit is done on 8th date onward , the deposit amount will be reflected as succeeding month's balance) summarize the monthly balance in the account year</t>
    <phoneticPr fontId="1"/>
  </si>
  <si>
    <t xml:space="preserve">        p1.get total interest paid amount([Int on LOAN] from each member of the year</t>
    <phoneticPr fontId="1"/>
  </si>
  <si>
    <t xml:space="preserve">            [Int On LOAN] = Summarize paid interest amount (interest amount on deduction ) , which loan approved date is in the year</t>
    <phoneticPr fontId="1"/>
  </si>
  <si>
    <t>全てのメンバーの monthly CBUの合計</t>
    <rPh sb="0" eb="1">
      <t>スベ</t>
    </rPh>
    <rPh sb="21" eb="23">
      <t>ゴウケイ</t>
    </rPh>
    <phoneticPr fontId="1"/>
  </si>
  <si>
    <t>TSM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</si>
  <si>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</si>
  <si>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</si>
  <si>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</si>
  <si>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</si>
  <si>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</si>
  <si>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memberA</t>
    <phoneticPr fontId="1"/>
  </si>
  <si>
    <t>(for Patronage)</t>
    <phoneticPr fontId="1"/>
  </si>
  <si>
    <t>(for CBU)</t>
    <phoneticPr fontId="1"/>
  </si>
  <si>
    <t>Other assumption per sample member A-F</t>
    <phoneticPr fontId="1"/>
  </si>
  <si>
    <t xml:space="preserve">  income total</t>
    <phoneticPr fontId="1"/>
  </si>
  <si>
    <t>(result of 1-5)</t>
    <phoneticPr fontId="1"/>
  </si>
  <si>
    <t>member's AVE</t>
    <phoneticPr fontId="1"/>
  </si>
  <si>
    <t xml:space="preserve"> for patronage</t>
    <phoneticPr fontId="1"/>
  </si>
  <si>
    <t xml:space="preserve"> for distribution</t>
    <phoneticPr fontId="1"/>
  </si>
  <si>
    <t>divident+patronage</t>
    <phoneticPr fontId="1"/>
  </si>
  <si>
    <t>8.patronage rage</t>
    <phoneticPr fontId="1"/>
  </si>
  <si>
    <t>7.Loan interest</t>
    <phoneticPr fontId="1"/>
  </si>
  <si>
    <t>6.divident rate</t>
    <phoneticPr fontId="1"/>
  </si>
  <si>
    <t xml:space="preserve">5.total of </t>
    <phoneticPr fontId="1"/>
  </si>
  <si>
    <t xml:space="preserve">4.refund percentage </t>
    <phoneticPr fontId="1"/>
  </si>
  <si>
    <t xml:space="preserve">3.divident percentage </t>
    <phoneticPr fontId="1"/>
  </si>
  <si>
    <t>2.avail for</t>
    <phoneticPr fontId="1"/>
  </si>
  <si>
    <t>1.net surplus</t>
    <phoneticPr fontId="1"/>
  </si>
  <si>
    <t>key asumption</t>
    <phoneticPr fontId="1"/>
  </si>
  <si>
    <t>-</t>
    <phoneticPr fontId="1"/>
  </si>
  <si>
    <t>-</t>
    <phoneticPr fontId="1"/>
  </si>
  <si>
    <t>-</t>
    <phoneticPr fontId="1"/>
  </si>
  <si>
    <t>F</t>
    <phoneticPr fontId="1"/>
  </si>
  <si>
    <t>E</t>
    <phoneticPr fontId="1"/>
  </si>
  <si>
    <t>D</t>
    <phoneticPr fontId="1"/>
  </si>
  <si>
    <t>B</t>
    <phoneticPr fontId="1"/>
  </si>
  <si>
    <t>MEMBERA</t>
    <phoneticPr fontId="1"/>
  </si>
  <si>
    <t>TOTAL Lot SCFR</t>
    <phoneticPr fontId="1"/>
  </si>
  <si>
    <t>P.R</t>
    <phoneticPr fontId="1"/>
  </si>
  <si>
    <t>Int on LOAN</t>
    <phoneticPr fontId="1"/>
  </si>
  <si>
    <t>Int. on S/C</t>
    <phoneticPr fontId="1"/>
  </si>
  <si>
    <t>AVE</t>
    <phoneticPr fontId="1"/>
  </si>
  <si>
    <t>TOTAL</t>
    <phoneticPr fontId="1"/>
  </si>
  <si>
    <t>DEC</t>
    <phoneticPr fontId="1"/>
  </si>
  <si>
    <t>NOV</t>
    <phoneticPr fontId="1"/>
  </si>
  <si>
    <t>OCT</t>
    <phoneticPr fontId="1"/>
  </si>
  <si>
    <t>SEP</t>
    <phoneticPr fontId="1"/>
  </si>
  <si>
    <t>AUG</t>
    <phoneticPr fontId="1"/>
  </si>
  <si>
    <t>JUL</t>
    <phoneticPr fontId="1"/>
  </si>
  <si>
    <t>JUN</t>
    <phoneticPr fontId="1"/>
  </si>
  <si>
    <t>MAY</t>
    <phoneticPr fontId="1"/>
  </si>
  <si>
    <t>APR</t>
    <phoneticPr fontId="1"/>
  </si>
  <si>
    <t>MAR</t>
    <phoneticPr fontId="1"/>
  </si>
  <si>
    <t>FEB</t>
    <phoneticPr fontId="1"/>
  </si>
  <si>
    <t>JAN</t>
    <phoneticPr fontId="1"/>
  </si>
  <si>
    <t>January to October</t>
  </si>
  <si>
    <t>December</t>
  </si>
  <si>
    <t>January to April</t>
  </si>
  <si>
    <t>May</t>
  </si>
  <si>
    <t>Febuary to February</t>
  </si>
  <si>
    <t xml:space="preserve">February </t>
  </si>
  <si>
    <t xml:space="preserve">Monthly paid up share balances and average for the whole year depending on our own timing February, May, and December </t>
  </si>
  <si>
    <t>Total Share</t>
  </si>
  <si>
    <t>Participation rate for each member</t>
  </si>
  <si>
    <t>interest for each member</t>
  </si>
  <si>
    <t>Average total capitalization of the overall cooperative</t>
  </si>
  <si>
    <t>Identified by the board</t>
  </si>
  <si>
    <t>interest paid up share capital</t>
  </si>
  <si>
    <t>For distribution:</t>
  </si>
  <si>
    <t xml:space="preserve">Step 2: </t>
  </si>
  <si>
    <t xml:space="preserve">Total Capital/12 </t>
  </si>
  <si>
    <t xml:space="preserve">Average paid up share capital </t>
  </si>
  <si>
    <t xml:space="preserve">January </t>
  </si>
  <si>
    <t xml:space="preserve">Step 1: </t>
  </si>
  <si>
    <t>(B)</t>
    <phoneticPr fontId="1"/>
  </si>
  <si>
    <t>(A)</t>
    <phoneticPr fontId="1"/>
  </si>
  <si>
    <t>Between axplanation(A) and computation sample(B) seems unmatched. So I re-write the figure in C , please confirm if C is correct for avoiding mis-understanding.</t>
    <phoneticPr fontId="1"/>
  </si>
  <si>
    <t xml:space="preserve">This sheet is for reference of actual operation of usembassy's dividend and patronage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</si>
</sst>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"/>
    <numFmt numFmtId="177" formatCode="0.0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9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9" xfId="0" applyBorder="1">
      <alignment vertical="center"/>
    </xf>
    <xf numFmtId="0" fontId="4" fillId="0" borderId="0" xfId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2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3" fontId="5" fillId="0" borderId="0" xfId="0" applyNumberFormat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19</xdr:row>
      <xdr:rowOff>161925</xdr:rowOff>
    </xdr:from>
    <xdr:to>
      <xdr:col>12</xdr:col>
      <xdr:colOff>590550</xdr:colOff>
      <xdr:row>37</xdr:row>
      <xdr:rowOff>200025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686300"/>
          <a:ext cx="8067675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2</xdr:row>
      <xdr:rowOff>183892</xdr:rowOff>
    </xdr:from>
    <xdr:to>
      <xdr:col>13</xdr:col>
      <xdr:colOff>619125</xdr:colOff>
      <xdr:row>17</xdr:row>
      <xdr:rowOff>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660142"/>
          <a:ext cx="8524875" cy="3387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8</xdr:row>
      <xdr:rowOff>57150</xdr:rowOff>
    </xdr:from>
    <xdr:to>
      <xdr:col>2</xdr:col>
      <xdr:colOff>133350</xdr:colOff>
      <xdr:row>9</xdr:row>
      <xdr:rowOff>85725</xdr:rowOff>
    </xdr:to>
    <xdr:sp macro="" textlink="">
      <xdr:nvSpPr>
        <xdr:cNvPr id="4" name="角丸四角形 3"/>
        <xdr:cNvSpPr/>
      </xdr:nvSpPr>
      <xdr:spPr>
        <a:xfrm>
          <a:off x="990600" y="1962150"/>
          <a:ext cx="514350" cy="266700"/>
        </a:xfrm>
        <a:prstGeom prst="round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22</xdr:row>
      <xdr:rowOff>190499</xdr:rowOff>
    </xdr:from>
    <xdr:to>
      <xdr:col>6</xdr:col>
      <xdr:colOff>619125</xdr:colOff>
      <xdr:row>28</xdr:row>
      <xdr:rowOff>28574</xdr:rowOff>
    </xdr:to>
    <xdr:sp macro="" textlink="">
      <xdr:nvSpPr>
        <xdr:cNvPr id="9" name="角丸四角形 8"/>
        <xdr:cNvSpPr/>
      </xdr:nvSpPr>
      <xdr:spPr>
        <a:xfrm>
          <a:off x="1819275" y="5429249"/>
          <a:ext cx="2914650" cy="1266825"/>
        </a:xfrm>
        <a:prstGeom prst="round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504825</xdr:colOff>
      <xdr:row>125</xdr:row>
      <xdr:rowOff>161624</xdr:rowOff>
    </xdr:from>
    <xdr:to>
      <xdr:col>11</xdr:col>
      <xdr:colOff>409575</xdr:colOff>
      <xdr:row>135</xdr:row>
      <xdr:rowOff>133350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7784124"/>
          <a:ext cx="6762750" cy="235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504825</xdr:colOff>
      <xdr:row>116</xdr:row>
      <xdr:rowOff>19050</xdr:rowOff>
    </xdr:from>
    <xdr:to>
      <xdr:col>8</xdr:col>
      <xdr:colOff>438150</xdr:colOff>
      <xdr:row>122</xdr:row>
      <xdr:rowOff>161925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98425"/>
          <a:ext cx="47339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314325</xdr:colOff>
      <xdr:row>117</xdr:row>
      <xdr:rowOff>219075</xdr:rowOff>
    </xdr:from>
    <xdr:to>
      <xdr:col>4</xdr:col>
      <xdr:colOff>247650</xdr:colOff>
      <xdr:row>119</xdr:row>
      <xdr:rowOff>152400</xdr:rowOff>
    </xdr:to>
    <xdr:sp macro="" textlink="">
      <xdr:nvSpPr>
        <xdr:cNvPr id="23" name="角丸四角形 22"/>
        <xdr:cNvSpPr/>
      </xdr:nvSpPr>
      <xdr:spPr>
        <a:xfrm>
          <a:off x="1685925" y="25936575"/>
          <a:ext cx="1304925" cy="409575"/>
        </a:xfrm>
        <a:prstGeom prst="round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280988</xdr:colOff>
      <xdr:row>119</xdr:row>
      <xdr:rowOff>152400</xdr:rowOff>
    </xdr:from>
    <xdr:to>
      <xdr:col>4</xdr:col>
      <xdr:colOff>581025</xdr:colOff>
      <xdr:row>125</xdr:row>
      <xdr:rowOff>47625</xdr:rowOff>
    </xdr:to>
    <xdr:cxnSp macro="">
      <xdr:nvCxnSpPr>
        <xdr:cNvPr id="25" name="直線コネクタ 24"/>
        <xdr:cNvCxnSpPr>
          <a:stCxn id="23" idx="2"/>
        </xdr:cNvCxnSpPr>
      </xdr:nvCxnSpPr>
      <xdr:spPr>
        <a:xfrm>
          <a:off x="2338388" y="26346150"/>
          <a:ext cx="985837" cy="132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136</xdr:row>
      <xdr:rowOff>104775</xdr:rowOff>
    </xdr:from>
    <xdr:to>
      <xdr:col>6</xdr:col>
      <xdr:colOff>419100</xdr:colOff>
      <xdr:row>137</xdr:row>
      <xdr:rowOff>133350</xdr:rowOff>
    </xdr:to>
    <xdr:sp macro="" textlink="">
      <xdr:nvSpPr>
        <xdr:cNvPr id="27" name="下矢印 26"/>
        <xdr:cNvSpPr/>
      </xdr:nvSpPr>
      <xdr:spPr>
        <a:xfrm>
          <a:off x="4105275" y="30346650"/>
          <a:ext cx="428625" cy="266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</xdr:colOff>
      <xdr:row>48</xdr:row>
      <xdr:rowOff>66675</xdr:rowOff>
    </xdr:from>
    <xdr:to>
      <xdr:col>13</xdr:col>
      <xdr:colOff>361950</xdr:colOff>
      <xdr:row>65</xdr:row>
      <xdr:rowOff>228600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1496675"/>
          <a:ext cx="8572500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619125</xdr:colOff>
      <xdr:row>47</xdr:row>
      <xdr:rowOff>228600</xdr:rowOff>
    </xdr:from>
    <xdr:to>
      <xdr:col>2</xdr:col>
      <xdr:colOff>66675</xdr:colOff>
      <xdr:row>50</xdr:row>
      <xdr:rowOff>19050</xdr:rowOff>
    </xdr:to>
    <xdr:sp macro="" textlink="">
      <xdr:nvSpPr>
        <xdr:cNvPr id="31" name="角丸四角形 30"/>
        <xdr:cNvSpPr/>
      </xdr:nvSpPr>
      <xdr:spPr>
        <a:xfrm>
          <a:off x="619125" y="11420475"/>
          <a:ext cx="819150" cy="504825"/>
        </a:xfrm>
        <a:prstGeom prst="round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638175</xdr:colOff>
      <xdr:row>68</xdr:row>
      <xdr:rowOff>133350</xdr:rowOff>
    </xdr:from>
    <xdr:to>
      <xdr:col>13</xdr:col>
      <xdr:colOff>257175</xdr:colOff>
      <xdr:row>86</xdr:row>
      <xdr:rowOff>9525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6087725"/>
          <a:ext cx="8534400" cy="416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50</xdr:row>
      <xdr:rowOff>38100</xdr:rowOff>
    </xdr:from>
    <xdr:to>
      <xdr:col>4</xdr:col>
      <xdr:colOff>209550</xdr:colOff>
      <xdr:row>77</xdr:row>
      <xdr:rowOff>57150</xdr:rowOff>
    </xdr:to>
    <xdr:cxnSp macro="">
      <xdr:nvCxnSpPr>
        <xdr:cNvPr id="5" name="直線矢印コネクタ 4"/>
        <xdr:cNvCxnSpPr/>
      </xdr:nvCxnSpPr>
      <xdr:spPr>
        <a:xfrm>
          <a:off x="1066800" y="11944350"/>
          <a:ext cx="1885950" cy="621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78</xdr:row>
      <xdr:rowOff>161925</xdr:rowOff>
    </xdr:from>
    <xdr:to>
      <xdr:col>13</xdr:col>
      <xdr:colOff>171450</xdr:colOff>
      <xdr:row>83</xdr:row>
      <xdr:rowOff>209550</xdr:rowOff>
    </xdr:to>
    <xdr:sp macro="" textlink="">
      <xdr:nvSpPr>
        <xdr:cNvPr id="34" name="角丸四角形 33"/>
        <xdr:cNvSpPr/>
      </xdr:nvSpPr>
      <xdr:spPr>
        <a:xfrm>
          <a:off x="1104900" y="18497550"/>
          <a:ext cx="7981950" cy="1238250"/>
        </a:xfrm>
        <a:prstGeom prst="round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123824</xdr:colOff>
      <xdr:row>72</xdr:row>
      <xdr:rowOff>9525</xdr:rowOff>
    </xdr:from>
    <xdr:to>
      <xdr:col>10</xdr:col>
      <xdr:colOff>142875</xdr:colOff>
      <xdr:row>77</xdr:row>
      <xdr:rowOff>57150</xdr:rowOff>
    </xdr:to>
    <xdr:sp macro="" textlink="">
      <xdr:nvSpPr>
        <xdr:cNvPr id="35" name="角丸四角形 34"/>
        <xdr:cNvSpPr/>
      </xdr:nvSpPr>
      <xdr:spPr>
        <a:xfrm>
          <a:off x="4924424" y="16916400"/>
          <a:ext cx="2076451" cy="1238250"/>
        </a:xfrm>
        <a:prstGeom prst="round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457201</xdr:colOff>
      <xdr:row>82</xdr:row>
      <xdr:rowOff>38100</xdr:rowOff>
    </xdr:from>
    <xdr:to>
      <xdr:col>3</xdr:col>
      <xdr:colOff>590551</xdr:colOff>
      <xdr:row>82</xdr:row>
      <xdr:rowOff>200025</xdr:rowOff>
    </xdr:to>
    <xdr:sp macro="" textlink="">
      <xdr:nvSpPr>
        <xdr:cNvPr id="10" name="角丸四角形 9"/>
        <xdr:cNvSpPr/>
      </xdr:nvSpPr>
      <xdr:spPr>
        <a:xfrm>
          <a:off x="1828801" y="19564350"/>
          <a:ext cx="819150" cy="1619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45</xdr:row>
      <xdr:rowOff>0</xdr:rowOff>
    </xdr:from>
    <xdr:ext cx="9825719" cy="6097361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63125"/>
          <a:ext cx="9825719" cy="609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15</xdr:col>
      <xdr:colOff>134709</xdr:colOff>
      <xdr:row>46</xdr:row>
      <xdr:rowOff>32658</xdr:rowOff>
    </xdr:from>
    <xdr:to>
      <xdr:col>21</xdr:col>
      <xdr:colOff>153760</xdr:colOff>
      <xdr:row>47</xdr:row>
      <xdr:rowOff>213633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421709" y="10033908"/>
          <a:ext cx="4133851" cy="419100"/>
        </a:xfrm>
        <a:prstGeom prst="borderCallout1">
          <a:avLst>
            <a:gd name="adj1" fmla="val 24811"/>
            <a:gd name="adj2" fmla="val 467"/>
            <a:gd name="adj3" fmla="val 132985"/>
            <a:gd name="adj4" fmla="val -1039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</a:t>
          </a:r>
          <a:r>
            <a:rPr kumimoji="1" lang="en-US" altLang="ja-JP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compute to 3500,4000,4500?</a:t>
          </a:r>
        </a:p>
        <a:p>
          <a:pPr algn="l"/>
          <a:r>
            <a:rPr kumimoji="1" lang="en-US" altLang="ja-JP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en-US" altLang="ja-JP" sz="1000"/>
            <a:t>Summary Jan-Dec</a:t>
          </a:r>
          <a:r>
            <a:rPr kumimoji="1" lang="en-US" altLang="ja-JP" sz="1000" baseline="0"/>
            <a:t> is </a:t>
          </a:r>
          <a:r>
            <a:rPr kumimoji="1" lang="en-US" altLang="ja-JP" sz="1000"/>
            <a:t>3900,4200,5500)</a:t>
          </a:r>
        </a:p>
        <a:p>
          <a:pPr algn="l"/>
          <a:endParaRPr kumimoji="1" lang="en-US" altLang="ja-JP" sz="1000"/>
        </a:p>
      </xdr:txBody>
    </xdr:sp>
    <xdr:clientData/>
  </xdr:twoCellAnchor>
  <xdr:twoCellAnchor>
    <xdr:from>
      <xdr:col>9</xdr:col>
      <xdr:colOff>47625</xdr:colOff>
      <xdr:row>48</xdr:row>
      <xdr:rowOff>190501</xdr:rowOff>
    </xdr:from>
    <xdr:to>
      <xdr:col>9</xdr:col>
      <xdr:colOff>666750</xdr:colOff>
      <xdr:row>50</xdr:row>
      <xdr:rowOff>152401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219825" y="10668001"/>
          <a:ext cx="619125" cy="43815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51</xdr:row>
      <xdr:rowOff>95249</xdr:rowOff>
    </xdr:from>
    <xdr:to>
      <xdr:col>10</xdr:col>
      <xdr:colOff>28575</xdr:colOff>
      <xdr:row>52</xdr:row>
      <xdr:rowOff>76199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86500" y="11287124"/>
          <a:ext cx="600075" cy="2190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54</xdr:row>
      <xdr:rowOff>133350</xdr:rowOff>
    </xdr:from>
    <xdr:to>
      <xdr:col>20</xdr:col>
      <xdr:colOff>47626</xdr:colOff>
      <xdr:row>55</xdr:row>
      <xdr:rowOff>209550</xdr:rowOff>
    </xdr:to>
    <xdr:sp macro="" textlink="">
      <xdr:nvSpPr>
        <xdr:cNvPr id="6" name="線吹き出し 1 (枠付き)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629775" y="12039600"/>
          <a:ext cx="4133851" cy="314325"/>
        </a:xfrm>
        <a:prstGeom prst="borderCallout1">
          <a:avLst>
            <a:gd name="adj1" fmla="val 24811"/>
            <a:gd name="adj2" fmla="val 467"/>
            <a:gd name="adj3" fmla="val -180092"/>
            <a:gd name="adj4" fmla="val -886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</a:t>
          </a:r>
          <a:r>
            <a:rPr kumimoji="1" lang="en-US" altLang="ja-JP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compute to 4500?(</a:t>
          </a:r>
          <a:r>
            <a:rPr kumimoji="1" lang="en-US" altLang="ja-JP" sz="1000"/>
            <a:t>Summary Jan-Dec</a:t>
          </a:r>
          <a:r>
            <a:rPr kumimoji="1" lang="en-US" altLang="ja-JP" sz="1000" baseline="0"/>
            <a:t> is 4200</a:t>
          </a:r>
          <a:r>
            <a:rPr kumimoji="1" lang="en-US" altLang="ja-JP" sz="1000"/>
            <a:t>)</a:t>
          </a:r>
        </a:p>
        <a:p>
          <a:pPr algn="l"/>
          <a:endParaRPr kumimoji="1" lang="en-US" altLang="ja-JP" sz="1000"/>
        </a:p>
      </xdr:txBody>
    </xdr:sp>
    <xdr:clientData/>
  </xdr:twoCellAnchor>
  <xdr:twoCellAnchor>
    <xdr:from>
      <xdr:col>1</xdr:col>
      <xdr:colOff>542925</xdr:colOff>
      <xdr:row>56</xdr:row>
      <xdr:rowOff>47625</xdr:rowOff>
    </xdr:from>
    <xdr:to>
      <xdr:col>7</xdr:col>
      <xdr:colOff>514350</xdr:colOff>
      <xdr:row>56</xdr:row>
      <xdr:rowOff>200025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28725" y="12430125"/>
          <a:ext cx="4086225" cy="15240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180975</xdr:colOff>
      <xdr:row>58</xdr:row>
      <xdr:rowOff>142875</xdr:rowOff>
    </xdr:from>
    <xdr:to>
      <xdr:col>20</xdr:col>
      <xdr:colOff>200026</xdr:colOff>
      <xdr:row>60</xdr:row>
      <xdr:rowOff>219075</xdr:rowOff>
    </xdr:to>
    <xdr:sp macro="" textlink="">
      <xdr:nvSpPr>
        <xdr:cNvPr id="8" name="線吹き出し 1 (枠付き)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782175" y="13001625"/>
          <a:ext cx="4133851" cy="552450"/>
        </a:xfrm>
        <a:prstGeom prst="borderCallout1">
          <a:avLst>
            <a:gd name="adj1" fmla="val 24811"/>
            <a:gd name="adj2" fmla="val 467"/>
            <a:gd name="adj3" fmla="val -91639"/>
            <a:gd name="adj4" fmla="val -1298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This is unmatched</a:t>
          </a:r>
          <a:r>
            <a:rPr kumimoji="1" lang="en-US" altLang="ja-JP" sz="1000" baseline="0"/>
            <a:t> with 2nd line in </a:t>
          </a:r>
          <a:r>
            <a:rPr kumimoji="1" lang="en-US" altLang="ja-JP" sz="1000"/>
            <a:t>above</a:t>
          </a:r>
          <a:r>
            <a:rPr kumimoji="1" lang="en-US" altLang="ja-JP" sz="1000" baseline="0"/>
            <a:t> figure ( should be 100,200,300,400,,,1200). Why?</a:t>
          </a:r>
        </a:p>
      </xdr:txBody>
    </xdr:sp>
    <xdr:clientData/>
  </xdr:twoCellAnchor>
  <xdr:twoCellAnchor>
    <xdr:from>
      <xdr:col>8</xdr:col>
      <xdr:colOff>352426</xdr:colOff>
      <xdr:row>55</xdr:row>
      <xdr:rowOff>228600</xdr:rowOff>
    </xdr:from>
    <xdr:to>
      <xdr:col>13</xdr:col>
      <xdr:colOff>581026</xdr:colOff>
      <xdr:row>56</xdr:row>
      <xdr:rowOff>142875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38826" y="12372975"/>
          <a:ext cx="3657600" cy="15240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238125</xdr:colOff>
      <xdr:row>56</xdr:row>
      <xdr:rowOff>0</xdr:rowOff>
    </xdr:from>
    <xdr:to>
      <xdr:col>21</xdr:col>
      <xdr:colOff>609600</xdr:colOff>
      <xdr:row>58</xdr:row>
      <xdr:rowOff>0</xdr:rowOff>
    </xdr:to>
    <xdr:sp macro="" textlink="">
      <xdr:nvSpPr>
        <xdr:cNvPr id="10" name="線吹き出し 1 (枠付き)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525125" y="12382500"/>
          <a:ext cx="4486275" cy="476250"/>
        </a:xfrm>
        <a:prstGeom prst="borderCallout1">
          <a:avLst>
            <a:gd name="adj1" fmla="val 24811"/>
            <a:gd name="adj2" fmla="val 467"/>
            <a:gd name="adj3" fmla="val 13534"/>
            <a:gd name="adj4" fmla="val -277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aseline="0"/>
            <a:t>this is unmatched with any line in above figure. assume 200 instead of 600? if so , this is matched with 5th line without Oct. </a:t>
          </a:r>
        </a:p>
      </xdr:txBody>
    </xdr:sp>
    <xdr:clientData/>
  </xdr:twoCellAnchor>
  <xdr:twoCellAnchor>
    <xdr:from>
      <xdr:col>10</xdr:col>
      <xdr:colOff>57151</xdr:colOff>
      <xdr:row>48</xdr:row>
      <xdr:rowOff>190500</xdr:rowOff>
    </xdr:from>
    <xdr:to>
      <xdr:col>10</xdr:col>
      <xdr:colOff>581025</xdr:colOff>
      <xdr:row>50</xdr:row>
      <xdr:rowOff>200025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915151" y="10668000"/>
          <a:ext cx="523874" cy="4857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228600</xdr:colOff>
      <xdr:row>48</xdr:row>
      <xdr:rowOff>133350</xdr:rowOff>
    </xdr:from>
    <xdr:to>
      <xdr:col>20</xdr:col>
      <xdr:colOff>247651</xdr:colOff>
      <xdr:row>50</xdr:row>
      <xdr:rowOff>76200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829800" y="10610850"/>
          <a:ext cx="4133851" cy="419100"/>
        </a:xfrm>
        <a:prstGeom prst="borderCallout1">
          <a:avLst>
            <a:gd name="adj1" fmla="val 24811"/>
            <a:gd name="adj2" fmla="val 467"/>
            <a:gd name="adj3" fmla="val 81272"/>
            <a:gd name="adj4" fmla="val -699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This AVE</a:t>
          </a:r>
          <a:r>
            <a:rPr kumimoji="1" lang="en-US" altLang="ja-JP" sz="1000" baseline="0"/>
            <a:t> is unmatched with [TOTAL/12]. What is the formula?</a:t>
          </a:r>
        </a:p>
      </xdr:txBody>
    </xdr:sp>
    <xdr:clientData/>
  </xdr:twoCellAnchor>
  <xdr:twoCellAnchor>
    <xdr:from>
      <xdr:col>10</xdr:col>
      <xdr:colOff>47625</xdr:colOff>
      <xdr:row>51</xdr:row>
      <xdr:rowOff>76201</xdr:rowOff>
    </xdr:from>
    <xdr:to>
      <xdr:col>10</xdr:col>
      <xdr:colOff>571500</xdr:colOff>
      <xdr:row>52</xdr:row>
      <xdr:rowOff>76200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905625" y="11268076"/>
          <a:ext cx="523875" cy="238124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523875</xdr:colOff>
      <xdr:row>49</xdr:row>
      <xdr:rowOff>152400</xdr:rowOff>
    </xdr:from>
    <xdr:to>
      <xdr:col>14</xdr:col>
      <xdr:colOff>200025</xdr:colOff>
      <xdr:row>51</xdr:row>
      <xdr:rowOff>228600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7381875" y="10868025"/>
          <a:ext cx="2419350" cy="55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582706</xdr:colOff>
      <xdr:row>53</xdr:row>
      <xdr:rowOff>56030</xdr:rowOff>
    </xdr:from>
    <xdr:to>
      <xdr:col>11</xdr:col>
      <xdr:colOff>423022</xdr:colOff>
      <xdr:row>54</xdr:row>
      <xdr:rowOff>56029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440706" y="11724155"/>
          <a:ext cx="526116" cy="238124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52</xdr:row>
      <xdr:rowOff>0</xdr:rowOff>
    </xdr:from>
    <xdr:to>
      <xdr:col>21</xdr:col>
      <xdr:colOff>19051</xdr:colOff>
      <xdr:row>53</xdr:row>
      <xdr:rowOff>76200</xdr:rowOff>
    </xdr:to>
    <xdr:sp macro="" textlink="">
      <xdr:nvSpPr>
        <xdr:cNvPr id="16" name="線吹き出し 1 (枠付き)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0287000" y="11430000"/>
          <a:ext cx="4133851" cy="314325"/>
        </a:xfrm>
        <a:prstGeom prst="borderCallout1">
          <a:avLst>
            <a:gd name="adj1" fmla="val 24811"/>
            <a:gd name="adj2" fmla="val 467"/>
            <a:gd name="adj3" fmla="val 129261"/>
            <a:gd name="adj4" fmla="val -714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it is </a:t>
          </a:r>
          <a:r>
            <a:rPr kumimoji="1" lang="en-US" altLang="ja-JP" sz="1000" baseline="0"/>
            <a:t>19600( 28000 times 0.7 ) , isn't it?</a:t>
          </a:r>
          <a:endParaRPr kumimoji="1" lang="en-US" altLang="ja-JP" sz="1000"/>
        </a:p>
      </xdr:txBody>
    </xdr:sp>
    <xdr:clientData/>
  </xdr:twoCellAnchor>
  <xdr:oneCellAnchor>
    <xdr:from>
      <xdr:col>1</xdr:col>
      <xdr:colOff>85783</xdr:colOff>
      <xdr:row>6</xdr:row>
      <xdr:rowOff>81643</xdr:rowOff>
    </xdr:from>
    <xdr:ext cx="8451339" cy="6702679"/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83" y="557893"/>
          <a:ext cx="8451339" cy="6702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625929</xdr:colOff>
      <xdr:row>50</xdr:row>
      <xdr:rowOff>13607</xdr:rowOff>
    </xdr:from>
    <xdr:to>
      <xdr:col>11</xdr:col>
      <xdr:colOff>421821</xdr:colOff>
      <xdr:row>50</xdr:row>
      <xdr:rowOff>149679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483929" y="10967357"/>
          <a:ext cx="481692" cy="136072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27</xdr:col>
      <xdr:colOff>400051</xdr:colOff>
      <xdr:row>50</xdr:row>
      <xdr:rowOff>187779</xdr:rowOff>
    </xdr:to>
    <xdr:sp macro="" textlink="">
      <xdr:nvSpPr>
        <xdr:cNvPr id="19" name="線吹き出し 1 (枠付き)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5087600" y="10715625"/>
          <a:ext cx="3829051" cy="425904"/>
        </a:xfrm>
        <a:prstGeom prst="borderCallout1">
          <a:avLst>
            <a:gd name="adj1" fmla="val 24811"/>
            <a:gd name="adj2" fmla="val 467"/>
            <a:gd name="adj3" fmla="val 68694"/>
            <a:gd name="adj4" fmla="val -1790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aseline="0"/>
            <a:t>why 58.69? </a:t>
          </a:r>
        </a:p>
        <a:p>
          <a:pPr algn="l"/>
          <a:r>
            <a:rPr kumimoji="1" lang="en-US" altLang="ja-JP" sz="1000" baseline="0"/>
            <a:t>it should be 53.09 if 406.33 is correct</a:t>
          </a:r>
        </a:p>
      </xdr:txBody>
    </xdr:sp>
    <xdr:clientData/>
  </xdr:twoCellAnchor>
  <xdr:twoCellAnchor>
    <xdr:from>
      <xdr:col>12</xdr:col>
      <xdr:colOff>489856</xdr:colOff>
      <xdr:row>51</xdr:row>
      <xdr:rowOff>40821</xdr:rowOff>
    </xdr:from>
    <xdr:to>
      <xdr:col>13</xdr:col>
      <xdr:colOff>285749</xdr:colOff>
      <xdr:row>51</xdr:row>
      <xdr:rowOff>176893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719456" y="11232696"/>
          <a:ext cx="481693" cy="136072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</xdr:colOff>
      <xdr:row>52</xdr:row>
      <xdr:rowOff>0</xdr:rowOff>
    </xdr:from>
    <xdr:to>
      <xdr:col>26</xdr:col>
      <xdr:colOff>435429</xdr:colOff>
      <xdr:row>53</xdr:row>
      <xdr:rowOff>187778</xdr:rowOff>
    </xdr:to>
    <xdr:sp macro="" textlink="">
      <xdr:nvSpPr>
        <xdr:cNvPr id="21" name="線吹き出し 1 (枠付き)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5773401" y="11430000"/>
          <a:ext cx="2492828" cy="425903"/>
        </a:xfrm>
        <a:prstGeom prst="borderCallout1">
          <a:avLst>
            <a:gd name="adj1" fmla="val 24811"/>
            <a:gd name="adj2" fmla="val 467"/>
            <a:gd name="adj3" fmla="val -28791"/>
            <a:gd name="adj4" fmla="val -2545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aseline="0"/>
            <a:t>This should be 28</a:t>
          </a:r>
        </a:p>
      </xdr:txBody>
    </xdr:sp>
    <xdr:clientData/>
  </xdr:twoCellAnchor>
  <xdr:oneCellAnchor>
    <xdr:from>
      <xdr:col>2</xdr:col>
      <xdr:colOff>108858</xdr:colOff>
      <xdr:row>98</xdr:row>
      <xdr:rowOff>27215</xdr:rowOff>
    </xdr:from>
    <xdr:ext cx="11656002" cy="1102179"/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458" y="22410965"/>
          <a:ext cx="11656002" cy="1102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27214</xdr:colOff>
      <xdr:row>105</xdr:row>
      <xdr:rowOff>54429</xdr:rowOff>
    </xdr:from>
    <xdr:ext cx="886918" cy="1700893"/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7814" y="24105054"/>
          <a:ext cx="886918" cy="1700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122464</xdr:colOff>
      <xdr:row>108</xdr:row>
      <xdr:rowOff>204107</xdr:rowOff>
    </xdr:from>
    <xdr:to>
      <xdr:col>7</xdr:col>
      <xdr:colOff>54429</xdr:colOff>
      <xdr:row>109</xdr:row>
      <xdr:rowOff>108857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H="1" flipV="1">
          <a:off x="3551464" y="24969107"/>
          <a:ext cx="130356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03_&#23566;&#20837;/&#23566;&#20837;&#12503;&#12525;&#12472;&#12455;&#12463;&#12488;/Usembassy/&#36861;&#21152;&#20181;&#27096;&#12289;&#21839;&#21512;&#12379;&#12289;&#12513;&#12514;&#31561;/Incentives%20Computation_inqui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後で聞く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9"/>
  <sheetViews>
    <sheetView topLeftCell="A64" workbookViewId="0">
      <selection activeCell="I94" sqref="I94"/>
    </sheetView>
  </sheetViews>
  <sheetFormatPr defaultRowHeight="18.75" x14ac:dyDescent="0.4"/>
  <sheetData>
    <row r="2" spans="1:1" x14ac:dyDescent="0.4">
      <c r="A2" t="s">
        <v>0</v>
      </c>
    </row>
    <row r="19" spans="1:1" x14ac:dyDescent="0.4">
      <c r="A19" t="s">
        <v>26</v>
      </c>
    </row>
    <row r="39" spans="1:3" x14ac:dyDescent="0.4">
      <c r="C39" t="s">
        <v>27</v>
      </c>
    </row>
    <row r="40" spans="1:3" x14ac:dyDescent="0.4">
      <c r="C40" t="s">
        <v>28</v>
      </c>
    </row>
    <row r="41" spans="1:3" x14ac:dyDescent="0.4">
      <c r="C41" t="s">
        <v>29</v>
      </c>
    </row>
    <row r="42" spans="1:3" x14ac:dyDescent="0.4">
      <c r="C42" t="s">
        <v>30</v>
      </c>
    </row>
    <row r="43" spans="1:3" x14ac:dyDescent="0.4">
      <c r="C43" t="s">
        <v>31</v>
      </c>
    </row>
    <row r="48" spans="1:3" x14ac:dyDescent="0.4">
      <c r="A48" t="s">
        <v>1</v>
      </c>
    </row>
    <row r="68" spans="2:2" x14ac:dyDescent="0.4">
      <c r="B68" t="s">
        <v>32</v>
      </c>
    </row>
    <row r="89" spans="2:3" x14ac:dyDescent="0.4">
      <c r="B89" t="s">
        <v>21</v>
      </c>
    </row>
    <row r="90" spans="2:3" x14ac:dyDescent="0.4">
      <c r="C90" t="s">
        <v>5</v>
      </c>
    </row>
    <row r="91" spans="2:3" x14ac:dyDescent="0.4">
      <c r="C91" t="s">
        <v>9</v>
      </c>
    </row>
    <row r="92" spans="2:3" x14ac:dyDescent="0.4">
      <c r="C92" t="s">
        <v>33</v>
      </c>
    </row>
    <row r="93" spans="2:3" x14ac:dyDescent="0.4">
      <c r="C93" t="s">
        <v>11</v>
      </c>
    </row>
    <row r="94" spans="2:3" x14ac:dyDescent="0.4">
      <c r="C94" t="s">
        <v>10</v>
      </c>
    </row>
    <row r="95" spans="2:3" x14ac:dyDescent="0.4">
      <c r="C95" t="s">
        <v>12</v>
      </c>
    </row>
    <row r="96" spans="2:3" x14ac:dyDescent="0.4">
      <c r="C96" t="s">
        <v>2</v>
      </c>
    </row>
    <row r="97" spans="3:5" x14ac:dyDescent="0.4">
      <c r="C97" t="s">
        <v>13</v>
      </c>
    </row>
    <row r="98" spans="3:5" x14ac:dyDescent="0.4">
      <c r="C98" t="s">
        <v>6</v>
      </c>
    </row>
    <row r="99" spans="3:5" x14ac:dyDescent="0.4">
      <c r="C99" t="s">
        <v>14</v>
      </c>
    </row>
    <row r="100" spans="3:5" x14ac:dyDescent="0.4">
      <c r="C100" t="s">
        <v>3</v>
      </c>
    </row>
    <row r="101" spans="3:5" x14ac:dyDescent="0.4">
      <c r="C101" t="s">
        <v>7</v>
      </c>
    </row>
    <row r="102" spans="3:5" x14ac:dyDescent="0.4">
      <c r="C102" s="1" t="s">
        <v>8</v>
      </c>
      <c r="D102" s="2"/>
      <c r="E102" s="2"/>
    </row>
    <row r="103" spans="3:5" x14ac:dyDescent="0.4">
      <c r="C103" s="2" t="s">
        <v>17</v>
      </c>
      <c r="D103" s="2"/>
      <c r="E103" s="2"/>
    </row>
    <row r="104" spans="3:5" x14ac:dyDescent="0.4">
      <c r="C104" s="2"/>
      <c r="D104" s="2"/>
      <c r="E104" s="2" t="s">
        <v>19</v>
      </c>
    </row>
    <row r="105" spans="3:5" x14ac:dyDescent="0.4">
      <c r="C105" t="s">
        <v>34</v>
      </c>
    </row>
    <row r="106" spans="3:5" x14ac:dyDescent="0.4">
      <c r="C106" t="s">
        <v>35</v>
      </c>
    </row>
    <row r="107" spans="3:5" x14ac:dyDescent="0.4">
      <c r="C107" t="s">
        <v>18</v>
      </c>
    </row>
    <row r="108" spans="3:5" x14ac:dyDescent="0.4">
      <c r="C108" t="s">
        <v>15</v>
      </c>
    </row>
    <row r="109" spans="3:5" x14ac:dyDescent="0.4">
      <c r="C109" t="s">
        <v>4</v>
      </c>
    </row>
    <row r="110" spans="3:5" x14ac:dyDescent="0.4">
      <c r="C110" t="s">
        <v>16</v>
      </c>
    </row>
    <row r="111" spans="3:5" x14ac:dyDescent="0.4">
      <c r="C111" t="s">
        <v>20</v>
      </c>
    </row>
    <row r="112" spans="3:5" x14ac:dyDescent="0.4">
      <c r="C112" t="s">
        <v>22</v>
      </c>
    </row>
    <row r="113" spans="1:3" x14ac:dyDescent="0.4">
      <c r="C113" t="s">
        <v>23</v>
      </c>
    </row>
    <row r="115" spans="1:3" x14ac:dyDescent="0.4">
      <c r="A115" t="s">
        <v>24</v>
      </c>
    </row>
    <row r="139" spans="5:5" x14ac:dyDescent="0.4">
      <c r="E139" t="s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2"/>
  <sheetViews>
    <sheetView tabSelected="1" zoomScaleNormal="100" workbookViewId="0">
      <selection sqref="A1:XFD1"/>
    </sheetView>
  </sheetViews>
  <sheetFormatPr defaultRowHeight="18.75" x14ac:dyDescent="0.4"/>
  <cols>
    <col min="2" max="2" width="9" customWidth="1"/>
    <col min="13" max="13" width="10" bestFit="1" customWidth="1"/>
    <col min="17" max="18" width="11.375" customWidth="1"/>
    <col min="19" max="19" width="20.75" customWidth="1"/>
    <col min="21" max="21" width="12.25" customWidth="1"/>
    <col min="22" max="22" width="33" customWidth="1"/>
    <col min="23" max="23" width="17" customWidth="1"/>
    <col min="24" max="24" width="11.375" customWidth="1"/>
  </cols>
  <sheetData>
    <row r="1" spans="1:2" x14ac:dyDescent="0.4">
      <c r="A1" t="s">
        <v>110</v>
      </c>
    </row>
    <row r="5" spans="1:2" x14ac:dyDescent="0.4">
      <c r="A5" t="s">
        <v>109</v>
      </c>
    </row>
    <row r="6" spans="1:2" x14ac:dyDescent="0.4">
      <c r="B6" t="s">
        <v>108</v>
      </c>
    </row>
    <row r="45" spans="2:2" x14ac:dyDescent="0.4">
      <c r="B45" t="s">
        <v>107</v>
      </c>
    </row>
    <row r="64" spans="18:25" x14ac:dyDescent="0.4">
      <c r="R64" s="27"/>
      <c r="S64" s="27"/>
      <c r="T64" s="27"/>
      <c r="U64" s="27"/>
      <c r="V64" s="27"/>
      <c r="W64" s="27"/>
      <c r="X64" s="27"/>
      <c r="Y64" s="27"/>
    </row>
    <row r="65" spans="18:25" x14ac:dyDescent="0.4">
      <c r="R65" s="27" t="s">
        <v>106</v>
      </c>
      <c r="S65" s="27"/>
      <c r="T65" s="27" t="s">
        <v>105</v>
      </c>
      <c r="U65" s="27" t="s">
        <v>89</v>
      </c>
      <c r="V65" s="27" t="s">
        <v>104</v>
      </c>
      <c r="W65" s="27" t="s">
        <v>103</v>
      </c>
      <c r="X65" s="29">
        <v>325000</v>
      </c>
      <c r="Y65" s="27"/>
    </row>
    <row r="66" spans="18:25" x14ac:dyDescent="0.4">
      <c r="R66" s="27"/>
      <c r="S66" s="27"/>
      <c r="T66" s="27"/>
      <c r="U66" s="27"/>
      <c r="V66" s="27"/>
      <c r="W66" s="27"/>
      <c r="X66" s="27"/>
      <c r="Y66" s="27"/>
    </row>
    <row r="67" spans="18:25" x14ac:dyDescent="0.4">
      <c r="R67" s="27" t="s">
        <v>102</v>
      </c>
      <c r="S67" s="27" t="s">
        <v>101</v>
      </c>
      <c r="T67" s="27" t="s">
        <v>100</v>
      </c>
      <c r="U67" s="27"/>
      <c r="V67" s="27"/>
      <c r="W67" s="29">
        <v>10000000</v>
      </c>
      <c r="X67" s="27" t="s">
        <v>99</v>
      </c>
      <c r="Y67" s="27"/>
    </row>
    <row r="68" spans="18:25" x14ac:dyDescent="0.4">
      <c r="R68" s="27"/>
      <c r="S68" s="27"/>
      <c r="T68" s="27" t="s">
        <v>98</v>
      </c>
      <c r="U68" s="27"/>
      <c r="V68" s="27"/>
      <c r="W68" s="29">
        <v>150000000</v>
      </c>
      <c r="X68" s="27">
        <f>10000000/150000000</f>
        <v>6.6666666666666666E-2</v>
      </c>
      <c r="Y68" s="27" t="s">
        <v>97</v>
      </c>
    </row>
    <row r="69" spans="18:25" x14ac:dyDescent="0.4">
      <c r="R69" s="27"/>
      <c r="S69" s="27"/>
      <c r="T69" s="27" t="s">
        <v>96</v>
      </c>
      <c r="U69" s="27"/>
      <c r="V69" s="27"/>
      <c r="W69" s="27">
        <f>10000000/150000000</f>
        <v>6.6666666666666666E-2</v>
      </c>
      <c r="X69" s="27"/>
      <c r="Y69" s="27"/>
    </row>
    <row r="70" spans="18:25" x14ac:dyDescent="0.4">
      <c r="R70" s="27"/>
      <c r="S70" s="27"/>
      <c r="T70" s="28" t="s">
        <v>95</v>
      </c>
      <c r="U70" s="28"/>
      <c r="V70" s="28"/>
      <c r="W70" s="28"/>
      <c r="X70" s="28">
        <f>X65*X68</f>
        <v>21666.666666666668</v>
      </c>
      <c r="Y70" s="27"/>
    </row>
    <row r="71" spans="18:25" x14ac:dyDescent="0.4">
      <c r="R71" s="27"/>
      <c r="S71" s="27"/>
      <c r="T71" s="27"/>
      <c r="U71" s="27"/>
      <c r="V71" s="27"/>
      <c r="W71" s="27"/>
      <c r="X71" s="27"/>
      <c r="Y71" s="27"/>
    </row>
    <row r="72" spans="18:25" x14ac:dyDescent="0.4">
      <c r="R72" s="27"/>
      <c r="S72" s="27"/>
      <c r="T72" s="27"/>
      <c r="U72" s="27"/>
      <c r="V72" s="27"/>
      <c r="W72" s="27"/>
      <c r="X72" s="27"/>
      <c r="Y72" s="27"/>
    </row>
    <row r="73" spans="18:25" x14ac:dyDescent="0.4">
      <c r="R73" s="27"/>
      <c r="S73" s="27"/>
      <c r="T73" s="27"/>
      <c r="U73" s="27"/>
      <c r="V73" s="27"/>
      <c r="W73" s="27"/>
      <c r="X73" s="27"/>
      <c r="Y73" s="27"/>
    </row>
    <row r="74" spans="18:25" x14ac:dyDescent="0.4">
      <c r="R74" s="27"/>
      <c r="S74" s="27" t="s">
        <v>94</v>
      </c>
      <c r="T74" s="27"/>
      <c r="U74" s="27"/>
      <c r="V74" s="27"/>
      <c r="W74" s="27"/>
      <c r="X74" s="27"/>
      <c r="Y74" s="27"/>
    </row>
    <row r="75" spans="18:25" x14ac:dyDescent="0.4">
      <c r="R75" s="27"/>
      <c r="S75" s="27"/>
      <c r="T75" s="27"/>
      <c r="U75" s="27"/>
      <c r="V75" s="27"/>
      <c r="W75" s="27"/>
      <c r="X75" s="27"/>
      <c r="Y75" s="27"/>
    </row>
    <row r="76" spans="18:25" x14ac:dyDescent="0.4">
      <c r="R76" s="27"/>
      <c r="S76" s="27">
        <v>1</v>
      </c>
      <c r="T76" s="27" t="s">
        <v>93</v>
      </c>
      <c r="U76" s="27"/>
      <c r="V76" s="27"/>
      <c r="W76" s="27" t="s">
        <v>92</v>
      </c>
      <c r="X76" s="27"/>
      <c r="Y76" s="27"/>
    </row>
    <row r="77" spans="18:25" x14ac:dyDescent="0.4">
      <c r="R77" s="27"/>
      <c r="S77" s="27">
        <v>2</v>
      </c>
      <c r="T77" s="27" t="s">
        <v>91</v>
      </c>
      <c r="U77" s="27"/>
      <c r="V77" s="27"/>
      <c r="W77" s="27" t="s">
        <v>90</v>
      </c>
      <c r="X77" s="27"/>
      <c r="Y77" s="27"/>
    </row>
    <row r="78" spans="18:25" x14ac:dyDescent="0.4">
      <c r="R78" s="27"/>
      <c r="S78" s="27">
        <v>3</v>
      </c>
      <c r="T78" s="27" t="s">
        <v>89</v>
      </c>
      <c r="U78" s="27"/>
      <c r="V78" s="27"/>
      <c r="W78" s="27" t="s">
        <v>88</v>
      </c>
      <c r="X78" s="27"/>
      <c r="Y78" s="27"/>
    </row>
    <row r="81" spans="2:24" ht="19.5" thickBot="1" x14ac:dyDescent="0.45">
      <c r="B81" t="s">
        <v>41</v>
      </c>
    </row>
    <row r="82" spans="2:24" ht="19.5" thickTop="1" x14ac:dyDescent="0.4">
      <c r="B82" s="26"/>
      <c r="C82" s="25" t="s">
        <v>87</v>
      </c>
      <c r="D82" s="25" t="s">
        <v>86</v>
      </c>
      <c r="E82" s="25" t="s">
        <v>85</v>
      </c>
      <c r="F82" s="25" t="s">
        <v>84</v>
      </c>
      <c r="G82" s="25" t="s">
        <v>83</v>
      </c>
      <c r="H82" s="25" t="s">
        <v>82</v>
      </c>
      <c r="I82" s="25" t="s">
        <v>81</v>
      </c>
      <c r="J82" s="25" t="s">
        <v>80</v>
      </c>
      <c r="K82" s="25" t="s">
        <v>79</v>
      </c>
      <c r="L82" s="25" t="s">
        <v>78</v>
      </c>
      <c r="M82" s="25" t="s">
        <v>77</v>
      </c>
      <c r="N82" s="25" t="s">
        <v>76</v>
      </c>
      <c r="O82" s="25" t="s">
        <v>75</v>
      </c>
      <c r="P82" s="25" t="s">
        <v>74</v>
      </c>
      <c r="Q82" s="25" t="s">
        <v>73</v>
      </c>
      <c r="R82" s="25"/>
      <c r="S82" s="25" t="s">
        <v>72</v>
      </c>
      <c r="T82" s="25" t="s">
        <v>71</v>
      </c>
      <c r="U82" s="25" t="s">
        <v>70</v>
      </c>
      <c r="V82" s="24"/>
    </row>
    <row r="83" spans="2:24" x14ac:dyDescent="0.4">
      <c r="B83" s="8" t="s">
        <v>69</v>
      </c>
      <c r="C83" s="7">
        <v>50</v>
      </c>
      <c r="D83" s="7">
        <v>100</v>
      </c>
      <c r="E83" s="7">
        <v>150</v>
      </c>
      <c r="F83" s="7">
        <v>200</v>
      </c>
      <c r="G83" s="7">
        <v>250</v>
      </c>
      <c r="H83" s="7">
        <v>300</v>
      </c>
      <c r="I83" s="7">
        <v>350</v>
      </c>
      <c r="J83" s="7">
        <v>400</v>
      </c>
      <c r="K83" s="7">
        <v>450</v>
      </c>
      <c r="L83" s="7">
        <v>500</v>
      </c>
      <c r="M83" s="7">
        <v>550</v>
      </c>
      <c r="N83" s="7">
        <v>600</v>
      </c>
      <c r="O83" s="23">
        <f>SUM(C83:N83)</f>
        <v>3900</v>
      </c>
      <c r="P83" s="7">
        <f>O83/12</f>
        <v>325</v>
      </c>
      <c r="Q83" s="21">
        <f>P83*$M$94</f>
        <v>42.466666666666661</v>
      </c>
      <c r="R83" s="21"/>
      <c r="S83" s="7">
        <v>300</v>
      </c>
      <c r="T83" s="21">
        <f>S83*$Q$94</f>
        <v>56</v>
      </c>
      <c r="U83" s="20">
        <f>Q83+T83</f>
        <v>98.466666666666669</v>
      </c>
      <c r="V83" s="6"/>
    </row>
    <row r="84" spans="2:24" x14ac:dyDescent="0.4">
      <c r="B84" s="8" t="s">
        <v>68</v>
      </c>
      <c r="C84" s="7">
        <v>100</v>
      </c>
      <c r="D84" s="23">
        <v>200</v>
      </c>
      <c r="E84" s="23">
        <v>300</v>
      </c>
      <c r="F84" s="23">
        <v>400</v>
      </c>
      <c r="G84" s="23">
        <v>500</v>
      </c>
      <c r="H84" s="23">
        <v>600</v>
      </c>
      <c r="I84" s="23">
        <v>700</v>
      </c>
      <c r="J84" s="23">
        <v>800</v>
      </c>
      <c r="K84" s="23">
        <v>900</v>
      </c>
      <c r="L84" s="23">
        <v>1000</v>
      </c>
      <c r="M84" s="23">
        <v>1100</v>
      </c>
      <c r="N84" s="23">
        <v>1200</v>
      </c>
      <c r="O84" s="23">
        <f>SUM(C84:N84)</f>
        <v>7800</v>
      </c>
      <c r="P84" s="23">
        <f>O84/12</f>
        <v>650</v>
      </c>
      <c r="Q84" s="22">
        <f>P84*$M$94</f>
        <v>84.933333333333323</v>
      </c>
      <c r="R84" s="22"/>
      <c r="S84" s="7">
        <v>250</v>
      </c>
      <c r="T84" s="21">
        <f>S84*$Q$94</f>
        <v>46.666666666666671</v>
      </c>
      <c r="U84" s="20">
        <f>Q84+T84</f>
        <v>131.6</v>
      </c>
      <c r="V84" s="6"/>
    </row>
    <row r="85" spans="2:24" x14ac:dyDescent="0.4">
      <c r="B85" s="8" t="s">
        <v>41</v>
      </c>
      <c r="C85" s="7"/>
      <c r="D85" s="7">
        <v>500</v>
      </c>
      <c r="E85" s="7">
        <v>500</v>
      </c>
      <c r="F85" s="7">
        <v>500</v>
      </c>
      <c r="G85" s="7">
        <v>500</v>
      </c>
      <c r="H85" s="7">
        <v>500</v>
      </c>
      <c r="I85" s="7">
        <v>500</v>
      </c>
      <c r="J85" s="7">
        <v>500</v>
      </c>
      <c r="K85" s="7">
        <v>500</v>
      </c>
      <c r="L85" s="7">
        <v>500</v>
      </c>
      <c r="M85" s="7">
        <v>500</v>
      </c>
      <c r="N85" s="7">
        <v>500</v>
      </c>
      <c r="O85" s="23">
        <f>SUM(C85:N85)</f>
        <v>5500</v>
      </c>
      <c r="P85" s="23">
        <f>O85/12</f>
        <v>458.33333333333331</v>
      </c>
      <c r="Q85" s="22">
        <f>P85*$M$94</f>
        <v>59.888888888888879</v>
      </c>
      <c r="R85" s="22"/>
      <c r="S85" s="7">
        <v>200</v>
      </c>
      <c r="T85" s="21">
        <f>S85*$Q$94</f>
        <v>37.333333333333336</v>
      </c>
      <c r="U85" s="20">
        <f>Q85+T85</f>
        <v>97.222222222222214</v>
      </c>
      <c r="V85" s="6"/>
    </row>
    <row r="86" spans="2:24" x14ac:dyDescent="0.4">
      <c r="B86" s="8" t="s">
        <v>67</v>
      </c>
      <c r="C86" s="7"/>
      <c r="D86" s="7"/>
      <c r="E86" s="7"/>
      <c r="F86" s="7"/>
      <c r="G86" s="7"/>
      <c r="H86" s="7">
        <v>1000</v>
      </c>
      <c r="I86" s="7">
        <v>1000</v>
      </c>
      <c r="J86" s="7">
        <v>1000</v>
      </c>
      <c r="K86" s="7">
        <v>1000</v>
      </c>
      <c r="L86" s="7">
        <v>1000</v>
      </c>
      <c r="M86" s="7"/>
      <c r="N86" s="7"/>
      <c r="O86" s="7">
        <f>SUM(C86:N86)</f>
        <v>5000</v>
      </c>
      <c r="P86" s="7">
        <f>O86/12</f>
        <v>416.66666666666669</v>
      </c>
      <c r="Q86" s="22">
        <f>P86*$M$94</f>
        <v>54.444444444444443</v>
      </c>
      <c r="R86" s="22"/>
      <c r="S86" s="7">
        <v>0</v>
      </c>
      <c r="T86" s="21">
        <f>S86*$Q$94</f>
        <v>0</v>
      </c>
      <c r="U86" s="20">
        <f>Q86+T86</f>
        <v>54.444444444444443</v>
      </c>
      <c r="V86" s="6"/>
    </row>
    <row r="87" spans="2:24" x14ac:dyDescent="0.4">
      <c r="B87" s="8" t="s">
        <v>66</v>
      </c>
      <c r="C87" s="7"/>
      <c r="D87" s="7"/>
      <c r="E87" s="7">
        <v>600</v>
      </c>
      <c r="F87" s="7">
        <v>600</v>
      </c>
      <c r="G87" s="7">
        <v>600</v>
      </c>
      <c r="H87" s="7">
        <v>600</v>
      </c>
      <c r="I87" s="7">
        <v>600</v>
      </c>
      <c r="J87" s="7">
        <v>1100</v>
      </c>
      <c r="K87" s="7">
        <v>1100</v>
      </c>
      <c r="L87" s="7">
        <v>1100</v>
      </c>
      <c r="M87" s="7">
        <v>1100</v>
      </c>
      <c r="N87" s="7">
        <v>1100</v>
      </c>
      <c r="O87" s="23">
        <f>SUM(C87:N87)</f>
        <v>8500</v>
      </c>
      <c r="P87" s="23">
        <f>O87/12</f>
        <v>708.33333333333337</v>
      </c>
      <c r="Q87" s="22">
        <f>P87*$M$94</f>
        <v>92.555555555555557</v>
      </c>
      <c r="R87" s="22"/>
      <c r="S87" s="7">
        <v>150</v>
      </c>
      <c r="T87" s="21">
        <f>S87*$Q$94</f>
        <v>28</v>
      </c>
      <c r="U87" s="20">
        <f>Q87+T87</f>
        <v>120.55555555555556</v>
      </c>
      <c r="V87" s="6"/>
    </row>
    <row r="88" spans="2:24" ht="19.5" thickBot="1" x14ac:dyDescent="0.45">
      <c r="B88" s="5" t="s">
        <v>65</v>
      </c>
      <c r="C88" s="4" t="s">
        <v>62</v>
      </c>
      <c r="D88" s="4" t="s">
        <v>62</v>
      </c>
      <c r="E88" s="4" t="s">
        <v>63</v>
      </c>
      <c r="F88" s="4" t="s">
        <v>62</v>
      </c>
      <c r="G88" s="4" t="s">
        <v>62</v>
      </c>
      <c r="H88" s="4" t="s">
        <v>62</v>
      </c>
      <c r="I88" s="4" t="s">
        <v>62</v>
      </c>
      <c r="J88" s="4" t="s">
        <v>63</v>
      </c>
      <c r="K88" s="4" t="s">
        <v>64</v>
      </c>
      <c r="L88" s="4" t="s">
        <v>62</v>
      </c>
      <c r="M88" s="4" t="s">
        <v>63</v>
      </c>
      <c r="N88" s="4" t="s">
        <v>62</v>
      </c>
      <c r="O88" s="4">
        <v>0</v>
      </c>
      <c r="P88" s="4">
        <v>0</v>
      </c>
      <c r="Q88" s="4"/>
      <c r="R88" s="4"/>
      <c r="S88" s="4">
        <v>0</v>
      </c>
      <c r="T88" s="4">
        <v>0</v>
      </c>
      <c r="U88" s="4">
        <v>0</v>
      </c>
      <c r="V88" s="3"/>
    </row>
    <row r="89" spans="2:24" ht="19.5" thickTop="1" x14ac:dyDescent="0.4"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"/>
    </row>
    <row r="90" spans="2:24" x14ac:dyDescent="0.4">
      <c r="B90" s="8" t="s">
        <v>61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"/>
    </row>
    <row r="91" spans="2:24" x14ac:dyDescent="0.4">
      <c r="B91" s="8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7"/>
      <c r="T91" s="7"/>
      <c r="U91" s="7"/>
      <c r="V91" s="6"/>
    </row>
    <row r="92" spans="2:24" x14ac:dyDescent="0.4">
      <c r="B92" s="8"/>
      <c r="C92" s="15" t="s">
        <v>60</v>
      </c>
      <c r="D92" s="7"/>
      <c r="E92" s="7" t="s">
        <v>59</v>
      </c>
      <c r="F92" s="7"/>
      <c r="G92" s="7" t="s">
        <v>58</v>
      </c>
      <c r="H92" s="7"/>
      <c r="I92" s="7" t="s">
        <v>57</v>
      </c>
      <c r="J92" s="7"/>
      <c r="K92" s="7" t="s">
        <v>56</v>
      </c>
      <c r="L92" s="7"/>
      <c r="M92" s="7" t="s">
        <v>55</v>
      </c>
      <c r="N92" s="7"/>
      <c r="O92" s="7" t="s">
        <v>54</v>
      </c>
      <c r="P92" s="7"/>
      <c r="Q92" s="7" t="s">
        <v>53</v>
      </c>
      <c r="R92" s="7"/>
      <c r="S92" s="7"/>
      <c r="T92" s="7"/>
      <c r="U92" s="7"/>
      <c r="V92" s="6"/>
    </row>
    <row r="93" spans="2:24" x14ac:dyDescent="0.4">
      <c r="B93" s="8"/>
      <c r="C93" s="15"/>
      <c r="D93" s="7"/>
      <c r="E93" s="7" t="s">
        <v>52</v>
      </c>
      <c r="F93" s="7"/>
      <c r="G93" s="7" t="s">
        <v>51</v>
      </c>
      <c r="H93" s="7"/>
      <c r="I93" s="7" t="s">
        <v>50</v>
      </c>
      <c r="J93" s="7"/>
      <c r="K93" s="7" t="s">
        <v>49</v>
      </c>
      <c r="L93" s="7"/>
      <c r="M93" s="7" t="s">
        <v>48</v>
      </c>
      <c r="N93" s="7"/>
      <c r="O93" s="7" t="s">
        <v>47</v>
      </c>
      <c r="P93" s="7"/>
      <c r="Q93" s="7"/>
      <c r="R93" s="7"/>
      <c r="S93" s="7"/>
      <c r="T93" s="7"/>
      <c r="U93" s="7"/>
      <c r="V93" s="6"/>
      <c r="X93" s="16"/>
    </row>
    <row r="94" spans="2:24" x14ac:dyDescent="0.4">
      <c r="B94" s="8"/>
      <c r="C94" s="15">
        <v>40000</v>
      </c>
      <c r="D94" s="7"/>
      <c r="E94" s="7">
        <v>28000</v>
      </c>
      <c r="F94" s="7"/>
      <c r="G94" s="14">
        <v>0.7</v>
      </c>
      <c r="H94" s="7"/>
      <c r="I94" s="7">
        <v>0.3</v>
      </c>
      <c r="J94" s="7"/>
      <c r="K94" s="7">
        <v>150000</v>
      </c>
      <c r="L94" s="7"/>
      <c r="M94" s="13">
        <f>E94*G94/K94</f>
        <v>0.13066666666666665</v>
      </c>
      <c r="N94" s="7"/>
      <c r="O94" s="7">
        <v>45000</v>
      </c>
      <c r="P94" s="7"/>
      <c r="Q94" s="13">
        <f>E94*I94/O94</f>
        <v>0.18666666666666668</v>
      </c>
      <c r="R94" s="13"/>
      <c r="S94" s="7"/>
      <c r="T94" s="7"/>
      <c r="U94" s="7"/>
      <c r="V94" s="6"/>
    </row>
    <row r="95" spans="2:24" x14ac:dyDescent="0.4">
      <c r="B95" s="8"/>
      <c r="C95" s="12"/>
      <c r="D95" s="10"/>
      <c r="E95" s="10"/>
      <c r="F95" s="10"/>
      <c r="G95" s="10"/>
      <c r="H95" s="10"/>
      <c r="I95" s="11"/>
      <c r="J95" s="10"/>
      <c r="K95" s="10"/>
      <c r="L95" s="10"/>
      <c r="M95" s="10"/>
      <c r="N95" s="10"/>
      <c r="O95" s="10"/>
      <c r="P95" s="10"/>
      <c r="Q95" s="10"/>
      <c r="R95" s="10"/>
      <c r="S95" s="9"/>
      <c r="T95" s="7"/>
      <c r="U95" s="7"/>
      <c r="V95" s="6"/>
    </row>
    <row r="96" spans="2:24" x14ac:dyDescent="0.4"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6"/>
    </row>
    <row r="97" spans="2:22" x14ac:dyDescent="0.4">
      <c r="B97" s="8" t="s">
        <v>46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6"/>
    </row>
    <row r="98" spans="2:22" x14ac:dyDescent="0.4">
      <c r="B98" s="8"/>
      <c r="C98" s="7" t="s">
        <v>45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6"/>
    </row>
    <row r="99" spans="2:22" x14ac:dyDescent="0.4"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6"/>
    </row>
    <row r="100" spans="2:22" x14ac:dyDescent="0.4"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6"/>
    </row>
    <row r="101" spans="2:22" x14ac:dyDescent="0.4"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"/>
    </row>
    <row r="102" spans="2:22" x14ac:dyDescent="0.4"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6"/>
    </row>
    <row r="103" spans="2:22" x14ac:dyDescent="0.4"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6"/>
    </row>
    <row r="104" spans="2:22" x14ac:dyDescent="0.4"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6"/>
    </row>
    <row r="105" spans="2:22" x14ac:dyDescent="0.4">
      <c r="B105" s="8"/>
      <c r="C105" s="7" t="s">
        <v>44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6"/>
    </row>
    <row r="106" spans="2:22" x14ac:dyDescent="0.4"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6"/>
    </row>
    <row r="107" spans="2:22" x14ac:dyDescent="0.4">
      <c r="B107" s="8"/>
      <c r="C107" s="7"/>
      <c r="D107" s="7" t="s">
        <v>43</v>
      </c>
      <c r="E107" s="7">
        <v>300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6"/>
    </row>
    <row r="108" spans="2:22" x14ac:dyDescent="0.4">
      <c r="B108" s="8"/>
      <c r="C108" s="7"/>
      <c r="D108" s="7" t="s">
        <v>42</v>
      </c>
      <c r="E108" s="7">
        <v>250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6"/>
    </row>
    <row r="109" spans="2:22" x14ac:dyDescent="0.4">
      <c r="B109" s="8"/>
      <c r="C109" s="7"/>
      <c r="D109" s="7" t="s">
        <v>41</v>
      </c>
      <c r="E109" s="7">
        <v>200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6"/>
    </row>
    <row r="110" spans="2:22" x14ac:dyDescent="0.4">
      <c r="B110" s="8"/>
      <c r="C110" s="7"/>
      <c r="D110" s="7" t="s">
        <v>40</v>
      </c>
      <c r="E110" s="7">
        <v>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6"/>
    </row>
    <row r="111" spans="2:22" x14ac:dyDescent="0.4">
      <c r="B111" s="8"/>
      <c r="C111" s="7"/>
      <c r="D111" s="7" t="s">
        <v>39</v>
      </c>
      <c r="E111" s="7">
        <v>150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6"/>
    </row>
    <row r="112" spans="2:22" x14ac:dyDescent="0.4">
      <c r="B112" s="8"/>
      <c r="C112" s="7"/>
      <c r="D112" s="7" t="s">
        <v>38</v>
      </c>
      <c r="E112" s="7">
        <v>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6"/>
    </row>
    <row r="113" spans="2:22" ht="19.5" thickBot="1" x14ac:dyDescent="0.45"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</row>
    <row r="114" spans="2:22" ht="19.5" thickTop="1" x14ac:dyDescent="0.4"/>
    <row r="122" spans="2:22" x14ac:dyDescent="0.4">
      <c r="D122" t="s">
        <v>37</v>
      </c>
      <c r="E122" t="s">
        <v>36</v>
      </c>
    </row>
  </sheetData>
  <phoneticPr fontId="1"/>
  <pageMargins left="0.25" right="0.25" top="0.75" bottom="0.75" header="0.3" footer="0.3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DV1</vt:lpstr>
      <vt:lpstr>DVOP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esl01298shr</dc:creator>
  <cp:lastModifiedBy>esl01298shr</cp:lastModifiedBy>
  <dcterms:created xsi:type="dcterms:W3CDTF">2019-11-24T09:25:06Z</dcterms:created>
  <dcterms:modified xsi:type="dcterms:W3CDTF">2020-04-02T00:58:32Z</dcterms:modified>
</cp:coreProperties>
</file>