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D215" i="8"/>
  <c r="E215"/>
  <c r="F215"/>
  <c r="D216"/>
  <c r="E216"/>
  <c r="F216"/>
  <c r="E217"/>
  <c r="F217"/>
  <c r="F218"/>
  <c r="C215"/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199"/>
  <c r="C212" s="1"/>
  <c r="C262" s="1"/>
  <c r="E119"/>
  <c r="E254"/>
  <c r="C198"/>
  <c r="C210"/>
  <c r="C260" s="1"/>
  <c r="F250"/>
  <c r="F256" s="1"/>
  <c r="F123"/>
  <c r="F80"/>
  <c r="F66"/>
  <c r="C211"/>
  <c r="C261" s="1"/>
  <c r="D62"/>
  <c r="D78"/>
  <c r="D79"/>
  <c r="D64"/>
  <c r="E157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198"/>
  <c r="D211" s="1"/>
  <c r="D261" s="1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<sst xmlns="http://schemas.openxmlformats.org/spreadsheetml/2006/main" count="614" uniqueCount="262">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</sst>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7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3" formatCode="#,##0.0000;\-#,##0.0000;0.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7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3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85568896"/>
        <c:axId val="85574784"/>
      </c:lineChart>
      <c:catAx>
        <c:axId val="85568896"/>
        <c:scaling>
          <c:orientation val="minMax"/>
        </c:scaling>
        <c:axPos val="b"/>
        <c:numFmt formatCode="0.00%" sourceLinked="1"/>
        <c:tickLblPos val="nextTo"/>
        <c:crossAx val="85574784"/>
        <c:crosses val="autoZero"/>
        <c:auto val="1"/>
        <c:lblAlgn val="ctr"/>
        <c:lblOffset val="100"/>
      </c:catAx>
      <c:valAx>
        <c:axId val="85574784"/>
        <c:scaling>
          <c:orientation val="minMax"/>
        </c:scaling>
        <c:axPos val="l"/>
        <c:majorGridlines/>
        <c:numFmt formatCode="0.00%" sourceLinked="1"/>
        <c:tickLblPos val="nextTo"/>
        <c:crossAx val="8556889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85580032"/>
        <c:axId val="102285696"/>
      </c:scatterChart>
      <c:valAx>
        <c:axId val="855800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102285696"/>
        <c:crosses val="autoZero"/>
        <c:crossBetween val="midCat"/>
        <c:majorUnit val="0.1"/>
      </c:valAx>
      <c:valAx>
        <c:axId val="1022856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85580032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3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63" zoomScale="85" zoomScaleNormal="85" workbookViewId="0">
      <selection activeCell="H213" sqref="H213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64.495500000000007</v>
      </c>
      <c r="E174" s="160">
        <f t="shared" si="26"/>
        <v>67.344471000000013</v>
      </c>
      <c r="F174" s="160">
        <f t="shared" si="26"/>
        <v>70.706996999999987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42.56703000000001</v>
      </c>
      <c r="E189" s="160">
        <f t="shared" si="31"/>
        <v>44.447350860000007</v>
      </c>
      <c r="F189" s="160">
        <f t="shared" si="31"/>
        <v>46.666618019999994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60.963030000000003</v>
      </c>
      <c r="E196" s="200">
        <f t="shared" si="35"/>
        <v>63.76315086000001</v>
      </c>
      <c r="F196" s="200">
        <f t="shared" si="35"/>
        <v>66.948208019999996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outlineLevel="1">
      <c r="B209" s="122" t="s">
        <v>112</v>
      </c>
      <c r="C209" s="159">
        <f>IF($C$203="profit",C196,IF($C$203="fix",C89,C144))</f>
        <v>58.328459999999993</v>
      </c>
      <c r="D209" s="160">
        <f t="shared" ref="D209:F209" si="39">IF($C$203="profit",D196,IF($C$203="fix",D89,D144))</f>
        <v>60.963030000000003</v>
      </c>
      <c r="E209" s="160">
        <f t="shared" si="39"/>
        <v>63.76315086000001</v>
      </c>
      <c r="F209" s="160">
        <f t="shared" si="39"/>
        <v>66.948208019999996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60.963030000000003</v>
      </c>
      <c r="E210" s="160">
        <f t="shared" si="40"/>
        <v>63.701143200000004</v>
      </c>
      <c r="F210" s="160">
        <f t="shared" si="40"/>
        <v>65.381647364999992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48.119993999999998</v>
      </c>
      <c r="F211" s="160">
        <f t="shared" si="41"/>
        <v>47.9025927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32.284979999999997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17.52</v>
      </c>
      <c r="D215" s="199">
        <f t="shared" ref="D215:F215" si="43">IF($C$203="profit",D181,IF($C$203="fix",D89,D137))</f>
        <v>18.395999999999997</v>
      </c>
      <c r="E215" s="199">
        <f t="shared" si="43"/>
        <v>19.315799999999999</v>
      </c>
      <c r="F215" s="199">
        <f t="shared" si="43"/>
        <v>20.281589999999998</v>
      </c>
      <c r="G215" s="172"/>
    </row>
    <row r="216" spans="2:7" outlineLevel="1">
      <c r="B216" s="175" t="s">
        <v>111</v>
      </c>
      <c r="C216" s="199"/>
      <c r="D216" s="199">
        <f t="shared" ref="C216:F218" si="44">IF($C$203="profit",D182,IF($C$203="fix",D90,D138))</f>
        <v>18.395999999999997</v>
      </c>
      <c r="E216" s="199">
        <f t="shared" si="44"/>
        <v>19.315799999999999</v>
      </c>
      <c r="F216" s="199">
        <f t="shared" si="44"/>
        <v>20.281589999999998</v>
      </c>
      <c r="G216" s="172"/>
    </row>
    <row r="217" spans="2:7" outlineLevel="1">
      <c r="B217" s="175" t="s">
        <v>110</v>
      </c>
      <c r="C217" s="199"/>
      <c r="D217" s="199"/>
      <c r="E217" s="199">
        <f t="shared" si="44"/>
        <v>16.643999999999998</v>
      </c>
      <c r="F217" s="199">
        <f t="shared" si="44"/>
        <v>17.476199999999999</v>
      </c>
      <c r="G217" s="172"/>
    </row>
    <row r="218" spans="2:7" outlineLevel="1">
      <c r="B218" s="175" t="s">
        <v>109</v>
      </c>
      <c r="C218" s="199"/>
      <c r="D218" s="199"/>
      <c r="E218" s="199"/>
      <c r="F218" s="199">
        <f t="shared" si="44"/>
        <v>14.891999999999999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5">-$C$22*D16</f>
        <v>-153.29999999999998</v>
      </c>
      <c r="E225" s="160">
        <f t="shared" si="45"/>
        <v>-160.965</v>
      </c>
      <c r="F225" s="160">
        <f t="shared" si="45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6">-$C$22*C17</f>
        <v>0</v>
      </c>
      <c r="D226" s="161">
        <f t="shared" si="46"/>
        <v>-153.29999999999998</v>
      </c>
      <c r="E226" s="160">
        <f t="shared" si="46"/>
        <v>-160.965</v>
      </c>
      <c r="F226" s="160">
        <f t="shared" si="46"/>
        <v>-169.01325</v>
      </c>
    </row>
    <row r="227" spans="2:8" outlineLevel="1">
      <c r="B227" s="122" t="s">
        <v>110</v>
      </c>
      <c r="C227" s="158">
        <f t="shared" ref="C227:F227" si="47">-$C$22*C18</f>
        <v>0</v>
      </c>
      <c r="D227" s="158">
        <f t="shared" si="47"/>
        <v>0</v>
      </c>
      <c r="E227" s="161">
        <f t="shared" si="47"/>
        <v>-138.69999999999999</v>
      </c>
      <c r="F227" s="160">
        <f t="shared" si="47"/>
        <v>-145.63499999999999</v>
      </c>
    </row>
    <row r="228" spans="2:8" outlineLevel="1">
      <c r="B228" s="122" t="s">
        <v>109</v>
      </c>
      <c r="C228" s="158">
        <f t="shared" ref="C228:F228" si="48">-$C$22*C19</f>
        <v>0</v>
      </c>
      <c r="D228" s="158">
        <f t="shared" si="48"/>
        <v>0</v>
      </c>
      <c r="E228" s="158">
        <f t="shared" si="48"/>
        <v>0</v>
      </c>
      <c r="F228" s="161">
        <f t="shared" si="48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49">D16+D225</f>
        <v>56.700000000000017</v>
      </c>
      <c r="E232" s="160">
        <f t="shared" si="49"/>
        <v>59.534999999999997</v>
      </c>
      <c r="F232" s="160">
        <f t="shared" si="49"/>
        <v>62.511750000000006</v>
      </c>
    </row>
    <row r="233" spans="2:8" outlineLevel="1">
      <c r="B233" s="122" t="s">
        <v>111</v>
      </c>
      <c r="C233" s="158">
        <f t="shared" ref="C233:F233" si="50">C17+C226</f>
        <v>0</v>
      </c>
      <c r="D233" s="161">
        <f t="shared" si="50"/>
        <v>56.700000000000017</v>
      </c>
      <c r="E233" s="160">
        <f t="shared" si="50"/>
        <v>59.534999999999997</v>
      </c>
      <c r="F233" s="160">
        <f t="shared" si="50"/>
        <v>62.511750000000006</v>
      </c>
    </row>
    <row r="234" spans="2:8" outlineLevel="1">
      <c r="B234" s="122" t="s">
        <v>110</v>
      </c>
      <c r="C234" s="158">
        <f t="shared" ref="C234:F234" si="51">C18+C227</f>
        <v>0</v>
      </c>
      <c r="D234" s="158">
        <f t="shared" si="51"/>
        <v>0</v>
      </c>
      <c r="E234" s="161">
        <f t="shared" si="51"/>
        <v>51.300000000000011</v>
      </c>
      <c r="F234" s="160">
        <f t="shared" si="51"/>
        <v>53.865000000000009</v>
      </c>
    </row>
    <row r="235" spans="2:8" outlineLevel="1">
      <c r="B235" s="122" t="s">
        <v>109</v>
      </c>
      <c r="C235" s="158">
        <f t="shared" ref="C235:F235" si="52">C19+C228</f>
        <v>0</v>
      </c>
      <c r="D235" s="158">
        <f t="shared" si="52"/>
        <v>0</v>
      </c>
      <c r="E235" s="158">
        <f t="shared" si="52"/>
        <v>0</v>
      </c>
      <c r="F235" s="161">
        <f t="shared" si="52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3">D10</f>
        <v>-99</v>
      </c>
      <c r="E241" s="222">
        <f t="shared" si="53"/>
        <v>-107.91</v>
      </c>
      <c r="F241" s="222">
        <f t="shared" si="53"/>
        <v>-113.35499999999999</v>
      </c>
      <c r="H241" s="167"/>
    </row>
    <row r="242" spans="2:8" outlineLevel="1">
      <c r="B242" s="122" t="s">
        <v>111</v>
      </c>
      <c r="C242" s="222">
        <f t="shared" ref="C242:F242" si="54">C11</f>
        <v>0</v>
      </c>
      <c r="D242" s="223">
        <f t="shared" si="54"/>
        <v>-99</v>
      </c>
      <c r="E242" s="222">
        <f t="shared" si="54"/>
        <v>-108.9</v>
      </c>
      <c r="F242" s="222">
        <f t="shared" si="54"/>
        <v>-118.70100000000001</v>
      </c>
      <c r="H242" s="167"/>
    </row>
    <row r="243" spans="2:8" outlineLevel="1">
      <c r="B243" s="122" t="s">
        <v>110</v>
      </c>
      <c r="C243" s="222">
        <f t="shared" ref="C243:F243" si="55">C12</f>
        <v>0</v>
      </c>
      <c r="D243" s="222">
        <f t="shared" si="55"/>
        <v>0</v>
      </c>
      <c r="E243" s="223">
        <f t="shared" si="55"/>
        <v>-108.9</v>
      </c>
      <c r="F243" s="222">
        <f t="shared" si="55"/>
        <v>-119.79</v>
      </c>
      <c r="H243" s="167"/>
    </row>
    <row r="244" spans="2:8" outlineLevel="1">
      <c r="B244" s="122" t="s">
        <v>109</v>
      </c>
      <c r="C244" s="222">
        <f t="shared" ref="C244:F244" si="56">C13</f>
        <v>0</v>
      </c>
      <c r="D244" s="222">
        <f t="shared" si="56"/>
        <v>0</v>
      </c>
      <c r="E244" s="222">
        <f t="shared" si="56"/>
        <v>0</v>
      </c>
      <c r="F244" s="223">
        <f t="shared" si="56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57">D78*D16*$C$22</f>
        <v>62.743499999999997</v>
      </c>
      <c r="E247" s="160">
        <f t="shared" si="57"/>
        <v>66.256479000000013</v>
      </c>
      <c r="F247" s="160">
        <f t="shared" si="57"/>
        <v>69.574000500000011</v>
      </c>
    </row>
    <row r="248" spans="2:8" outlineLevel="1">
      <c r="B248" s="122" t="s">
        <v>111</v>
      </c>
      <c r="C248" s="158">
        <f t="shared" ref="C248:F248" si="58">C79*C17*$C$22</f>
        <v>0</v>
      </c>
      <c r="D248" s="161">
        <f t="shared" si="58"/>
        <v>62.743499999999997</v>
      </c>
      <c r="E248" s="160">
        <f>E79*E17*$C$22</f>
        <v>66.350430000000003</v>
      </c>
      <c r="F248" s="160">
        <f t="shared" si="58"/>
        <v>71.947577250000023</v>
      </c>
      <c r="H248" s="167"/>
    </row>
    <row r="249" spans="2:8" outlineLevel="1">
      <c r="B249" s="122" t="s">
        <v>110</v>
      </c>
      <c r="C249" s="158">
        <f t="shared" ref="C249:F249" si="59">C80*C18*$C$22</f>
        <v>0</v>
      </c>
      <c r="D249" s="158">
        <f t="shared" si="59"/>
        <v>0</v>
      </c>
      <c r="E249" s="161">
        <f t="shared" si="59"/>
        <v>67.430099999999996</v>
      </c>
      <c r="F249" s="160">
        <f t="shared" si="59"/>
        <v>74.776454999999999</v>
      </c>
      <c r="H249" s="167"/>
    </row>
    <row r="250" spans="2:8" outlineLevel="1">
      <c r="B250" s="122" t="s">
        <v>109</v>
      </c>
      <c r="C250" s="158">
        <f t="shared" ref="C250:F250" si="60">C81*C19*$C$22</f>
        <v>0</v>
      </c>
      <c r="D250" s="158">
        <f t="shared" si="60"/>
        <v>0</v>
      </c>
      <c r="E250" s="158">
        <f t="shared" si="60"/>
        <v>0</v>
      </c>
      <c r="F250" s="161">
        <f t="shared" si="60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1">D241+D247</f>
        <v>-36.256500000000003</v>
      </c>
      <c r="E253" s="222">
        <f t="shared" si="61"/>
        <v>-41.653520999999984</v>
      </c>
      <c r="F253" s="222">
        <f t="shared" si="61"/>
        <v>-43.780999499999979</v>
      </c>
    </row>
    <row r="254" spans="2:8" outlineLevel="1">
      <c r="B254" s="122" t="s">
        <v>111</v>
      </c>
      <c r="C254" s="222">
        <f t="shared" ref="C254:F254" si="62">C242+C248</f>
        <v>0</v>
      </c>
      <c r="D254" s="223">
        <f t="shared" si="62"/>
        <v>-36.256500000000003</v>
      </c>
      <c r="E254" s="222">
        <f t="shared" si="62"/>
        <v>-42.549570000000003</v>
      </c>
      <c r="F254" s="222">
        <f t="shared" si="62"/>
        <v>-46.753422749999984</v>
      </c>
    </row>
    <row r="255" spans="2:8" outlineLevel="1">
      <c r="B255" s="122" t="s">
        <v>110</v>
      </c>
      <c r="C255" s="222">
        <f t="shared" ref="C255:F255" si="63">C243+C249</f>
        <v>0</v>
      </c>
      <c r="D255" s="222">
        <f t="shared" si="63"/>
        <v>0</v>
      </c>
      <c r="E255" s="223">
        <f t="shared" si="63"/>
        <v>-41.46990000000001</v>
      </c>
      <c r="F255" s="222">
        <f t="shared" si="63"/>
        <v>-45.013545000000008</v>
      </c>
    </row>
    <row r="256" spans="2:8" outlineLevel="1">
      <c r="B256" s="122" t="s">
        <v>109</v>
      </c>
      <c r="C256" s="222">
        <f t="shared" ref="C256:F256" si="64">C244+C250</f>
        <v>0</v>
      </c>
      <c r="D256" s="222">
        <f t="shared" si="64"/>
        <v>0</v>
      </c>
      <c r="E256" s="222">
        <f t="shared" si="64"/>
        <v>0</v>
      </c>
      <c r="F256" s="223">
        <f t="shared" si="64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81.677459999999996</v>
      </c>
      <c r="D259" s="160">
        <f t="shared" ref="D259:F259" si="65">D253+D209+D232</f>
        <v>81.406530000000018</v>
      </c>
      <c r="E259" s="160">
        <f t="shared" si="65"/>
        <v>81.644629860000023</v>
      </c>
      <c r="F259" s="160">
        <f t="shared" si="65"/>
        <v>85.678958520000023</v>
      </c>
    </row>
    <row r="260" spans="2:11">
      <c r="B260" s="122" t="s">
        <v>111</v>
      </c>
      <c r="C260" s="158">
        <f t="shared" ref="C260:F260" si="66">C254+C210+C233</f>
        <v>0</v>
      </c>
      <c r="D260" s="161">
        <f t="shared" si="66"/>
        <v>81.406530000000018</v>
      </c>
      <c r="E260" s="160">
        <f t="shared" si="66"/>
        <v>80.686573199999998</v>
      </c>
      <c r="F260" s="160">
        <f t="shared" si="66"/>
        <v>81.139974615000014</v>
      </c>
    </row>
    <row r="261" spans="2:11">
      <c r="B261" s="122" t="s">
        <v>110</v>
      </c>
      <c r="C261" s="158">
        <f t="shared" ref="C261:F261" si="67">C255+C211+C234</f>
        <v>0</v>
      </c>
      <c r="D261" s="158">
        <f t="shared" si="67"/>
        <v>0</v>
      </c>
      <c r="E261" s="161">
        <f t="shared" si="67"/>
        <v>57.950094</v>
      </c>
      <c r="F261" s="160">
        <f t="shared" si="67"/>
        <v>56.754047700000001</v>
      </c>
    </row>
    <row r="262" spans="2:11">
      <c r="B262" s="122" t="s">
        <v>109</v>
      </c>
      <c r="C262" s="158">
        <f t="shared" ref="C262:F262" si="68">C256+C212+C235</f>
        <v>0</v>
      </c>
      <c r="D262" s="158">
        <f t="shared" si="68"/>
        <v>0</v>
      </c>
      <c r="E262" s="158">
        <f t="shared" si="68"/>
        <v>0</v>
      </c>
      <c r="F262" s="161">
        <f t="shared" si="68"/>
        <v>35.044979999999988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81.677459999999996</v>
      </c>
      <c r="D265" s="160">
        <f>D259-C259</f>
        <v>-0.27092999999997858</v>
      </c>
      <c r="E265" s="160">
        <f t="shared" ref="E265:F266" si="69">E259-D259</f>
        <v>0.23809986000000549</v>
      </c>
      <c r="F265" s="160">
        <f t="shared" si="69"/>
        <v>4.0343286599999999</v>
      </c>
    </row>
    <row r="266" spans="2:11" hidden="1" outlineLevel="1">
      <c r="B266" s="122" t="s">
        <v>111</v>
      </c>
      <c r="C266" s="158"/>
      <c r="D266" s="161">
        <f>D260</f>
        <v>81.406530000000018</v>
      </c>
      <c r="E266" s="160">
        <f t="shared" si="69"/>
        <v>-0.71995680000001983</v>
      </c>
      <c r="F266" s="160">
        <f t="shared" si="69"/>
        <v>0.45340141500001607</v>
      </c>
    </row>
    <row r="267" spans="2:11" hidden="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0">F261-E261</f>
        <v>-1.196046299999999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81.677459999999996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-0.27092999999997858</v>
      </c>
      <c r="E274" s="188">
        <f t="shared" ref="E274:F274" si="71">SUM(E275:E278)</f>
        <v>-0.48185694000001433</v>
      </c>
      <c r="F274" s="188">
        <f t="shared" si="71"/>
        <v>3.291683775000017</v>
      </c>
    </row>
    <row r="275" spans="2:7" hidden="1" outlineLevel="1">
      <c r="B275" s="122" t="s">
        <v>112</v>
      </c>
      <c r="C275" s="181"/>
      <c r="D275" s="186">
        <f>D265</f>
        <v>-0.27092999999997858</v>
      </c>
      <c r="E275" s="186">
        <f t="shared" ref="E275:F275" si="72">E265</f>
        <v>0.23809986000000549</v>
      </c>
      <c r="F275" s="186">
        <f t="shared" si="72"/>
        <v>4.0343286599999999</v>
      </c>
    </row>
    <row r="276" spans="2:7" hidden="1" outlineLevel="1">
      <c r="B276" s="122" t="s">
        <v>111</v>
      </c>
      <c r="C276" s="185"/>
      <c r="D276" s="181"/>
      <c r="E276" s="186">
        <f>E266</f>
        <v>-0.71995680000001983</v>
      </c>
      <c r="F276" s="186">
        <f>F266</f>
        <v>0.45340141500001607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-1.196046299999999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81.677459999999996</v>
      </c>
      <c r="D279" s="182">
        <f>D273+D274</f>
        <v>81.135600000000039</v>
      </c>
      <c r="E279" s="182">
        <f>E273+E274</f>
        <v>57.468237059999986</v>
      </c>
      <c r="F279" s="182">
        <f>F273+F274</f>
        <v>38.336663775000005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3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2013-01-23T16:58:11Z</dcterms:modified>
</cp:coreProperties>
</file>