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D216" i="8"/>
  <c r="E216"/>
  <c r="E217"/>
  <c r="F218"/>
  <c r="F217"/>
  <c r="F216"/>
  <c r="F215"/>
  <c r="E215"/>
  <c r="D215"/>
  <c r="C215"/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157"/>
  <c r="C253"/>
  <c r="C156"/>
  <c r="E66"/>
  <c r="E158"/>
  <c r="E121"/>
  <c r="F119"/>
  <c r="C197"/>
  <c r="C199"/>
  <c r="E119"/>
  <c r="E254"/>
  <c r="C198"/>
  <c r="C216"/>
  <c r="C210"/>
  <c r="C260" s="1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F250" l="1"/>
  <c r="F256" s="1"/>
  <c r="F123"/>
  <c r="C166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F265" l="1"/>
  <c r="F275" s="1"/>
  <c r="D197"/>
  <c r="D210" s="1"/>
  <c r="D260" s="1"/>
  <c r="D266" s="1"/>
  <c r="D273" s="1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F197"/>
  <c r="F210" s="1"/>
  <c r="F260" s="1"/>
  <c r="E197"/>
  <c r="E210" s="1"/>
  <c r="E260" s="1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65"/>
  <c r="E275" s="1"/>
  <c r="D279"/>
  <c r="F266"/>
  <c r="F276" s="1"/>
  <c r="F199"/>
  <c r="F212" s="1"/>
  <c r="F262" s="1"/>
  <c r="F268" s="1"/>
  <c r="F273" s="1"/>
  <c r="F198"/>
  <c r="F211" s="1"/>
  <c r="F261" s="1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<sst xmlns="http://schemas.openxmlformats.org/spreadsheetml/2006/main" count="614" uniqueCount="262">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</sst>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3" formatCode="#,##0.0000;\-#,##0.0000;0.0000"/>
    <numFmt numFmtId="177" formatCode="#,##0.00000000;\-#,##0.00000000;0.00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3" fontId="14" fillId="10" borderId="6" xfId="3" applyNumberFormat="1" applyBorder="1"/>
    <xf numFmtId="177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50726400"/>
        <c:axId val="50727936"/>
      </c:lineChart>
      <c:catAx>
        <c:axId val="50726400"/>
        <c:scaling>
          <c:orientation val="minMax"/>
        </c:scaling>
        <c:axPos val="b"/>
        <c:numFmt formatCode="0.00%" sourceLinked="1"/>
        <c:tickLblPos val="nextTo"/>
        <c:crossAx val="50727936"/>
        <c:crosses val="autoZero"/>
        <c:auto val="1"/>
        <c:lblAlgn val="ctr"/>
        <c:lblOffset val="100"/>
      </c:catAx>
      <c:valAx>
        <c:axId val="50727936"/>
        <c:scaling>
          <c:orientation val="minMax"/>
        </c:scaling>
        <c:axPos val="l"/>
        <c:majorGridlines/>
        <c:numFmt formatCode="0.00%" sourceLinked="1"/>
        <c:tickLblPos val="nextTo"/>
        <c:crossAx val="507264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57024896"/>
        <c:axId val="57027200"/>
      </c:scatterChart>
      <c:valAx>
        <c:axId val="570248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57027200"/>
        <c:crosses val="autoZero"/>
        <c:crossBetween val="midCat"/>
        <c:majorUnit val="0.1"/>
      </c:valAx>
      <c:valAx>
        <c:axId val="570272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57024896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3" zoomScale="130" zoomScaleNormal="130" workbookViewId="0">
      <selection activeCell="B33" sqref="B33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7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63" zoomScale="85" zoomScaleNormal="85" workbookViewId="0">
      <selection activeCell="E212" sqref="E212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1</v>
      </c>
      <c r="F47" s="35"/>
      <c r="G47" s="35"/>
      <c r="H47" s="27">
        <f t="shared" si="4"/>
        <v>9.9999999999999978E-2</v>
      </c>
      <c r="I47" s="5">
        <f t="shared" si="5"/>
        <v>9.9999999999999978E-2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9.9999999999999978E-2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9.9999999999999978E-2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9.9999999999999978E-2</v>
      </c>
      <c r="C63" s="192">
        <f t="dataTable" ref="C63:F63" dt2D="0" dtr="1" r1="D57" ca="1"/>
        <v>4.9999999999999989E-2</v>
      </c>
      <c r="D63" s="192">
        <v>7.1428571428571397E-2</v>
      </c>
      <c r="E63" s="192">
        <v>8.9387755102040778E-2</v>
      </c>
      <c r="F63" s="192">
        <v>8.9601554907677294E-2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9.9999999999999978E-2</v>
      </c>
      <c r="C65" s="126">
        <f t="dataTable" ref="C65:F65" dt2D="0" dtr="1" r1="D57"/>
        <v>0</v>
      </c>
      <c r="D65" s="192">
        <v>7.1428571428571397E-2</v>
      </c>
      <c r="E65" s="192">
        <v>9.3877551020408179E-2</v>
      </c>
      <c r="F65" s="192">
        <v>9.9999999999999978E-2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9.9999999999999978E-2</v>
      </c>
      <c r="C67" s="126">
        <f t="dataTable" ref="C67:F67" dt2D="0" dtr="1" r1="D57" ca="1"/>
        <v>0</v>
      </c>
      <c r="D67" s="126">
        <v>0</v>
      </c>
      <c r="E67" s="192">
        <v>9.9999999999999978E-2</v>
      </c>
      <c r="F67" s="192">
        <v>9.9999999999999978E-2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9.9999999999999978E-2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9.9999999999999978E-2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4.9999999999999989E-2</v>
      </c>
      <c r="D72" s="25">
        <f t="shared" ref="D72:F72" si="11">D63</f>
        <v>7.1428571428571397E-2</v>
      </c>
      <c r="E72" s="25">
        <f t="shared" si="11"/>
        <v>8.9387755102040778E-2</v>
      </c>
      <c r="F72" s="25">
        <f t="shared" si="11"/>
        <v>8.9601554907677294E-2</v>
      </c>
    </row>
    <row r="73" spans="1:8" hidden="1" outlineLevel="1">
      <c r="B73" s="122" t="s">
        <v>111</v>
      </c>
      <c r="C73" s="25"/>
      <c r="D73" s="124">
        <f t="shared" ref="D73:F73" si="12">D65</f>
        <v>7.1428571428571397E-2</v>
      </c>
      <c r="E73" s="25">
        <f t="shared" si="12"/>
        <v>9.3877551020408179E-2</v>
      </c>
      <c r="F73" s="25">
        <f t="shared" si="12"/>
        <v>9.9999999999999978E-2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9.9999999999999978E-2</v>
      </c>
      <c r="F74" s="25">
        <f t="shared" si="13"/>
        <v>9.9999999999999978E-2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9.9999999999999978E-2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</v>
      </c>
      <c r="D78" s="25">
        <f>D37-D72</f>
        <v>0.4</v>
      </c>
      <c r="E78" s="25">
        <f>E37-E72</f>
        <v>0.4</v>
      </c>
      <c r="F78" s="25">
        <f>F37-F72</f>
        <v>0.4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</v>
      </c>
      <c r="E79" s="25">
        <f>E38-E73</f>
        <v>0.4</v>
      </c>
      <c r="F79" s="25">
        <f>F38-F73</f>
        <v>0.41269193391642378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0.47315789473684211</v>
      </c>
      <c r="F80" s="25">
        <f>F39-F74</f>
        <v>0.50045112781954892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0.60464705882352943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</v>
      </c>
      <c r="D117" s="191">
        <f t="shared" ref="D117:F117" si="17">D78</f>
        <v>0.4</v>
      </c>
      <c r="E117" s="191">
        <f t="shared" si="17"/>
        <v>0.4</v>
      </c>
      <c r="F117" s="191">
        <f t="shared" si="17"/>
        <v>0.4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0.45999999999999996</v>
      </c>
      <c r="D118" s="192">
        <v>0.45999999999999996</v>
      </c>
      <c r="E118" s="192">
        <v>0.45999999999999996</v>
      </c>
      <c r="F118" s="192">
        <v>0.45999999999999996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</v>
      </c>
      <c r="E119" s="193">
        <f t="shared" si="18"/>
        <v>0.4</v>
      </c>
      <c r="F119" s="193">
        <f t="shared" si="18"/>
        <v>0.41269193391642378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0.45999999999999996</v>
      </c>
      <c r="E120" s="192">
        <v>0.45999999999999996</v>
      </c>
      <c r="F120" s="192">
        <v>0.44603887269193382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0.47315789473684211</v>
      </c>
      <c r="F121" s="193">
        <f t="shared" si="19"/>
        <v>0.50045112781954892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0.37952631578947371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0.60464705882352943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0.34209999999999985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0.45999999999999996</v>
      </c>
      <c r="D127" s="25">
        <f>D118</f>
        <v>0.45999999999999996</v>
      </c>
      <c r="E127" s="25">
        <f>E118</f>
        <v>0.45999999999999996</v>
      </c>
      <c r="F127" s="25">
        <f>F118</f>
        <v>0.45999999999999996</v>
      </c>
      <c r="H127" s="32"/>
    </row>
    <row r="128" spans="1:14" hidden="1" outlineLevel="1">
      <c r="B128" s="122" t="s">
        <v>111</v>
      </c>
      <c r="C128" s="25"/>
      <c r="D128" s="124">
        <f>D120</f>
        <v>0.45999999999999996</v>
      </c>
      <c r="E128" s="25">
        <f>E120</f>
        <v>0.45999999999999996</v>
      </c>
      <c r="F128" s="25">
        <f>F120</f>
        <v>0.44603887269193382</v>
      </c>
    </row>
    <row r="129" spans="2:8" hidden="1" outlineLevel="1">
      <c r="B129" s="122" t="s">
        <v>110</v>
      </c>
      <c r="C129" s="25"/>
      <c r="D129" s="25"/>
      <c r="E129" s="124">
        <f>E122</f>
        <v>0.37952631578947371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0.34209999999999985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67.16</v>
      </c>
      <c r="D144" s="160">
        <f t="shared" si="22"/>
        <v>70.518000000000001</v>
      </c>
      <c r="E144" s="160">
        <f t="shared" si="22"/>
        <v>74.043899999999994</v>
      </c>
      <c r="F144" s="160">
        <f t="shared" si="22"/>
        <v>77.746094999999997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70.518000000000001</v>
      </c>
      <c r="E145" s="160">
        <f t="shared" si="22"/>
        <v>74.043899999999994</v>
      </c>
      <c r="F145" s="160">
        <f t="shared" si="22"/>
        <v>75.386479499999993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52.640300000000003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42.454609999999981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62.78</v>
      </c>
      <c r="D156" s="160">
        <f t="shared" si="23"/>
        <v>65.918999999999997</v>
      </c>
      <c r="E156" s="160">
        <f t="shared" si="23"/>
        <v>69.214950000000002</v>
      </c>
      <c r="F156" s="160">
        <f t="shared" si="23"/>
        <v>72.675697499999998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65.918999999999997</v>
      </c>
      <c r="E157" s="160">
        <f t="shared" si="23"/>
        <v>69.214950000000002</v>
      </c>
      <c r="F157" s="160">
        <f t="shared" si="23"/>
        <v>70.530592499999997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49.494</v>
      </c>
      <c r="F158" s="160">
        <f t="shared" si="23"/>
        <v>47.993849999999995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27.9663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42.78</v>
      </c>
      <c r="D166" s="200">
        <f>D156+MIN(0,D165)</f>
        <v>45.918999999999997</v>
      </c>
      <c r="E166" s="200">
        <f>E156+MIN(0,E165)</f>
        <v>49.214950000000002</v>
      </c>
      <c r="F166" s="200">
        <f>F156+MIN(0,F165)</f>
        <v>52.675697499999998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65.918999999999997</v>
      </c>
      <c r="E167" s="200">
        <f t="shared" si="25"/>
        <v>69.214950000000002</v>
      </c>
      <c r="F167" s="200">
        <f t="shared" si="25"/>
        <v>70.530592499999997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49.494</v>
      </c>
      <c r="F168" s="200">
        <f t="shared" si="25"/>
        <v>47.993849999999995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27.9663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62.78</v>
      </c>
      <c r="D174" s="160">
        <f t="shared" si="26"/>
        <v>65.918999999999997</v>
      </c>
      <c r="E174" s="160">
        <f t="shared" si="26"/>
        <v>69.214950000000002</v>
      </c>
      <c r="F174" s="160">
        <f t="shared" si="26"/>
        <v>72.675697499999998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65.918999999999997</v>
      </c>
      <c r="E175" s="160">
        <f t="shared" si="26"/>
        <v>69.214950000000002</v>
      </c>
      <c r="F175" s="160">
        <f t="shared" si="26"/>
        <v>70.530592499999997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49.494</v>
      </c>
      <c r="F176" s="160">
        <f t="shared" si="26"/>
        <v>47.993849999999995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27.9663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41.434800000000003</v>
      </c>
      <c r="D189" s="160">
        <f t="shared" ref="D189:F189" si="31">$C$153*MAX(0,D174)</f>
        <v>43.506540000000001</v>
      </c>
      <c r="E189" s="160">
        <f t="shared" si="31"/>
        <v>45.681867000000004</v>
      </c>
      <c r="F189" s="160">
        <f t="shared" si="31"/>
        <v>47.965960350000003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43.506540000000001</v>
      </c>
      <c r="E190" s="160">
        <f t="shared" si="32"/>
        <v>45.681867000000004</v>
      </c>
      <c r="F190" s="160">
        <f t="shared" si="32"/>
        <v>46.550191050000002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32.666040000000002</v>
      </c>
      <c r="F191" s="160">
        <f t="shared" si="33"/>
        <v>31.675940999999998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18.457758000000002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58.954800000000006</v>
      </c>
      <c r="D196" s="200">
        <f t="shared" ref="D196:F196" si="35">D189+D181</f>
        <v>61.902540000000002</v>
      </c>
      <c r="E196" s="200">
        <f t="shared" si="35"/>
        <v>64.997667000000007</v>
      </c>
      <c r="F196" s="200">
        <f t="shared" si="35"/>
        <v>68.247550349999997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61.902540000000002</v>
      </c>
      <c r="E197" s="200">
        <f t="shared" si="36"/>
        <v>64.997667000000007</v>
      </c>
      <c r="F197" s="200">
        <f t="shared" si="36"/>
        <v>66.831781050000004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49.310040000000001</v>
      </c>
      <c r="F198" s="200">
        <f t="shared" si="37"/>
        <v>49.152141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33.349758000000001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58.954799999999999</v>
      </c>
      <c r="D209" s="160">
        <f t="shared" ref="D209:F209" si="39">IF($C$203="profit",D196,IF($C$203="fix",D89,D144))</f>
        <v>61.902540000000002</v>
      </c>
      <c r="E209" s="160">
        <f t="shared" si="39"/>
        <v>64.997667000000007</v>
      </c>
      <c r="F209" s="160">
        <f t="shared" si="39"/>
        <v>68.247550349999997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61.902540000000002</v>
      </c>
      <c r="E210" s="160">
        <f t="shared" si="40"/>
        <v>64.997667000000007</v>
      </c>
      <c r="F210" s="160">
        <f t="shared" si="40"/>
        <v>66.831781050000004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49.310040000000001</v>
      </c>
      <c r="F211" s="160">
        <f t="shared" si="41"/>
        <v>49.152141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33.349758000000001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IF($C$203="profit",C181,IF($C$203="fix",C89,C137))</f>
        <v>17.52</v>
      </c>
      <c r="D215" s="199">
        <f>IF($C$203="profit",D181,IF($C$203="fix",D89,D137))</f>
        <v>18.395999999999997</v>
      </c>
      <c r="E215" s="199">
        <f>IF($C$203="profit",E181,IF($C$203="fix",E89,E137))</f>
        <v>19.315799999999999</v>
      </c>
      <c r="F215" s="199">
        <f>IF($C$203="profit",F181,IF($C$203="fix",F89,F137))</f>
        <v>20.281589999999998</v>
      </c>
      <c r="G215" s="172"/>
    </row>
    <row r="216" spans="2:7" outlineLevel="1">
      <c r="B216" s="175" t="s">
        <v>111</v>
      </c>
      <c r="C216" s="201">
        <f t="shared" ref="C216:F216" si="43">IF($C$203="profit",C190,IF($C$203="fix",C90,C138))</f>
        <v>0</v>
      </c>
      <c r="D216" s="199">
        <f>IF($C$203="profit",D182,IF($C$203="fix",D90,D138))</f>
        <v>18.395999999999997</v>
      </c>
      <c r="E216" s="199">
        <f>IF($C$203="profit",E182,IF($C$203="fix",E90,E138))</f>
        <v>19.315799999999999</v>
      </c>
      <c r="F216" s="199">
        <f>IF($C$203="profit",F182,IF($C$203="fix",F90,F138))</f>
        <v>20.281589999999998</v>
      </c>
      <c r="G216" s="172"/>
    </row>
    <row r="217" spans="2:7" outlineLevel="1">
      <c r="B217" s="175" t="s">
        <v>110</v>
      </c>
      <c r="C217" s="201">
        <f t="shared" ref="C217:F217" si="44">IF($C$203="profit",C191,IF($C$203="fix",C91,C139))</f>
        <v>0</v>
      </c>
      <c r="D217" s="201">
        <f t="shared" si="44"/>
        <v>0</v>
      </c>
      <c r="E217" s="199">
        <f>IF($C$203="profit",E183,IF($C$203="fix",E91,E139))</f>
        <v>16.643999999999998</v>
      </c>
      <c r="F217" s="199">
        <f>IF($C$203="profit",F183,IF($C$203="fix",F91,F139))</f>
        <v>17.476199999999999</v>
      </c>
      <c r="G217" s="172"/>
    </row>
    <row r="218" spans="2:7" outlineLevel="1">
      <c r="B218" s="175" t="s">
        <v>109</v>
      </c>
      <c r="C218" s="201">
        <f t="shared" ref="C218:F218" si="45">IF($C$203="profit",C192,IF($C$203="fix",C92,C140))</f>
        <v>0</v>
      </c>
      <c r="D218" s="201">
        <f t="shared" si="45"/>
        <v>0</v>
      </c>
      <c r="E218" s="201">
        <f t="shared" si="45"/>
        <v>0</v>
      </c>
      <c r="F218" s="199">
        <f>IF($C$203="profit",F184,IF($C$203="fix",F92,F140))</f>
        <v>14.891999999999999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6">-$C$22*D16</f>
        <v>-153.29999999999998</v>
      </c>
      <c r="E225" s="160">
        <f t="shared" si="46"/>
        <v>-160.965</v>
      </c>
      <c r="F225" s="160">
        <f t="shared" si="46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7">-$C$22*C17</f>
        <v>0</v>
      </c>
      <c r="D226" s="161">
        <f t="shared" si="47"/>
        <v>-153.29999999999998</v>
      </c>
      <c r="E226" s="160">
        <f t="shared" si="47"/>
        <v>-160.965</v>
      </c>
      <c r="F226" s="160">
        <f t="shared" si="47"/>
        <v>-169.01325</v>
      </c>
    </row>
    <row r="227" spans="2:8" outlineLevel="1">
      <c r="B227" s="122" t="s">
        <v>110</v>
      </c>
      <c r="C227" s="158">
        <f t="shared" ref="C227:F227" si="48">-$C$22*C18</f>
        <v>0</v>
      </c>
      <c r="D227" s="158">
        <f t="shared" si="48"/>
        <v>0</v>
      </c>
      <c r="E227" s="161">
        <f t="shared" si="48"/>
        <v>-138.69999999999999</v>
      </c>
      <c r="F227" s="160">
        <f t="shared" si="48"/>
        <v>-145.63499999999999</v>
      </c>
    </row>
    <row r="228" spans="2:8" outlineLevel="1">
      <c r="B228" s="122" t="s">
        <v>109</v>
      </c>
      <c r="C228" s="158">
        <f t="shared" ref="C228:F228" si="49">-$C$22*C19</f>
        <v>0</v>
      </c>
      <c r="D228" s="158">
        <f t="shared" si="49"/>
        <v>0</v>
      </c>
      <c r="E228" s="158">
        <f t="shared" si="49"/>
        <v>0</v>
      </c>
      <c r="F228" s="161">
        <f t="shared" si="49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0">D16+D225</f>
        <v>56.700000000000017</v>
      </c>
      <c r="E232" s="160">
        <f t="shared" si="50"/>
        <v>59.534999999999997</v>
      </c>
      <c r="F232" s="160">
        <f t="shared" si="50"/>
        <v>62.511750000000006</v>
      </c>
    </row>
    <row r="233" spans="2:8" outlineLevel="1">
      <c r="B233" s="122" t="s">
        <v>111</v>
      </c>
      <c r="C233" s="158">
        <f t="shared" ref="C233:F233" si="51">C17+C226</f>
        <v>0</v>
      </c>
      <c r="D233" s="161">
        <f t="shared" si="51"/>
        <v>56.700000000000017</v>
      </c>
      <c r="E233" s="160">
        <f t="shared" si="51"/>
        <v>59.534999999999997</v>
      </c>
      <c r="F233" s="160">
        <f t="shared" si="51"/>
        <v>62.511750000000006</v>
      </c>
    </row>
    <row r="234" spans="2:8" outlineLevel="1">
      <c r="B234" s="122" t="s">
        <v>110</v>
      </c>
      <c r="C234" s="158">
        <f t="shared" ref="C234:F234" si="52">C18+C227</f>
        <v>0</v>
      </c>
      <c r="D234" s="158">
        <f t="shared" si="52"/>
        <v>0</v>
      </c>
      <c r="E234" s="161">
        <f t="shared" si="52"/>
        <v>51.300000000000011</v>
      </c>
      <c r="F234" s="160">
        <f t="shared" si="52"/>
        <v>53.865000000000009</v>
      </c>
    </row>
    <row r="235" spans="2:8" outlineLevel="1">
      <c r="B235" s="122" t="s">
        <v>109</v>
      </c>
      <c r="C235" s="158">
        <f t="shared" ref="C235:F235" si="53">C19+C228</f>
        <v>0</v>
      </c>
      <c r="D235" s="158">
        <f t="shared" si="53"/>
        <v>0</v>
      </c>
      <c r="E235" s="158">
        <f t="shared" si="53"/>
        <v>0</v>
      </c>
      <c r="F235" s="161">
        <f t="shared" si="53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4">D10</f>
        <v>-99</v>
      </c>
      <c r="E241" s="222">
        <f t="shared" si="54"/>
        <v>-107.91</v>
      </c>
      <c r="F241" s="222">
        <f t="shared" si="54"/>
        <v>-113.35499999999999</v>
      </c>
      <c r="H241" s="167"/>
    </row>
    <row r="242" spans="2:8" outlineLevel="1">
      <c r="B242" s="122" t="s">
        <v>111</v>
      </c>
      <c r="C242" s="222">
        <f t="shared" ref="C242:F242" si="55">C11</f>
        <v>0</v>
      </c>
      <c r="D242" s="223">
        <f t="shared" si="55"/>
        <v>-99</v>
      </c>
      <c r="E242" s="222">
        <f t="shared" si="55"/>
        <v>-108.9</v>
      </c>
      <c r="F242" s="222">
        <f t="shared" si="55"/>
        <v>-118.70100000000001</v>
      </c>
      <c r="H242" s="167"/>
    </row>
    <row r="243" spans="2:8" outlineLevel="1">
      <c r="B243" s="122" t="s">
        <v>110</v>
      </c>
      <c r="C243" s="222">
        <f t="shared" ref="C243:F243" si="56">C12</f>
        <v>0</v>
      </c>
      <c r="D243" s="222">
        <f t="shared" si="56"/>
        <v>0</v>
      </c>
      <c r="E243" s="223">
        <f t="shared" si="56"/>
        <v>-108.9</v>
      </c>
      <c r="F243" s="222">
        <f t="shared" si="56"/>
        <v>-119.79</v>
      </c>
      <c r="H243" s="167"/>
    </row>
    <row r="244" spans="2:8" outlineLevel="1">
      <c r="B244" s="122" t="s">
        <v>109</v>
      </c>
      <c r="C244" s="222">
        <f t="shared" ref="C244:F244" si="57">C13</f>
        <v>0</v>
      </c>
      <c r="D244" s="222">
        <f t="shared" si="57"/>
        <v>0</v>
      </c>
      <c r="E244" s="222">
        <f t="shared" si="57"/>
        <v>0</v>
      </c>
      <c r="F244" s="223">
        <f t="shared" si="57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58.4</v>
      </c>
      <c r="D247" s="160">
        <f t="shared" ref="D247:F247" si="58">D78*D16*$C$22</f>
        <v>61.32</v>
      </c>
      <c r="E247" s="160">
        <f t="shared" si="58"/>
        <v>64.385999999999996</v>
      </c>
      <c r="F247" s="160">
        <f t="shared" si="58"/>
        <v>67.605300000000014</v>
      </c>
    </row>
    <row r="248" spans="2:8" outlineLevel="1">
      <c r="B248" s="122" t="s">
        <v>111</v>
      </c>
      <c r="C248" s="158">
        <f t="shared" ref="C248:F248" si="59">C79*C17*$C$22</f>
        <v>0</v>
      </c>
      <c r="D248" s="161">
        <f t="shared" si="59"/>
        <v>61.32</v>
      </c>
      <c r="E248" s="160">
        <f>E79*E17*$C$22</f>
        <v>64.385999999999996</v>
      </c>
      <c r="F248" s="160">
        <f t="shared" si="59"/>
        <v>69.750405000000015</v>
      </c>
      <c r="H248" s="167"/>
    </row>
    <row r="249" spans="2:8" outlineLevel="1">
      <c r="B249" s="122" t="s">
        <v>110</v>
      </c>
      <c r="C249" s="158">
        <f t="shared" ref="C249:F249" si="60">C80*C18*$C$22</f>
        <v>0</v>
      </c>
      <c r="D249" s="158">
        <f t="shared" si="60"/>
        <v>0</v>
      </c>
      <c r="E249" s="161">
        <f t="shared" si="60"/>
        <v>65.62700000000001</v>
      </c>
      <c r="F249" s="160">
        <f t="shared" si="60"/>
        <v>72.883200000000002</v>
      </c>
      <c r="H249" s="167"/>
    </row>
    <row r="250" spans="2:8" outlineLevel="1">
      <c r="B250" s="122" t="s">
        <v>109</v>
      </c>
      <c r="C250" s="158">
        <f t="shared" ref="C250:F250" si="61">C81*C19*$C$22</f>
        <v>0</v>
      </c>
      <c r="D250" s="158">
        <f t="shared" si="61"/>
        <v>0</v>
      </c>
      <c r="E250" s="158">
        <f t="shared" si="61"/>
        <v>0</v>
      </c>
      <c r="F250" s="161">
        <f t="shared" si="61"/>
        <v>75.036699999999996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-31.6</v>
      </c>
      <c r="D253" s="222">
        <f t="shared" ref="D253:F253" si="62">D241+D247</f>
        <v>-37.68</v>
      </c>
      <c r="E253" s="222">
        <f t="shared" si="62"/>
        <v>-43.524000000000001</v>
      </c>
      <c r="F253" s="222">
        <f t="shared" si="62"/>
        <v>-45.749699999999976</v>
      </c>
    </row>
    <row r="254" spans="2:8" outlineLevel="1">
      <c r="B254" s="122" t="s">
        <v>111</v>
      </c>
      <c r="C254" s="222">
        <f t="shared" ref="C254:F254" si="63">C242+C248</f>
        <v>0</v>
      </c>
      <c r="D254" s="223">
        <f t="shared" si="63"/>
        <v>-37.68</v>
      </c>
      <c r="E254" s="222">
        <f t="shared" si="63"/>
        <v>-44.51400000000001</v>
      </c>
      <c r="F254" s="222">
        <f t="shared" si="63"/>
        <v>-48.950594999999993</v>
      </c>
    </row>
    <row r="255" spans="2:8" outlineLevel="1">
      <c r="B255" s="122" t="s">
        <v>110</v>
      </c>
      <c r="C255" s="222">
        <f t="shared" ref="C255:F255" si="64">C243+C249</f>
        <v>0</v>
      </c>
      <c r="D255" s="222">
        <f t="shared" si="64"/>
        <v>0</v>
      </c>
      <c r="E255" s="223">
        <f t="shared" si="64"/>
        <v>-43.272999999999996</v>
      </c>
      <c r="F255" s="222">
        <f t="shared" si="64"/>
        <v>-46.906800000000004</v>
      </c>
    </row>
    <row r="256" spans="2:8" outlineLevel="1">
      <c r="B256" s="122" t="s">
        <v>109</v>
      </c>
      <c r="C256" s="222">
        <f t="shared" ref="C256:F256" si="65">C244+C250</f>
        <v>0</v>
      </c>
      <c r="D256" s="222">
        <f t="shared" si="65"/>
        <v>0</v>
      </c>
      <c r="E256" s="222">
        <f t="shared" si="65"/>
        <v>0</v>
      </c>
      <c r="F256" s="223">
        <f t="shared" si="65"/>
        <v>-44.75330000000001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81.354799999999997</v>
      </c>
      <c r="D259" s="160">
        <f t="shared" ref="D259:F259" si="66">D253+D209+D232</f>
        <v>80.922540000000026</v>
      </c>
      <c r="E259" s="160">
        <f t="shared" si="66"/>
        <v>81.008667000000003</v>
      </c>
      <c r="F259" s="160">
        <f t="shared" si="66"/>
        <v>85.009600350000028</v>
      </c>
    </row>
    <row r="260" spans="2:11">
      <c r="B260" s="122" t="s">
        <v>111</v>
      </c>
      <c r="C260" s="158">
        <f t="shared" ref="C260:F260" si="67">C254+C210+C233</f>
        <v>0</v>
      </c>
      <c r="D260" s="161">
        <f t="shared" si="67"/>
        <v>80.922540000000026</v>
      </c>
      <c r="E260" s="160">
        <f t="shared" si="67"/>
        <v>80.018666999999994</v>
      </c>
      <c r="F260" s="160">
        <f t="shared" si="67"/>
        <v>80.392936050000017</v>
      </c>
    </row>
    <row r="261" spans="2:11">
      <c r="B261" s="122" t="s">
        <v>110</v>
      </c>
      <c r="C261" s="158">
        <f t="shared" ref="C261:F261" si="68">C255+C211+C234</f>
        <v>0</v>
      </c>
      <c r="D261" s="158">
        <f t="shared" si="68"/>
        <v>0</v>
      </c>
      <c r="E261" s="161">
        <f t="shared" si="68"/>
        <v>57.337040000000016</v>
      </c>
      <c r="F261" s="160">
        <f t="shared" si="68"/>
        <v>56.110341000000005</v>
      </c>
    </row>
    <row r="262" spans="2:11">
      <c r="B262" s="122" t="s">
        <v>109</v>
      </c>
      <c r="C262" s="158">
        <f t="shared" ref="C262:F262" si="69">C256+C212+C235</f>
        <v>0</v>
      </c>
      <c r="D262" s="158">
        <f t="shared" si="69"/>
        <v>0</v>
      </c>
      <c r="E262" s="158">
        <f t="shared" si="69"/>
        <v>0</v>
      </c>
      <c r="F262" s="161">
        <f t="shared" si="69"/>
        <v>34.496457999999997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81.354799999999997</v>
      </c>
      <c r="D265" s="160">
        <f>D259-C259</f>
        <v>-0.432259999999971</v>
      </c>
      <c r="E265" s="160">
        <f t="shared" ref="E265:F266" si="70">E259-D259</f>
        <v>8.6126999999976306E-2</v>
      </c>
      <c r="F265" s="160">
        <f t="shared" si="70"/>
        <v>4.0009333500000253</v>
      </c>
    </row>
    <row r="266" spans="2:11" hidden="1" outlineLevel="1">
      <c r="B266" s="122" t="s">
        <v>111</v>
      </c>
      <c r="C266" s="158"/>
      <c r="D266" s="161">
        <f>D260</f>
        <v>80.922540000000026</v>
      </c>
      <c r="E266" s="160">
        <f t="shared" si="70"/>
        <v>-0.90387300000003279</v>
      </c>
      <c r="F266" s="160">
        <f t="shared" si="70"/>
        <v>0.37426905000002364</v>
      </c>
    </row>
    <row r="267" spans="2:11" hidden="1" outlineLevel="1">
      <c r="B267" s="122" t="s">
        <v>110</v>
      </c>
      <c r="C267" s="158"/>
      <c r="D267" s="158"/>
      <c r="E267" s="161">
        <f>E261</f>
        <v>57.337040000000016</v>
      </c>
      <c r="F267" s="160">
        <f t="shared" ref="F267" si="71">F261-E261</f>
        <v>-1.2266990000000106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34.496457999999997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81.354799999999997</v>
      </c>
      <c r="D273" s="179">
        <f>D266</f>
        <v>80.922540000000026</v>
      </c>
      <c r="E273" s="179">
        <f>E267</f>
        <v>57.337040000000016</v>
      </c>
      <c r="F273" s="178">
        <f>F268</f>
        <v>34.496457999999997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-0.432259999999971</v>
      </c>
      <c r="E274" s="188">
        <f t="shared" ref="E274:F274" si="72">SUM(E275:E278)</f>
        <v>-0.81774600000005648</v>
      </c>
      <c r="F274" s="188">
        <f t="shared" si="72"/>
        <v>3.1485034000000383</v>
      </c>
    </row>
    <row r="275" spans="2:7" hidden="1" outlineLevel="1">
      <c r="B275" s="122" t="s">
        <v>112</v>
      </c>
      <c r="C275" s="181"/>
      <c r="D275" s="186">
        <f>D265</f>
        <v>-0.432259999999971</v>
      </c>
      <c r="E275" s="186">
        <f t="shared" ref="E275:F275" si="73">E265</f>
        <v>8.6126999999976306E-2</v>
      </c>
      <c r="F275" s="186">
        <f t="shared" si="73"/>
        <v>4.0009333500000253</v>
      </c>
    </row>
    <row r="276" spans="2:7" hidden="1" outlineLevel="1">
      <c r="B276" s="122" t="s">
        <v>111</v>
      </c>
      <c r="C276" s="185"/>
      <c r="D276" s="181"/>
      <c r="E276" s="186">
        <f>E266</f>
        <v>-0.90387300000003279</v>
      </c>
      <c r="F276" s="186">
        <f>F266</f>
        <v>0.37426905000002364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-1.2266990000000106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81.354799999999997</v>
      </c>
      <c r="D279" s="182">
        <f>D273+D274</f>
        <v>80.490280000000055</v>
      </c>
      <c r="E279" s="182">
        <f>E273+E274</f>
        <v>56.51929399999996</v>
      </c>
      <c r="F279" s="182">
        <f>F273+F274</f>
        <v>37.644961400000035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7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2013-01-23T17:18:13Z</dcterms:modified>
</cp:coreProperties>
</file>