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3" i="15"/>
  <c r="A4" l="1"/>
  <c r="A5"/>
  <c r="E52" i="4"/>
  <c r="E53" s="1"/>
  <c r="E54" s="1"/>
  <c r="E55" s="1"/>
  <c r="E56" s="1"/>
  <c r="E57" s="1"/>
  <c r="E58" s="1"/>
  <c r="E51"/>
  <c r="G49"/>
  <c r="G50" s="1"/>
  <c r="G51" s="1"/>
  <c r="G52" s="1"/>
  <c r="G53" s="1"/>
  <c r="G54" s="1"/>
  <c r="G55" s="1"/>
  <c r="G56" s="1"/>
  <c r="G57" s="1"/>
  <c r="G58" s="1"/>
  <c r="G48"/>
  <c r="F33"/>
  <c r="F28"/>
  <c r="F29" s="1"/>
  <c r="F27"/>
  <c r="F11"/>
  <c r="H55" l="1"/>
  <c r="H51"/>
  <c r="H56"/>
  <c r="H52"/>
  <c r="H49"/>
  <c r="H57"/>
  <c r="H53"/>
  <c r="H58"/>
  <c r="H54"/>
  <c r="H50"/>
  <c r="F36"/>
  <c r="H48"/>
  <c r="J51" l="1"/>
  <c r="I51"/>
  <c r="I49"/>
  <c r="L49"/>
  <c r="K49"/>
  <c r="J49"/>
  <c r="K48"/>
  <c r="F39"/>
  <c r="J48"/>
  <c r="I48"/>
  <c r="L48"/>
  <c r="F37"/>
  <c r="J58"/>
  <c r="I58"/>
  <c r="I52"/>
  <c r="J52"/>
  <c r="J50"/>
  <c r="I50"/>
  <c r="J57"/>
  <c r="I57"/>
  <c r="J54"/>
  <c r="I54"/>
  <c r="J55"/>
  <c r="I55"/>
  <c r="J36"/>
  <c r="I36"/>
  <c r="K36" s="1"/>
  <c r="J53"/>
  <c r="I53"/>
  <c r="I56"/>
  <c r="J56"/>
  <c r="L36" l="1"/>
  <c r="G36" s="1"/>
  <c r="H36" s="1"/>
  <c r="I37"/>
  <c r="K37" s="1"/>
  <c r="J37"/>
  <c r="B3" i="13"/>
  <c r="B4"/>
  <c r="B5"/>
  <c r="B6"/>
  <c r="B2"/>
  <c r="A3"/>
  <c r="A4"/>
  <c r="A5"/>
  <c r="A6"/>
  <c r="A2"/>
  <c r="L37" i="4" l="1"/>
  <c r="G37" s="1"/>
  <c r="H37" l="1"/>
  <c r="F42" s="1"/>
  <c r="F41"/>
  <c r="F43" l="1"/>
  <c r="K50" s="1"/>
  <c r="L50" l="1"/>
  <c r="B3" i="15" s="1"/>
  <c r="K51" i="4"/>
  <c r="L51" s="1"/>
  <c r="B4" i="15" s="1"/>
  <c r="K57" i="4"/>
  <c r="L57" s="1"/>
  <c r="K58"/>
  <c r="L58" s="1"/>
  <c r="K54"/>
  <c r="L54" s="1"/>
  <c r="K56"/>
  <c r="L56" s="1"/>
  <c r="K53"/>
  <c r="L53" s="1"/>
  <c r="K55"/>
  <c r="L55" s="1"/>
  <c r="K52"/>
  <c r="L52" s="1"/>
  <c r="B5" i="15" s="1"/>
  <c r="K60" i="4" l="1"/>
  <c r="L60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<sst xmlns="http://schemas.openxmlformats.org/spreadsheetml/2006/main" count="90" uniqueCount="78">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</sst>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70" fontId="9" fillId="0" borderId="0" xfId="2" applyNumberFormat="1" applyFont="1"/>
    <xf numFmtId="165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1" zoomScale="70" zoomScaleNormal="70" workbookViewId="0">
      <selection activeCell="K35" sqref="K35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41003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18000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41066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/>
      <c r="F15" s="16"/>
      <c r="G15" s="17"/>
      <c r="O15" s="29" t="s">
        <v>48</v>
      </c>
      <c r="P15" t="s">
        <v>59</v>
      </c>
    </row>
    <row r="16" spans="5:16">
      <c r="E16" s="16"/>
      <c r="F16" s="16"/>
      <c r="G16" s="17"/>
      <c r="O16" s="29" t="s">
        <v>49</v>
      </c>
      <c r="P16" t="s">
        <v>44</v>
      </c>
    </row>
    <row r="17" spans="5:16">
      <c r="E17" s="16"/>
      <c r="F17" s="16"/>
      <c r="G17" s="17"/>
      <c r="O17" s="29" t="s">
        <v>57</v>
      </c>
      <c r="P17" t="s">
        <v>61</v>
      </c>
    </row>
    <row r="18" spans="5:16">
      <c r="E18" s="16"/>
      <c r="F18" s="16"/>
      <c r="G18" s="17"/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18000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42">
        <f ca="1">IF($F36&lt;$E$48,0,OFFSET($E$48,MATCH($F36,$E$48:$E$58,1)-1,0))</f>
        <v>0</v>
      </c>
      <c r="J36" s="42">
        <f ca="1">IF(F36&lt;$E$48,$E$48,OFFSET($E$48,MATCH(F36,$E$48:$E$58,1),0))</f>
        <v>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16</v>
      </c>
      <c r="G37" s="25">
        <f ca="1">((J37-F37)*K37+(F37-I37)*L37)/(J37-I37)</f>
        <v>0.75</v>
      </c>
      <c r="H37" s="26">
        <f ca="1">1-G37</f>
        <v>0.25</v>
      </c>
      <c r="I37" s="42">
        <f ca="1">IF($F37&lt;$E$48,0,OFFSET($E$48,MATCH($F37,$E$48:$E$58,1)-1,0))</f>
        <v>16</v>
      </c>
      <c r="J37" s="42">
        <f ca="1">IF(F37&lt;$E$48,$E$48,OFFSET($E$48,MATCH(F37,$E$48:$E$58,1),0))</f>
        <v>28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41029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0.75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5</v>
      </c>
      <c r="F48" s="31">
        <v>0.2</v>
      </c>
      <c r="G48" s="3">
        <f>F48</f>
        <v>0.2</v>
      </c>
      <c r="H48" s="4">
        <f t="shared" ref="H48:H58" si="0">DATE(YEAR($F$33),MONTH($F$33)+$E48,DAY($F$33)-1)</f>
        <v>40694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16</v>
      </c>
      <c r="F50" s="31">
        <v>0.3</v>
      </c>
      <c r="G50" s="3">
        <f t="shared" ref="G50:G58" si="3">G49+F50</f>
        <v>0.75</v>
      </c>
      <c r="H50" s="4">
        <f t="shared" si="0"/>
        <v>41029</v>
      </c>
      <c r="I50" s="2">
        <f t="shared" si="1"/>
        <v>1</v>
      </c>
      <c r="J50" s="20">
        <f t="shared" si="2"/>
        <v>41029</v>
      </c>
      <c r="K50" s="35">
        <f ca="1">IF($H50&lt;=$F$4,"",IF($I50=1,$F$41,F50)/$F$43)</f>
        <v>0.75</v>
      </c>
      <c r="L50" s="14">
        <f t="shared" ref="L50:L58" ca="1" si="4">IF($H50&lt;=$F$4,"",$F$29*K50)</f>
        <v>13500</v>
      </c>
    </row>
    <row r="51" spans="5:12">
      <c r="E51" s="32">
        <f t="shared" ref="E51:E58" si="5">E50+12</f>
        <v>28</v>
      </c>
      <c r="F51" s="31">
        <v>0.2</v>
      </c>
      <c r="G51" s="3">
        <f t="shared" si="3"/>
        <v>0.95</v>
      </c>
      <c r="H51" s="4">
        <f t="shared" si="0"/>
        <v>41394</v>
      </c>
      <c r="I51" s="2">
        <f t="shared" si="1"/>
        <v>0</v>
      </c>
      <c r="J51" s="20">
        <f t="shared" si="2"/>
        <v>41394</v>
      </c>
      <c r="K51" s="35">
        <f ca="1">IF($H51&lt;=$F$4,"",IF($I51=1,$F$41,F51)/$F$43)</f>
        <v>0.2</v>
      </c>
      <c r="L51" s="14">
        <f t="shared" ca="1" si="4"/>
        <v>3600</v>
      </c>
    </row>
    <row r="52" spans="5:12">
      <c r="E52" s="32">
        <f t="shared" si="5"/>
        <v>40</v>
      </c>
      <c r="F52" s="31">
        <v>0.05</v>
      </c>
      <c r="G52" s="3">
        <f t="shared" si="3"/>
        <v>1</v>
      </c>
      <c r="H52" s="4">
        <f t="shared" si="0"/>
        <v>41759</v>
      </c>
      <c r="I52" s="2">
        <f t="shared" si="1"/>
        <v>0</v>
      </c>
      <c r="J52" s="20">
        <f t="shared" si="2"/>
        <v>41759</v>
      </c>
      <c r="K52" s="35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2">
        <f t="shared" si="5"/>
        <v>52</v>
      </c>
      <c r="F53" s="31">
        <v>0</v>
      </c>
      <c r="G53" s="3">
        <f t="shared" si="3"/>
        <v>1</v>
      </c>
      <c r="H53" s="4">
        <f t="shared" si="0"/>
        <v>42124</v>
      </c>
      <c r="I53" s="2">
        <f t="shared" si="1"/>
        <v>0</v>
      </c>
      <c r="J53" s="20">
        <f t="shared" si="2"/>
        <v>42124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64</v>
      </c>
      <c r="F54" s="31">
        <v>0</v>
      </c>
      <c r="G54" s="3">
        <f t="shared" si="3"/>
        <v>1</v>
      </c>
      <c r="H54" s="4">
        <f t="shared" si="0"/>
        <v>42490</v>
      </c>
      <c r="I54" s="2">
        <f t="shared" si="1"/>
        <v>0</v>
      </c>
      <c r="J54" s="20">
        <f t="shared" si="2"/>
        <v>42490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76</v>
      </c>
      <c r="F55" s="31">
        <v>0</v>
      </c>
      <c r="G55" s="3">
        <f t="shared" si="3"/>
        <v>1</v>
      </c>
      <c r="H55" s="4">
        <f t="shared" si="0"/>
        <v>42855</v>
      </c>
      <c r="I55" s="2">
        <f t="shared" si="1"/>
        <v>0</v>
      </c>
      <c r="J55" s="20">
        <f t="shared" si="2"/>
        <v>42855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88</v>
      </c>
      <c r="F56" s="31">
        <v>0</v>
      </c>
      <c r="G56" s="3">
        <f t="shared" si="3"/>
        <v>1</v>
      </c>
      <c r="H56" s="4">
        <f t="shared" si="0"/>
        <v>43220</v>
      </c>
      <c r="I56" s="2">
        <f t="shared" si="1"/>
        <v>0</v>
      </c>
      <c r="J56" s="20">
        <f t="shared" si="2"/>
        <v>43220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100</v>
      </c>
      <c r="F57" s="31">
        <v>0</v>
      </c>
      <c r="G57" s="3">
        <f t="shared" si="3"/>
        <v>1</v>
      </c>
      <c r="H57" s="4">
        <f t="shared" si="0"/>
        <v>43585</v>
      </c>
      <c r="I57" s="2">
        <f t="shared" si="1"/>
        <v>0</v>
      </c>
      <c r="J57" s="20">
        <f t="shared" si="2"/>
        <v>43585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112</v>
      </c>
      <c r="F58" s="31">
        <v>0</v>
      </c>
      <c r="G58" s="3">
        <f t="shared" si="3"/>
        <v>1</v>
      </c>
      <c r="H58" s="4">
        <f t="shared" si="0"/>
        <v>43951</v>
      </c>
      <c r="I58" s="2">
        <f t="shared" si="1"/>
        <v>0</v>
      </c>
      <c r="J58" s="20">
        <f t="shared" si="2"/>
        <v>43951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5</v>
      </c>
      <c r="B2" s="37">
        <f>Usage!F48</f>
        <v>0.2</v>
      </c>
    </row>
    <row r="3" spans="1:2">
      <c r="A3" s="38">
        <f>Usage!E49</f>
        <v>12</v>
      </c>
      <c r="B3" s="37">
        <f>Usage!F49</f>
        <v>0.25</v>
      </c>
    </row>
    <row r="4" spans="1:2">
      <c r="A4" s="38">
        <f>Usage!E50</f>
        <v>16</v>
      </c>
      <c r="B4" s="37">
        <f>Usage!F50</f>
        <v>0.3</v>
      </c>
    </row>
    <row r="5" spans="1:2">
      <c r="A5" s="38">
        <f>Usage!E51</f>
        <v>28</v>
      </c>
      <c r="B5" s="37">
        <f>Usage!F51</f>
        <v>0.2</v>
      </c>
    </row>
    <row r="6" spans="1:2">
      <c r="A6" s="38">
        <f>Usage!E52</f>
        <v>40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7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3" sqref="A3:XFD3"/>
    </sheetView>
  </sheetViews>
  <sheetFormatPr defaultColWidth="11.42578125" defaultRowHeight="15"/>
  <cols>
    <col min="1" max="1" width="14.28515625" bestFit="1" customWidth="1"/>
  </cols>
  <sheetData>
    <row r="1" spans="1:3">
      <c r="A1" t="s">
        <v>74</v>
      </c>
      <c r="B1" t="s">
        <v>75</v>
      </c>
    </row>
    <row r="2" spans="1:3">
      <c r="A2" s="41">
        <v>40544</v>
      </c>
      <c r="B2" s="40">
        <v>0</v>
      </c>
      <c r="C2" t="s">
        <v>77</v>
      </c>
    </row>
    <row r="3" spans="1:3">
      <c r="A3" s="41">
        <f>Usage!J50</f>
        <v>41029</v>
      </c>
      <c r="B3" s="40">
        <f ca="1">Usage!L50</f>
        <v>13500</v>
      </c>
    </row>
    <row r="4" spans="1:3">
      <c r="A4" s="41">
        <f>Usage!J51</f>
        <v>41394</v>
      </c>
      <c r="B4" s="40">
        <f ca="1">Usage!L51</f>
        <v>3600</v>
      </c>
    </row>
    <row r="5" spans="1:3">
      <c r="A5" s="41">
        <f>Usage!J52</f>
        <v>41759</v>
      </c>
      <c r="B5" s="40">
        <f ca="1">Usage!L52</f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2012-10-01T15:39:38Z</dcterms:modified>
</cp:coreProperties>
</file>