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64" l="1"/>
  <c r="F157"/>
  <c r="C253"/>
  <c r="C156"/>
  <c r="E66"/>
  <c r="E158"/>
  <c r="E121"/>
  <c r="F119"/>
  <c r="C197"/>
  <c r="C199"/>
  <c r="C212" s="1"/>
  <c r="C262" s="1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<sst xmlns="http://schemas.openxmlformats.org/spreadsheetml/2006/main" count="614" uniqueCount="262">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</sst>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7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6" formatCode="#,##0.0000000;\-#,##0.0000000;0.00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7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6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90442752"/>
        <c:axId val="90449024"/>
      </c:lineChart>
      <c:catAx>
        <c:axId val="90442752"/>
        <c:scaling>
          <c:orientation val="minMax"/>
        </c:scaling>
        <c:axPos val="b"/>
        <c:numFmt formatCode="0.00%" sourceLinked="1"/>
        <c:tickLblPos val="nextTo"/>
        <c:crossAx val="90449024"/>
        <c:crosses val="autoZero"/>
        <c:auto val="1"/>
        <c:lblAlgn val="ctr"/>
        <c:lblOffset val="100"/>
      </c:catAx>
      <c:valAx>
        <c:axId val="90449024"/>
        <c:scaling>
          <c:orientation val="minMax"/>
        </c:scaling>
        <c:axPos val="l"/>
        <c:majorGridlines/>
        <c:numFmt formatCode="0.00%" sourceLinked="1"/>
        <c:tickLblPos val="nextTo"/>
        <c:crossAx val="9044275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7897216"/>
        <c:axId val="99578240"/>
      </c:scatterChart>
      <c:valAx>
        <c:axId val="678972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99578240"/>
        <c:crosses val="autoZero"/>
        <c:crossBetween val="midCat"/>
        <c:majorUnit val="0.1"/>
      </c:valAx>
      <c:valAx>
        <c:axId val="995782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7897216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B33" sqref="B33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1</v>
      </c>
      <c r="C33" s="2" t="str">
        <f>VLOOKUP($B33,$B$24:$E$30,2,FALSE)</f>
        <v>fix</v>
      </c>
      <c r="D33" s="2" t="str">
        <f>VLOOKUP($B33,$B$24:$E$30,3,FALSE)</f>
        <v>no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17" zoomScale="85" zoomScaleNormal="85" workbookViewId="0">
      <selection activeCell="C248" sqref="C248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 ca="1"/>
        <v>4.349999999999999E-2</v>
      </c>
      <c r="D63" s="192">
        <v>6.2142857142857118E-2</v>
      </c>
      <c r="E63" s="192">
        <v>7.7767346938775475E-2</v>
      </c>
      <c r="F63" s="192">
        <v>7.7953352769679241E-2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/>
        <v>0</v>
      </c>
      <c r="D65" s="192">
        <v>6.2142857142857118E-2</v>
      </c>
      <c r="E65" s="192">
        <v>8.1673469387755118E-2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8.699999999999998E-2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6.2142857142857118E-2</v>
      </c>
      <c r="E72" s="25">
        <f t="shared" si="11"/>
        <v>7.7767346938775475E-2</v>
      </c>
      <c r="F72" s="25">
        <f t="shared" si="11"/>
        <v>7.7953352769679241E-2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8.1673469387755118E-2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8.699999999999998E-2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0.40928571428571431</v>
      </c>
      <c r="E78" s="25">
        <f>E37-E72</f>
        <v>0.41162040816326534</v>
      </c>
      <c r="F78" s="25">
        <f>F37-F72</f>
        <v>0.41164820213799808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0.4122040816326531</v>
      </c>
      <c r="F79" s="25">
        <f>F38-F73</f>
        <v>0.42569193391642379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0.51345112781954894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0.40928571428571431</v>
      </c>
      <c r="E117" s="191">
        <f t="shared" si="17"/>
        <v>0.41162040816326534</v>
      </c>
      <c r="F117" s="191">
        <f t="shared" si="17"/>
        <v>0.41164820213799808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0.45284999999999997</v>
      </c>
      <c r="D118" s="192">
        <v>0.44978571428571423</v>
      </c>
      <c r="E118" s="192">
        <v>0.44721755102040811</v>
      </c>
      <c r="F118" s="192">
        <v>0.44718697764820209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0.4122040816326531</v>
      </c>
      <c r="F119" s="193">
        <f t="shared" si="18"/>
        <v>0.42569193391642379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0.44657551020408159</v>
      </c>
      <c r="F120" s="192">
        <v>0.43173887269193384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0.51345112781954894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0.44978571428571423</v>
      </c>
      <c r="E127" s="25">
        <f>E118</f>
        <v>0.44721755102040811</v>
      </c>
      <c r="F127" s="25">
        <f>F118</f>
        <v>0.44718697764820209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0.44657551020408159</v>
      </c>
      <c r="F128" s="25">
        <f>F120</f>
        <v>0.43173887269193384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68.952149999999989</v>
      </c>
      <c r="E144" s="160">
        <f t="shared" si="22"/>
        <v>71.986373099999994</v>
      </c>
      <c r="F144" s="160">
        <f t="shared" si="22"/>
        <v>75.580524449999984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71.883026999999998</v>
      </c>
      <c r="F145" s="160">
        <f t="shared" si="22"/>
        <v>72.969590024999988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64.495500000000007</v>
      </c>
      <c r="E156" s="160">
        <f t="shared" si="23"/>
        <v>67.344471000000013</v>
      </c>
      <c r="F156" s="160">
        <f t="shared" si="23"/>
        <v>70.706996999999987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67.250519999999995</v>
      </c>
      <c r="F157" s="160">
        <f t="shared" si="23"/>
        <v>68.333420249999989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46.100594999999991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44.495500000000007</v>
      </c>
      <c r="E166" s="200">
        <f>E156+MIN(0,E165)</f>
        <v>47.344471000000013</v>
      </c>
      <c r="F166" s="200">
        <f>F156+MIN(0,F165)</f>
        <v>50.706996999999987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67.250519999999995</v>
      </c>
      <c r="F167" s="200">
        <f t="shared" si="25"/>
        <v>68.333420249999989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46.100594999999991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64.495500000000007</v>
      </c>
      <c r="E174" s="160">
        <f t="shared" si="26"/>
        <v>67.344471000000013</v>
      </c>
      <c r="F174" s="160">
        <f t="shared" si="26"/>
        <v>70.706996999999987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67.250519999999995</v>
      </c>
      <c r="F175" s="160">
        <f t="shared" si="26"/>
        <v>68.333420249999989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46.100594999999991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42.56703000000001</v>
      </c>
      <c r="E189" s="160">
        <f t="shared" si="31"/>
        <v>44.447350860000007</v>
      </c>
      <c r="F189" s="160">
        <f t="shared" si="31"/>
        <v>46.666618019999994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44.385343200000001</v>
      </c>
      <c r="F190" s="160">
        <f t="shared" si="32"/>
        <v>45.100057364999998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30.426392699999997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60.963030000000003</v>
      </c>
      <c r="E196" s="200">
        <f t="shared" si="35"/>
        <v>63.76315086000001</v>
      </c>
      <c r="F196" s="200">
        <f t="shared" si="35"/>
        <v>66.948208019999996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63.701143200000004</v>
      </c>
      <c r="F197" s="200">
        <f t="shared" si="36"/>
        <v>65.381647364999992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47.9025927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fix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outlineLevel="1">
      <c r="B209" s="122" t="s">
        <v>112</v>
      </c>
      <c r="C209" s="159">
        <f>IF($C$203="profit",C196,IF($C$203="fix",C89,C144))</f>
        <v>62.78</v>
      </c>
      <c r="D209" s="160">
        <f t="shared" ref="D209:F209" si="39">IF($C$203="profit",D196,IF($C$203="fix",D89,D144))</f>
        <v>65.918999999999997</v>
      </c>
      <c r="E209" s="160">
        <f t="shared" si="39"/>
        <v>69.214950000000002</v>
      </c>
      <c r="F209" s="160">
        <f t="shared" si="39"/>
        <v>72.675697499999998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65.918999999999997</v>
      </c>
      <c r="E210" s="160">
        <f t="shared" si="40"/>
        <v>69.214950000000002</v>
      </c>
      <c r="F210" s="160">
        <f t="shared" si="40"/>
        <v>72.675697499999998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59.641000000000005</v>
      </c>
      <c r="F211" s="160">
        <f t="shared" si="41"/>
        <v>62.623049999999999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53.363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IF($C$203="profit",C189,IF($C$203="fix",C89,C137))</f>
        <v>62.78</v>
      </c>
      <c r="D215" s="200">
        <f t="shared" ref="D215:F215" si="43">IF($C$203="profit",D189,IF($C$203="fix",D89,D137))</f>
        <v>65.918999999999997</v>
      </c>
      <c r="E215" s="200">
        <f t="shared" si="43"/>
        <v>69.214950000000002</v>
      </c>
      <c r="F215" s="200">
        <f t="shared" si="43"/>
        <v>72.675697499999998</v>
      </c>
      <c r="G215" s="172"/>
    </row>
    <row r="216" spans="2:7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65.918999999999997</v>
      </c>
      <c r="E216" s="200">
        <f t="shared" si="44"/>
        <v>69.214950000000002</v>
      </c>
      <c r="F216" s="200">
        <f t="shared" si="44"/>
        <v>72.675697499999998</v>
      </c>
      <c r="G216" s="172"/>
    </row>
    <row r="217" spans="2:7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59.641000000000005</v>
      </c>
      <c r="F217" s="200">
        <f t="shared" si="45"/>
        <v>62.623049999999999</v>
      </c>
      <c r="G217" s="172"/>
    </row>
    <row r="218" spans="2:7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53.363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-108.9</v>
      </c>
      <c r="F242" s="222">
        <f t="shared" si="56"/>
        <v>-118.70100000000001</v>
      </c>
      <c r="H242" s="167"/>
    </row>
    <row r="243" spans="2:8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59.348999999999997</v>
      </c>
      <c r="D247" s="160">
        <f t="shared" ref="D247:F247" si="59">D78*D16*$C$22</f>
        <v>62.743499999999997</v>
      </c>
      <c r="E247" s="160">
        <f t="shared" si="59"/>
        <v>66.256479000000013</v>
      </c>
      <c r="F247" s="160">
        <f t="shared" si="59"/>
        <v>69.574000500000011</v>
      </c>
    </row>
    <row r="248" spans="2:8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66.350430000000003</v>
      </c>
      <c r="F248" s="160">
        <f t="shared" si="60"/>
        <v>71.947577250000023</v>
      </c>
      <c r="H248" s="167"/>
    </row>
    <row r="249" spans="2:8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74.776454999999999</v>
      </c>
      <c r="H249" s="167"/>
    </row>
    <row r="250" spans="2:8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-30.651000000000003</v>
      </c>
      <c r="D253" s="222">
        <f t="shared" ref="D253:F253" si="63">D241+D247</f>
        <v>-36.256500000000003</v>
      </c>
      <c r="E253" s="222">
        <f t="shared" si="63"/>
        <v>-41.653520999999984</v>
      </c>
      <c r="F253" s="222">
        <f t="shared" si="63"/>
        <v>-43.780999499999979</v>
      </c>
    </row>
    <row r="254" spans="2:8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-42.549570000000003</v>
      </c>
      <c r="F254" s="222">
        <f t="shared" si="64"/>
        <v>-46.753422749999984</v>
      </c>
    </row>
    <row r="255" spans="2:8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-45.013545000000008</v>
      </c>
    </row>
    <row r="256" spans="2:8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86.128999999999991</v>
      </c>
      <c r="D259" s="160">
        <f t="shared" ref="D259:F259" si="67">D253+D209+D232</f>
        <v>86.362500000000011</v>
      </c>
      <c r="E259" s="160">
        <f t="shared" si="67"/>
        <v>87.096429000000015</v>
      </c>
      <c r="F259" s="160">
        <f t="shared" si="67"/>
        <v>91.406448000000026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86.362500000000011</v>
      </c>
      <c r="E260" s="160">
        <f t="shared" si="68"/>
        <v>86.200379999999996</v>
      </c>
      <c r="F260" s="160">
        <f t="shared" si="68"/>
        <v>88.43402475000002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69.471100000000007</v>
      </c>
      <c r="F261" s="160">
        <f t="shared" si="69"/>
        <v>71.474504999999994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56.12299999999999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86.128999999999991</v>
      </c>
      <c r="D265" s="160">
        <f>D259-C259</f>
        <v>0.23350000000002069</v>
      </c>
      <c r="E265" s="160">
        <f t="shared" ref="E265:F266" si="71">E259-D259</f>
        <v>0.73392900000000338</v>
      </c>
      <c r="F265" s="160">
        <f t="shared" si="71"/>
        <v>4.3100190000000111</v>
      </c>
    </row>
    <row r="266" spans="2:11" hidden="1" outlineLevel="1">
      <c r="B266" s="122" t="s">
        <v>111</v>
      </c>
      <c r="C266" s="158"/>
      <c r="D266" s="161">
        <f>D260</f>
        <v>86.362500000000011</v>
      </c>
      <c r="E266" s="160">
        <f t="shared" si="71"/>
        <v>-0.16212000000001581</v>
      </c>
      <c r="F266" s="160">
        <f t="shared" si="71"/>
        <v>2.2336447500000247</v>
      </c>
    </row>
    <row r="267" spans="2:11" hidden="1" outlineLevel="1">
      <c r="B267" s="122" t="s">
        <v>110</v>
      </c>
      <c r="C267" s="158"/>
      <c r="D267" s="158"/>
      <c r="E267" s="161">
        <f>E261</f>
        <v>69.471100000000007</v>
      </c>
      <c r="F267" s="160">
        <f t="shared" ref="F267" si="72">F261-E261</f>
        <v>2.0034049999999866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56.12299999999999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86.128999999999991</v>
      </c>
      <c r="D273" s="179">
        <f>D266</f>
        <v>86.362500000000011</v>
      </c>
      <c r="E273" s="179">
        <f>E267</f>
        <v>69.471100000000007</v>
      </c>
      <c r="F273" s="178">
        <f>F268</f>
        <v>56.12299999999999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0.23350000000002069</v>
      </c>
      <c r="E274" s="188">
        <f t="shared" ref="E274:F274" si="73">SUM(E275:E278)</f>
        <v>0.57180899999998758</v>
      </c>
      <c r="F274" s="188">
        <f t="shared" si="73"/>
        <v>8.5470687500000224</v>
      </c>
    </row>
    <row r="275" spans="2:7" hidden="1" outlineLevel="1">
      <c r="B275" s="122" t="s">
        <v>112</v>
      </c>
      <c r="C275" s="181"/>
      <c r="D275" s="186">
        <f>D265</f>
        <v>0.23350000000002069</v>
      </c>
      <c r="E275" s="186">
        <f t="shared" ref="E275:F275" si="74">E265</f>
        <v>0.73392900000000338</v>
      </c>
      <c r="F275" s="186">
        <f t="shared" si="74"/>
        <v>4.3100190000000111</v>
      </c>
    </row>
    <row r="276" spans="2:7" hidden="1" outlineLevel="1">
      <c r="B276" s="122" t="s">
        <v>111</v>
      </c>
      <c r="C276" s="185"/>
      <c r="D276" s="181"/>
      <c r="E276" s="186">
        <f>E266</f>
        <v>-0.16212000000001581</v>
      </c>
      <c r="F276" s="186">
        <f>F266</f>
        <v>2.2336447500000247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2.0034049999999866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86.128999999999991</v>
      </c>
      <c r="D279" s="182">
        <f>D273+D274</f>
        <v>86.596000000000032</v>
      </c>
      <c r="E279" s="182">
        <f>E273+E274</f>
        <v>70.042908999999995</v>
      </c>
      <c r="F279" s="182">
        <f>F273+F274</f>
        <v>64.670068750000013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1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2013-01-19T22:41:04Z</dcterms:modified>
</cp:coreProperties>
</file>