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47"/>
  <c r="C253" s="1"/>
  <c r="C156"/>
  <c r="E66"/>
  <c r="E158"/>
  <c r="E121"/>
  <c r="F119"/>
  <c r="C197"/>
  <c r="C210" s="1"/>
  <c r="C260" s="1"/>
  <c r="C199"/>
  <c r="E119"/>
  <c r="E254"/>
  <c r="C198"/>
  <c r="C216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<sst xmlns="http://schemas.openxmlformats.org/spreadsheetml/2006/main" count="614" uniqueCount="262">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</sst>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9341184"/>
        <c:axId val="69343104"/>
      </c:lineChart>
      <c:catAx>
        <c:axId val="69341184"/>
        <c:scaling>
          <c:orientation val="minMax"/>
        </c:scaling>
        <c:axPos val="b"/>
        <c:numFmt formatCode="0.00%" sourceLinked="1"/>
        <c:tickLblPos val="nextTo"/>
        <c:crossAx val="69343104"/>
        <c:crosses val="autoZero"/>
        <c:auto val="1"/>
        <c:lblAlgn val="ctr"/>
        <c:lblOffset val="100"/>
      </c:catAx>
      <c:valAx>
        <c:axId val="69343104"/>
        <c:scaling>
          <c:orientation val="minMax"/>
        </c:scaling>
        <c:axPos val="l"/>
        <c:majorGridlines/>
        <c:numFmt formatCode="0.00%" sourceLinked="1"/>
        <c:tickLblPos val="nextTo"/>
        <c:crossAx val="693411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69399680"/>
        <c:axId val="69401984"/>
      </c:scatterChart>
      <c:valAx>
        <c:axId val="69399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69401984"/>
        <c:crosses val="autoZero"/>
        <c:crossBetween val="midCat"/>
        <c:majorUnit val="0.1"/>
      </c:valAx>
      <c:valAx>
        <c:axId val="694019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69399680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9">
      <c r="B6" s="41">
        <v>2012</v>
      </c>
      <c r="C6" s="214">
        <v>-90</v>
      </c>
      <c r="D6" s="214">
        <v>9</v>
      </c>
      <c r="E6" s="214">
        <v>8.91</v>
      </c>
      <c r="F6" s="214">
        <v>5.4450000000000003</v>
      </c>
      <c r="G6" s="214">
        <v>0</v>
      </c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>
        <v>9.9</v>
      </c>
      <c r="F7" s="214">
        <v>9.8010000000000002</v>
      </c>
      <c r="G7" s="214">
        <v>5.9894999999999996</v>
      </c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>
        <v>10.89</v>
      </c>
      <c r="G8" s="214">
        <v>10.7811</v>
      </c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11.978999999999999</v>
      </c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-81</v>
      </c>
      <c r="E14" s="218">
        <f>SUM($C6:E6)</f>
        <v>-72.09</v>
      </c>
      <c r="F14" s="218">
        <f>SUM($C6:F6)</f>
        <v>-66.64500000000001</v>
      </c>
      <c r="G14" s="218">
        <f>SUM($C6:G6)</f>
        <v>-66.64500000000001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-89.1</v>
      </c>
      <c r="F15" s="218">
        <f>SUM($C7:F7)</f>
        <v>-79.298999999999992</v>
      </c>
      <c r="G15" s="218">
        <f>SUM($C7:G7)</f>
        <v>-73.309499999999986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-98.01</v>
      </c>
      <c r="G16" s="218">
        <f>SUM($C8:G8)</f>
        <v>-87.22890000000001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-107.81100000000001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6</v>
      </c>
      <c r="C33" s="2" t="str">
        <f>VLOOKUP($B33,$B$24:$E$30,2,FALSE)</f>
        <v>sliding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4" zoomScale="85" zoomScaleNormal="85" workbookViewId="0">
      <selection activeCell="C287" sqref="C287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-81</v>
      </c>
      <c r="E10" s="158">
        <f>Input_for_Test!E14</f>
        <v>-72.09</v>
      </c>
      <c r="F10" s="158">
        <f>Input_for_Test!F14</f>
        <v>-66.64500000000001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-89.1</v>
      </c>
      <c r="F11" s="158">
        <f>Input_for_Test!F15</f>
        <v>-79.298999999999992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-98.01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-81</v>
      </c>
      <c r="E31" s="160">
        <f t="shared" si="0"/>
        <v>-72.09</v>
      </c>
      <c r="F31" s="160">
        <f t="shared" si="0"/>
        <v>-66.64500000000001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-89.1</v>
      </c>
      <c r="F32" s="160">
        <f t="shared" si="1"/>
        <v>-79.298999999999992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-98.01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0.38571428571428573</v>
      </c>
      <c r="E37" s="25">
        <f>-E31/E16</f>
        <v>0.32693877551020412</v>
      </c>
      <c r="F37" s="25">
        <f>-F31/F16</f>
        <v>0.28785228377065114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0.40408163265306118</v>
      </c>
      <c r="F38" s="25">
        <f>-F32/F17</f>
        <v>0.34250728862973756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0.49127819548872181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0.38571428571428573</v>
      </c>
      <c r="E62" s="193">
        <f t="shared" si="7"/>
        <v>0.32693877551020412</v>
      </c>
      <c r="F62" s="193">
        <f t="shared" si="7"/>
        <v>0.28785228377065114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0.40408163265306118</v>
      </c>
      <c r="F64" s="193">
        <f t="shared" si="8"/>
        <v>0.34250728862973756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3.5510204081632113E-3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0.49127819548872181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7.9412030075187962E-2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3.5510204081632113E-3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7.9412030075187962E-2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0.38571428571428573</v>
      </c>
      <c r="E78" s="25">
        <f>E37-E72</f>
        <v>0.32693877551020412</v>
      </c>
      <c r="F78" s="25">
        <f>F37-F72</f>
        <v>0.28785228377065114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0.400530612244898</v>
      </c>
      <c r="F79" s="25">
        <f>F38-F73</f>
        <v>0.34250728862973756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0.41186616541353382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0.38571428571428573</v>
      </c>
      <c r="E117" s="191">
        <f t="shared" si="17"/>
        <v>0.32693877551020412</v>
      </c>
      <c r="F117" s="191">
        <f t="shared" si="17"/>
        <v>0.28785228377065114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0.4757142857142857</v>
      </c>
      <c r="E118" s="192">
        <v>0.54036734693877553</v>
      </c>
      <c r="F118" s="192">
        <v>0.58336248785228373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0.400530612244898</v>
      </c>
      <c r="F119" s="193">
        <f t="shared" si="18"/>
        <v>0.34250728862973756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0.45941632653061221</v>
      </c>
      <c r="F120" s="192">
        <v>0.52324198250728871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0.41186616541353382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0.44694721804511278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0.4757142857142857</v>
      </c>
      <c r="E127" s="25">
        <f>E118</f>
        <v>0.54036734693877553</v>
      </c>
      <c r="F127" s="25">
        <f>F118</f>
        <v>0.58336248785228373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0.45941632653061221</v>
      </c>
      <c r="F128" s="25">
        <f>F120</f>
        <v>0.52324198250728871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0.44694721804511278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72.926999999999992</v>
      </c>
      <c r="E144" s="160">
        <f t="shared" si="22"/>
        <v>86.980230000000006</v>
      </c>
      <c r="F144" s="160">
        <f t="shared" si="22"/>
        <v>98.59599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73.949949000000004</v>
      </c>
      <c r="F145" s="160">
        <f t="shared" si="22"/>
        <v>88.43482800000001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65.091158100000001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68.108999999999995</v>
      </c>
      <c r="E156" s="160">
        <f t="shared" si="23"/>
        <v>80.975249999999988</v>
      </c>
      <c r="F156" s="160">
        <f t="shared" si="23"/>
        <v>91.630147499999978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69.129540000000006</v>
      </c>
      <c r="F157" s="160">
        <f t="shared" si="23"/>
        <v>82.392727500000007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60.894920999999997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48.108999999999995</v>
      </c>
      <c r="E166" s="200">
        <f>E156+MIN(0,E165)</f>
        <v>60.975249999999988</v>
      </c>
      <c r="F166" s="200">
        <f>F156+MIN(0,F165)</f>
        <v>71.630147499999978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69.129540000000006</v>
      </c>
      <c r="F167" s="200">
        <f t="shared" si="25"/>
        <v>82.392727500000007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60.894920999999997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68.108999999999995</v>
      </c>
      <c r="E174" s="160">
        <f t="shared" si="26"/>
        <v>80.975249999999988</v>
      </c>
      <c r="F174" s="160">
        <f t="shared" si="26"/>
        <v>91.630147499999978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69.129540000000006</v>
      </c>
      <c r="F175" s="160">
        <f t="shared" si="26"/>
        <v>82.392727500000007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60.894920999999997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44.95194</v>
      </c>
      <c r="E189" s="160">
        <f t="shared" si="31"/>
        <v>53.443664999999996</v>
      </c>
      <c r="F189" s="160">
        <f t="shared" si="31"/>
        <v>60.47589734999999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45.625496400000003</v>
      </c>
      <c r="F190" s="160">
        <f t="shared" si="32"/>
        <v>54.37920015000001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40.190647859999999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63.347939999999994</v>
      </c>
      <c r="E196" s="200">
        <f t="shared" si="35"/>
        <v>72.759464999999992</v>
      </c>
      <c r="F196" s="200">
        <f t="shared" si="35"/>
        <v>80.757487349999991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64.941296399999999</v>
      </c>
      <c r="F197" s="200">
        <f t="shared" si="36"/>
        <v>74.660790150000011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57.666847859999997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sliding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66.116100000000003</v>
      </c>
      <c r="D209" s="160">
        <f t="shared" ref="D209:F209" si="39">IF($C$203="profit",D196,IF($C$203="fix",D89,D144))</f>
        <v>72.926999999999992</v>
      </c>
      <c r="E209" s="160">
        <f t="shared" si="39"/>
        <v>86.980230000000006</v>
      </c>
      <c r="F209" s="160">
        <f t="shared" si="39"/>
        <v>98.59599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68.952149999999989</v>
      </c>
      <c r="E210" s="160">
        <f t="shared" si="40"/>
        <v>73.949949000000004</v>
      </c>
      <c r="F210" s="160">
        <f t="shared" si="40"/>
        <v>88.43482800000001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50.656889999999997</v>
      </c>
      <c r="F211" s="160">
        <f t="shared" si="41"/>
        <v>65.091158100000001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39.711999999999982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1.46</v>
      </c>
      <c r="D215" s="200">
        <f t="shared" ref="D215:F215" si="43">IF($C$203="profit",D189,IF($C$203="fix",D89,D137))</f>
        <v>1.5329999999999999</v>
      </c>
      <c r="E215" s="200">
        <f t="shared" si="43"/>
        <v>1.60965</v>
      </c>
      <c r="F215" s="200">
        <f t="shared" si="43"/>
        <v>1.6901325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1.5329999999999999</v>
      </c>
      <c r="E216" s="200">
        <f t="shared" si="44"/>
        <v>1.60965</v>
      </c>
      <c r="F216" s="200">
        <f t="shared" si="44"/>
        <v>1.6901325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1.387</v>
      </c>
      <c r="F217" s="200">
        <f t="shared" si="45"/>
        <v>1.45635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1.2410000000000001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hidden="1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hidden="1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hidden="1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hidden="1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hidden="1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-81</v>
      </c>
      <c r="E241" s="222">
        <f t="shared" si="55"/>
        <v>-72.09</v>
      </c>
      <c r="F241" s="222">
        <f t="shared" si="55"/>
        <v>-66.64500000000001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-89.1</v>
      </c>
      <c r="F242" s="222">
        <f t="shared" si="56"/>
        <v>-79.298999999999992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-98.01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59.349000000000004</v>
      </c>
      <c r="D247" s="160">
        <f t="shared" ref="D247:F247" si="59">D78*D16*$C$22</f>
        <v>59.129999999999995</v>
      </c>
      <c r="E247" s="160">
        <f t="shared" si="59"/>
        <v>52.625700000000002</v>
      </c>
      <c r="F247" s="160">
        <f t="shared" si="59"/>
        <v>48.650850000000005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62.743499999999997</v>
      </c>
      <c r="E248" s="160">
        <f>E79*E17*$C$22</f>
        <v>64.471410000000006</v>
      </c>
      <c r="F248" s="160">
        <f t="shared" si="60"/>
        <v>57.888269999999991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67.430099999999996</v>
      </c>
      <c r="F249" s="160">
        <f t="shared" si="61"/>
        <v>59.982128999999993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76.649999999999991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-30.650999999999996</v>
      </c>
      <c r="D253" s="222">
        <f t="shared" ref="D253:F253" si="63">D241+D247</f>
        <v>-21.870000000000005</v>
      </c>
      <c r="E253" s="222">
        <f t="shared" si="63"/>
        <v>-19.464300000000001</v>
      </c>
      <c r="F253" s="222">
        <f t="shared" si="63"/>
        <v>-17.994150000000005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-36.256500000000003</v>
      </c>
      <c r="E254" s="222">
        <f t="shared" si="64"/>
        <v>-24.628589999999988</v>
      </c>
      <c r="F254" s="222">
        <f t="shared" si="64"/>
        <v>-21.410730000000001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-41.46990000000001</v>
      </c>
      <c r="F255" s="222">
        <f t="shared" si="65"/>
        <v>-38.027871000000012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-43.140000000000015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89.465100000000007</v>
      </c>
      <c r="D259" s="160">
        <f t="shared" ref="D259:F259" si="67">D253+D209+D232</f>
        <v>107.75700000000001</v>
      </c>
      <c r="E259" s="160">
        <f t="shared" si="67"/>
        <v>127.05092999999999</v>
      </c>
      <c r="F259" s="160">
        <f t="shared" si="67"/>
        <v>143.11358999999999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89.395650000000003</v>
      </c>
      <c r="E260" s="160">
        <f t="shared" si="68"/>
        <v>108.85635900000001</v>
      </c>
      <c r="F260" s="160">
        <f t="shared" si="68"/>
        <v>129.53584800000002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60.486989999999999</v>
      </c>
      <c r="F261" s="160">
        <f t="shared" si="69"/>
        <v>80.928287100000006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42.471999999999973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89.465100000000007</v>
      </c>
      <c r="D265" s="160">
        <f>D259-C259</f>
        <v>18.291899999999998</v>
      </c>
      <c r="E265" s="160">
        <f t="shared" ref="E265:F266" si="71">E259-D259</f>
        <v>19.293929999999989</v>
      </c>
      <c r="F265" s="160">
        <f t="shared" si="71"/>
        <v>16.062659999999994</v>
      </c>
    </row>
    <row r="266" spans="2:11" hidden="1" outlineLevel="1">
      <c r="B266" s="122" t="s">
        <v>111</v>
      </c>
      <c r="C266" s="158"/>
      <c r="D266" s="161">
        <f>D260</f>
        <v>89.395650000000003</v>
      </c>
      <c r="E266" s="160">
        <f t="shared" si="71"/>
        <v>19.460709000000008</v>
      </c>
      <c r="F266" s="160">
        <f t="shared" si="71"/>
        <v>20.679489000000004</v>
      </c>
    </row>
    <row r="267" spans="2:11" hidden="1" outlineLevel="1">
      <c r="B267" s="122" t="s">
        <v>110</v>
      </c>
      <c r="C267" s="158"/>
      <c r="D267" s="158"/>
      <c r="E267" s="161">
        <f>E261</f>
        <v>60.486989999999999</v>
      </c>
      <c r="F267" s="160">
        <f t="shared" ref="F267" si="72">F261-E261</f>
        <v>20.441297100000007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42.471999999999973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89.465100000000007</v>
      </c>
      <c r="D273" s="179">
        <f>D266</f>
        <v>89.395650000000003</v>
      </c>
      <c r="E273" s="179">
        <f>E267</f>
        <v>60.486989999999999</v>
      </c>
      <c r="F273" s="178">
        <f>F268</f>
        <v>42.471999999999973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18.291899999999998</v>
      </c>
      <c r="E274" s="188">
        <f t="shared" ref="E274:F274" si="73">SUM(E275:E278)</f>
        <v>38.754638999999997</v>
      </c>
      <c r="F274" s="188">
        <f t="shared" si="73"/>
        <v>57.183446100000005</v>
      </c>
    </row>
    <row r="275" spans="2:7" hidden="1" outlineLevel="1">
      <c r="B275" s="122" t="s">
        <v>112</v>
      </c>
      <c r="C275" s="181"/>
      <c r="D275" s="186">
        <f>D265</f>
        <v>18.291899999999998</v>
      </c>
      <c r="E275" s="186">
        <f t="shared" ref="E275:F275" si="74">E265</f>
        <v>19.293929999999989</v>
      </c>
      <c r="F275" s="186">
        <f t="shared" si="74"/>
        <v>16.062659999999994</v>
      </c>
    </row>
    <row r="276" spans="2:7" hidden="1" outlineLevel="1">
      <c r="B276" s="122" t="s">
        <v>111</v>
      </c>
      <c r="C276" s="185"/>
      <c r="D276" s="181"/>
      <c r="E276" s="186">
        <f>E266</f>
        <v>19.460709000000008</v>
      </c>
      <c r="F276" s="186">
        <f>F266</f>
        <v>20.679489000000004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20.441297100000007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89.465100000000007</v>
      </c>
      <c r="D279" s="182">
        <f>D273+D274</f>
        <v>107.68755</v>
      </c>
      <c r="E279" s="182">
        <f>E273+E274</f>
        <v>99.241628999999989</v>
      </c>
      <c r="F279" s="182">
        <f>F273+F274</f>
        <v>99.655446099999978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6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2012-12-20T21:36:54Z</dcterms:modified>
</cp:coreProperties>
</file>