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47"/>
  <c r="C253" s="1"/>
  <c r="C156"/>
  <c r="E66"/>
  <c r="E158"/>
  <c r="E121"/>
  <c r="F119"/>
  <c r="C197"/>
  <c r="C199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<sst xmlns="http://schemas.openxmlformats.org/spreadsheetml/2006/main" count="614" uniqueCount="262">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</sst>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70660864"/>
        <c:axId val="70662400"/>
      </c:lineChart>
      <c:catAx>
        <c:axId val="70660864"/>
        <c:scaling>
          <c:orientation val="minMax"/>
        </c:scaling>
        <c:axPos val="b"/>
        <c:numFmt formatCode="0.00%" sourceLinked="1"/>
        <c:tickLblPos val="nextTo"/>
        <c:crossAx val="70662400"/>
        <c:crosses val="autoZero"/>
        <c:auto val="1"/>
        <c:lblAlgn val="ctr"/>
        <c:lblOffset val="100"/>
      </c:catAx>
      <c:valAx>
        <c:axId val="70662400"/>
        <c:scaling>
          <c:orientation val="minMax"/>
        </c:scaling>
        <c:axPos val="l"/>
        <c:majorGridlines/>
        <c:numFmt formatCode="0.00%" sourceLinked="1"/>
        <c:tickLblPos val="nextTo"/>
        <c:crossAx val="706608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72616192"/>
        <c:axId val="73867648"/>
      </c:scatterChart>
      <c:valAx>
        <c:axId val="726161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73867648"/>
        <c:crosses val="autoZero"/>
        <c:crossBetween val="midCat"/>
        <c:majorUnit val="0.1"/>
      </c:valAx>
      <c:valAx>
        <c:axId val="738676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72616192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7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4" zoomScale="85" zoomScaleNormal="85" workbookViewId="0">
      <selection activeCell="E48" sqref="E48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-81</v>
      </c>
      <c r="E31" s="160">
        <f t="shared" si="0"/>
        <v>-72.09</v>
      </c>
      <c r="F31" s="160">
        <f t="shared" si="0"/>
        <v>-66.64500000000001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-89.1</v>
      </c>
      <c r="F32" s="160">
        <f t="shared" si="1"/>
        <v>-79.298999999999992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-98.01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0.38571428571428573</v>
      </c>
      <c r="E37" s="25">
        <f>-E31/E16</f>
        <v>0.32693877551020412</v>
      </c>
      <c r="F37" s="25">
        <f>-F31/F16</f>
        <v>0.28785228377065114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0.40408163265306118</v>
      </c>
      <c r="F38" s="25">
        <f>-F32/F17</f>
        <v>0.34250728862973756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0.49127819548872181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1</v>
      </c>
      <c r="F47" s="35"/>
      <c r="G47" s="35"/>
      <c r="H47" s="27">
        <f t="shared" si="4"/>
        <v>9.9999999999999978E-2</v>
      </c>
      <c r="I47" s="5">
        <f t="shared" si="5"/>
        <v>9.9999999999999978E-2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9.9999999999999978E-2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9.9999999999999978E-2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0.38571428571428573</v>
      </c>
      <c r="E62" s="193">
        <f t="shared" si="7"/>
        <v>0.32693877551020412</v>
      </c>
      <c r="F62" s="193">
        <f t="shared" si="7"/>
        <v>0.28785228377065114</v>
      </c>
    </row>
    <row r="63" spans="1:24" hidden="1" outlineLevel="1">
      <c r="A63" s="129" t="s">
        <v>121</v>
      </c>
      <c r="B63" s="128">
        <f>$I$54</f>
        <v>9.9999999999999978E-2</v>
      </c>
      <c r="C63" s="192">
        <f t="dataTable" ref="C63:F63" dt2D="0" dtr="1" r1="D57" ca="1"/>
        <v>4.9999999999999989E-2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0.40408163265306118</v>
      </c>
      <c r="F64" s="193">
        <f t="shared" si="8"/>
        <v>0.34250728862973756</v>
      </c>
    </row>
    <row r="65" spans="1:8" hidden="1" outlineLevel="1">
      <c r="A65" s="129" t="s">
        <v>121</v>
      </c>
      <c r="B65" s="128">
        <f>$I$54</f>
        <v>9.9999999999999978E-2</v>
      </c>
      <c r="C65" s="126">
        <f t="dataTable" ref="C65:F65" dt2D="0" dtr="1" r1="D57" ca="1"/>
        <v>0</v>
      </c>
      <c r="D65" s="192">
        <v>7.1428571428571397E-2</v>
      </c>
      <c r="E65" s="192">
        <v>4.0816326530611624E-3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0.49127819548872181</v>
      </c>
    </row>
    <row r="67" spans="1:8" hidden="1" outlineLevel="1">
      <c r="A67" s="129" t="s">
        <v>121</v>
      </c>
      <c r="B67" s="128">
        <f>$I$54</f>
        <v>9.9999999999999978E-2</v>
      </c>
      <c r="C67" s="126">
        <f t="dataTable" ref="C67:F67" dt2D="0" dtr="1" r1="D57" ca="1"/>
        <v>0</v>
      </c>
      <c r="D67" s="126">
        <v>0</v>
      </c>
      <c r="E67" s="192">
        <v>9.9999999999999978E-2</v>
      </c>
      <c r="F67" s="192">
        <v>9.1278195488721792E-2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9.9999999999999978E-2</v>
      </c>
      <c r="C69" s="126">
        <f t="dataTable" ref="C69:F69" dt2D="0" dtr="1" r1="D57"/>
        <v>0</v>
      </c>
      <c r="D69" s="126">
        <v>0</v>
      </c>
      <c r="E69" s="126">
        <v>0</v>
      </c>
      <c r="F69" s="192">
        <v>9.9999999999999978E-2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4.9999999999999989E-2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7.1428571428571397E-2</v>
      </c>
      <c r="E73" s="25">
        <f t="shared" si="12"/>
        <v>4.0816326530611624E-3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9.9999999999999978E-2</v>
      </c>
      <c r="F74" s="25">
        <f t="shared" si="13"/>
        <v>9.1278195488721792E-2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9.9999999999999978E-2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</v>
      </c>
      <c r="D78" s="25">
        <f>D37-D72</f>
        <v>0.38571428571428573</v>
      </c>
      <c r="E78" s="25">
        <f>E37-E72</f>
        <v>0.32693877551020412</v>
      </c>
      <c r="F78" s="25">
        <f>F37-F72</f>
        <v>0.28785228377065114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</v>
      </c>
      <c r="E79" s="25">
        <f>E38-E73</f>
        <v>0.4</v>
      </c>
      <c r="F79" s="25">
        <f>F38-F73</f>
        <v>0.34250728862973756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0.47315789473684211</v>
      </c>
      <c r="F80" s="25">
        <f>F39-F74</f>
        <v>0.4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0.60464705882352943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</v>
      </c>
      <c r="D117" s="191">
        <f t="shared" ref="D117:F117" si="17">D78</f>
        <v>0.38571428571428573</v>
      </c>
      <c r="E117" s="191">
        <f t="shared" si="17"/>
        <v>0.32693877551020412</v>
      </c>
      <c r="F117" s="191">
        <f t="shared" si="17"/>
        <v>0.28785228377065114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0.45999999999999996</v>
      </c>
      <c r="D118" s="192">
        <v>0.4757142857142857</v>
      </c>
      <c r="E118" s="192">
        <v>0.54036734693877553</v>
      </c>
      <c r="F118" s="192">
        <v>0.58336248785228373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</v>
      </c>
      <c r="E119" s="193">
        <f t="shared" si="18"/>
        <v>0.4</v>
      </c>
      <c r="F119" s="193">
        <f t="shared" si="18"/>
        <v>0.34250728862973756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0.45999999999999996</v>
      </c>
      <c r="E120" s="192">
        <v>0.45999999999999996</v>
      </c>
      <c r="F120" s="192">
        <v>0.52324198250728871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0.47315789473684211</v>
      </c>
      <c r="F121" s="193">
        <f t="shared" si="19"/>
        <v>0.4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0.37952631578947371</v>
      </c>
      <c r="F122" s="192">
        <v>0.45999999999999996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0.60464705882352943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0.34209999999999985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0.45999999999999996</v>
      </c>
      <c r="D127" s="25">
        <f>D118</f>
        <v>0.4757142857142857</v>
      </c>
      <c r="E127" s="25">
        <f>E118</f>
        <v>0.54036734693877553</v>
      </c>
      <c r="F127" s="25">
        <f>F118</f>
        <v>0.58336248785228373</v>
      </c>
      <c r="H127" s="32"/>
    </row>
    <row r="128" spans="1:14" hidden="1" outlineLevel="1">
      <c r="B128" s="122" t="s">
        <v>111</v>
      </c>
      <c r="C128" s="25"/>
      <c r="D128" s="124">
        <f>D120</f>
        <v>0.45999999999999996</v>
      </c>
      <c r="E128" s="25">
        <f>E120</f>
        <v>0.45999999999999996</v>
      </c>
      <c r="F128" s="25">
        <f>F120</f>
        <v>0.52324198250728871</v>
      </c>
    </row>
    <row r="129" spans="2:8" hidden="1" outlineLevel="1">
      <c r="B129" s="122" t="s">
        <v>110</v>
      </c>
      <c r="C129" s="25"/>
      <c r="D129" s="25"/>
      <c r="E129" s="124">
        <f>E122</f>
        <v>0.37952631578947371</v>
      </c>
      <c r="F129" s="25">
        <f>F122</f>
        <v>0.45999999999999996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0.34209999999999985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67.16</v>
      </c>
      <c r="D144" s="160">
        <f t="shared" si="22"/>
        <v>72.926999999999992</v>
      </c>
      <c r="E144" s="160">
        <f t="shared" si="22"/>
        <v>86.980230000000006</v>
      </c>
      <c r="F144" s="160">
        <f t="shared" si="22"/>
        <v>98.59599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70.518000000000001</v>
      </c>
      <c r="E145" s="160">
        <f t="shared" si="22"/>
        <v>74.043899999999994</v>
      </c>
      <c r="F145" s="160">
        <f t="shared" si="22"/>
        <v>88.43482800000001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52.640300000000003</v>
      </c>
      <c r="F146" s="160">
        <f t="shared" si="22"/>
        <v>66.992099999999994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42.454609999999981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62.78</v>
      </c>
      <c r="D156" s="160">
        <f t="shared" si="23"/>
        <v>68.108999999999995</v>
      </c>
      <c r="E156" s="160">
        <f t="shared" si="23"/>
        <v>80.975249999999988</v>
      </c>
      <c r="F156" s="160">
        <f t="shared" si="23"/>
        <v>91.630147499999978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65.918999999999997</v>
      </c>
      <c r="E157" s="160">
        <f t="shared" si="23"/>
        <v>69.214950000000002</v>
      </c>
      <c r="F157" s="160">
        <f t="shared" si="23"/>
        <v>82.392727500000007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49.494</v>
      </c>
      <c r="F158" s="160">
        <f t="shared" si="23"/>
        <v>62.623049999999992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27.9663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42.78</v>
      </c>
      <c r="D166" s="200">
        <f>D156+MIN(0,D165)</f>
        <v>48.108999999999995</v>
      </c>
      <c r="E166" s="200">
        <f>E156+MIN(0,E165)</f>
        <v>60.975249999999988</v>
      </c>
      <c r="F166" s="200">
        <f>F156+MIN(0,F165)</f>
        <v>71.630147499999978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65.918999999999997</v>
      </c>
      <c r="E167" s="200">
        <f t="shared" si="25"/>
        <v>69.214950000000002</v>
      </c>
      <c r="F167" s="200">
        <f t="shared" si="25"/>
        <v>82.392727500000007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49.494</v>
      </c>
      <c r="F168" s="200">
        <f t="shared" si="25"/>
        <v>62.623049999999992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27.9663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62.78</v>
      </c>
      <c r="D174" s="160">
        <f t="shared" si="26"/>
        <v>68.108999999999995</v>
      </c>
      <c r="E174" s="160">
        <f t="shared" si="26"/>
        <v>80.975249999999988</v>
      </c>
      <c r="F174" s="160">
        <f t="shared" si="26"/>
        <v>91.630147499999978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65.918999999999997</v>
      </c>
      <c r="E175" s="160">
        <f t="shared" si="26"/>
        <v>69.214950000000002</v>
      </c>
      <c r="F175" s="160">
        <f t="shared" si="26"/>
        <v>82.392727500000007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49.494</v>
      </c>
      <c r="F176" s="160">
        <f t="shared" si="26"/>
        <v>62.623049999999992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27.9663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41.434800000000003</v>
      </c>
      <c r="D189" s="160">
        <f t="shared" ref="D189:F189" si="31">$C$153*MAX(0,D174)</f>
        <v>44.95194</v>
      </c>
      <c r="E189" s="160">
        <f t="shared" si="31"/>
        <v>53.443664999999996</v>
      </c>
      <c r="F189" s="160">
        <f t="shared" si="31"/>
        <v>60.47589734999999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43.506540000000001</v>
      </c>
      <c r="E190" s="160">
        <f t="shared" si="32"/>
        <v>45.681867000000004</v>
      </c>
      <c r="F190" s="160">
        <f t="shared" si="32"/>
        <v>54.37920015000001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32.666040000000002</v>
      </c>
      <c r="F191" s="160">
        <f t="shared" si="33"/>
        <v>41.331212999999998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18.457758000000002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58.954800000000006</v>
      </c>
      <c r="D196" s="200">
        <f t="shared" ref="D196:F196" si="35">D189+D181</f>
        <v>63.347939999999994</v>
      </c>
      <c r="E196" s="200">
        <f t="shared" si="35"/>
        <v>72.759464999999992</v>
      </c>
      <c r="F196" s="200">
        <f t="shared" si="35"/>
        <v>80.757487349999991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61.902540000000002</v>
      </c>
      <c r="E197" s="200">
        <f t="shared" si="36"/>
        <v>64.997667000000007</v>
      </c>
      <c r="F197" s="200">
        <f t="shared" si="36"/>
        <v>74.660790150000011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49.310040000000001</v>
      </c>
      <c r="F198" s="200">
        <f t="shared" si="37"/>
        <v>58.807412999999997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33.349758000000001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58.954800000000006</v>
      </c>
      <c r="D209" s="160">
        <f t="shared" ref="D209:F209" si="39">IF($C$203="profit",D196,IF($C$203="fix",D89,D144))</f>
        <v>63.347939999999994</v>
      </c>
      <c r="E209" s="160">
        <f t="shared" si="39"/>
        <v>72.759464999999992</v>
      </c>
      <c r="F209" s="160">
        <f t="shared" si="39"/>
        <v>80.757487349999991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61.902540000000002</v>
      </c>
      <c r="E210" s="160">
        <f t="shared" si="40"/>
        <v>64.997667000000007</v>
      </c>
      <c r="F210" s="160">
        <f t="shared" si="40"/>
        <v>74.660790150000011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49.310040000000001</v>
      </c>
      <c r="F211" s="160">
        <f t="shared" si="41"/>
        <v>58.807412999999997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33.349758000000001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41.434800000000003</v>
      </c>
      <c r="D215" s="200">
        <f t="shared" ref="D215:F215" si="43">IF($C$203="profit",D189,IF($C$203="fix",D89,D137))</f>
        <v>44.95194</v>
      </c>
      <c r="E215" s="200">
        <f t="shared" si="43"/>
        <v>53.443664999999996</v>
      </c>
      <c r="F215" s="200">
        <f t="shared" si="43"/>
        <v>60.47589734999999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43.506540000000001</v>
      </c>
      <c r="E216" s="200">
        <f t="shared" si="44"/>
        <v>45.681867000000004</v>
      </c>
      <c r="F216" s="200">
        <f t="shared" si="44"/>
        <v>54.37920015000001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32.666040000000002</v>
      </c>
      <c r="F217" s="200">
        <f t="shared" si="45"/>
        <v>41.331212999999998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18.457758000000002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hidden="1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hidden="1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hidden="1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hidden="1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hidden="1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-81</v>
      </c>
      <c r="E241" s="222">
        <f t="shared" si="55"/>
        <v>-72.09</v>
      </c>
      <c r="F241" s="222">
        <f t="shared" si="55"/>
        <v>-66.64500000000001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-89.1</v>
      </c>
      <c r="F242" s="222">
        <f t="shared" si="56"/>
        <v>-79.298999999999992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-98.01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58.4</v>
      </c>
      <c r="D247" s="160">
        <f t="shared" ref="D247:F247" si="59">D78*D16*$C$22</f>
        <v>59.129999999999995</v>
      </c>
      <c r="E247" s="160">
        <f t="shared" si="59"/>
        <v>52.625700000000002</v>
      </c>
      <c r="F247" s="160">
        <f t="shared" si="59"/>
        <v>48.650850000000005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61.32</v>
      </c>
      <c r="E248" s="160">
        <f>E79*E17*$C$22</f>
        <v>64.385999999999996</v>
      </c>
      <c r="F248" s="160">
        <f t="shared" si="60"/>
        <v>57.888269999999991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65.62700000000001</v>
      </c>
      <c r="F249" s="160">
        <f t="shared" si="61"/>
        <v>58.254000000000005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75.036699999999996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-31.6</v>
      </c>
      <c r="D253" s="222">
        <f t="shared" ref="D253:F253" si="63">D241+D247</f>
        <v>-21.870000000000005</v>
      </c>
      <c r="E253" s="222">
        <f t="shared" si="63"/>
        <v>-19.464300000000001</v>
      </c>
      <c r="F253" s="222">
        <f t="shared" si="63"/>
        <v>-17.994150000000005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-37.68</v>
      </c>
      <c r="E254" s="222">
        <f t="shared" si="64"/>
        <v>-24.713999999999999</v>
      </c>
      <c r="F254" s="222">
        <f t="shared" si="64"/>
        <v>-21.410730000000001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-43.272999999999996</v>
      </c>
      <c r="F255" s="222">
        <f t="shared" si="65"/>
        <v>-39.756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-44.75330000000001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81.354800000000012</v>
      </c>
      <c r="D259" s="160">
        <f t="shared" ref="D259:F259" si="67">D253+D209+D232</f>
        <v>98.177940000000007</v>
      </c>
      <c r="E259" s="160">
        <f t="shared" si="67"/>
        <v>112.83016499999999</v>
      </c>
      <c r="F259" s="160">
        <f t="shared" si="67"/>
        <v>125.27508734999999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80.922540000000026</v>
      </c>
      <c r="E260" s="160">
        <f t="shared" si="68"/>
        <v>99.818667000000005</v>
      </c>
      <c r="F260" s="160">
        <f t="shared" si="68"/>
        <v>115.76181015000002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57.337040000000016</v>
      </c>
      <c r="F261" s="160">
        <f t="shared" si="69"/>
        <v>72.916413000000006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34.496457999999997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81.354800000000012</v>
      </c>
      <c r="D265" s="160">
        <f>D259-C259</f>
        <v>16.823139999999995</v>
      </c>
      <c r="E265" s="160">
        <f t="shared" ref="E265:F266" si="71">E259-D259</f>
        <v>14.652224999999987</v>
      </c>
      <c r="F265" s="160">
        <f t="shared" si="71"/>
        <v>12.444922349999999</v>
      </c>
    </row>
    <row r="266" spans="2:11" hidden="1" outlineLevel="1">
      <c r="B266" s="122" t="s">
        <v>111</v>
      </c>
      <c r="C266" s="158"/>
      <c r="D266" s="161">
        <f>D260</f>
        <v>80.922540000000026</v>
      </c>
      <c r="E266" s="160">
        <f t="shared" si="71"/>
        <v>18.896126999999979</v>
      </c>
      <c r="F266" s="160">
        <f t="shared" si="71"/>
        <v>15.943143150000012</v>
      </c>
    </row>
    <row r="267" spans="2:11" hidden="1" outlineLevel="1">
      <c r="B267" s="122" t="s">
        <v>110</v>
      </c>
      <c r="C267" s="158"/>
      <c r="D267" s="158"/>
      <c r="E267" s="161">
        <f>E261</f>
        <v>57.337040000000016</v>
      </c>
      <c r="F267" s="160">
        <f t="shared" ref="F267" si="72">F261-E261</f>
        <v>15.57937299999999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34.496457999999997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81.354800000000012</v>
      </c>
      <c r="D273" s="179">
        <f>D266</f>
        <v>80.922540000000026</v>
      </c>
      <c r="E273" s="179">
        <f>E267</f>
        <v>57.337040000000016</v>
      </c>
      <c r="F273" s="178">
        <f>F268</f>
        <v>34.496457999999997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16.823139999999995</v>
      </c>
      <c r="E274" s="188">
        <f t="shared" ref="E274:F274" si="73">SUM(E275:E278)</f>
        <v>33.548351999999966</v>
      </c>
      <c r="F274" s="188">
        <f t="shared" si="73"/>
        <v>43.9674385</v>
      </c>
    </row>
    <row r="275" spans="2:7" hidden="1" outlineLevel="1">
      <c r="B275" s="122" t="s">
        <v>112</v>
      </c>
      <c r="C275" s="181"/>
      <c r="D275" s="186">
        <f>D265</f>
        <v>16.823139999999995</v>
      </c>
      <c r="E275" s="186">
        <f t="shared" ref="E275:F275" si="74">E265</f>
        <v>14.652224999999987</v>
      </c>
      <c r="F275" s="186">
        <f t="shared" si="74"/>
        <v>12.444922349999999</v>
      </c>
    </row>
    <row r="276" spans="2:7" hidden="1" outlineLevel="1">
      <c r="B276" s="122" t="s">
        <v>111</v>
      </c>
      <c r="C276" s="185"/>
      <c r="D276" s="181"/>
      <c r="E276" s="186">
        <f>E266</f>
        <v>18.896126999999979</v>
      </c>
      <c r="F276" s="186">
        <f>F266</f>
        <v>15.943143150000012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15.57937299999999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81.354800000000012</v>
      </c>
      <c r="D279" s="182">
        <f>D273+D274</f>
        <v>97.745680000000021</v>
      </c>
      <c r="E279" s="182">
        <f>E273+E274</f>
        <v>90.885391999999982</v>
      </c>
      <c r="F279" s="182">
        <f>F273+F274</f>
        <v>78.463896500000004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7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2012-12-20T21:24:56Z</dcterms:modified>
</cp:coreProperties>
</file>