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157"/>
  <c r="C247"/>
  <c r="C253" s="1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<sst xmlns="http://schemas.openxmlformats.org/spreadsheetml/2006/main" count="614" uniqueCount="262">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</sst>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176721920"/>
        <c:axId val="176723456"/>
      </c:lineChart>
      <c:catAx>
        <c:axId val="176721920"/>
        <c:scaling>
          <c:orientation val="minMax"/>
        </c:scaling>
        <c:axPos val="b"/>
        <c:numFmt formatCode="0.00%" sourceLinked="1"/>
        <c:tickLblPos val="nextTo"/>
        <c:crossAx val="176723456"/>
        <c:crosses val="autoZero"/>
        <c:auto val="1"/>
        <c:lblAlgn val="ctr"/>
        <c:lblOffset val="100"/>
      </c:catAx>
      <c:valAx>
        <c:axId val="176723456"/>
        <c:scaling>
          <c:orientation val="minMax"/>
        </c:scaling>
        <c:axPos val="l"/>
        <c:majorGridlines/>
        <c:numFmt formatCode="0.00%" sourceLinked="1"/>
        <c:tickLblPos val="nextTo"/>
        <c:crossAx val="1767219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246385280"/>
        <c:axId val="239092480"/>
      </c:scatterChart>
      <c:valAx>
        <c:axId val="2463852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239092480"/>
        <c:crosses val="autoZero"/>
        <c:crossBetween val="midCat"/>
        <c:majorUnit val="0.1"/>
      </c:valAx>
      <c:valAx>
        <c:axId val="2390924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24638528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7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5" zoomScale="85" zoomScaleNormal="85" workbookViewId="0">
      <selection activeCell="C25" sqref="C25:D28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123</v>
      </c>
      <c r="D25" s="41">
        <v>50</v>
      </c>
      <c r="H25" t="s">
        <v>173</v>
      </c>
    </row>
    <row r="26" spans="2:11">
      <c r="B26" s="122" t="s">
        <v>111</v>
      </c>
      <c r="C26" s="41">
        <v>123</v>
      </c>
      <c r="D26" s="41">
        <v>50</v>
      </c>
    </row>
    <row r="27" spans="2:11">
      <c r="B27" s="122" t="s">
        <v>110</v>
      </c>
      <c r="C27" s="41">
        <v>123</v>
      </c>
      <c r="D27" s="41">
        <v>50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123</v>
      </c>
      <c r="D28" s="41">
        <v>50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0</v>
      </c>
      <c r="D31" s="160">
        <f t="shared" ref="D31:F31" si="0">-MIN(MAX(0,-D10-$C25),$D25)</f>
        <v>0</v>
      </c>
      <c r="E31" s="160">
        <f t="shared" si="0"/>
        <v>0</v>
      </c>
      <c r="F31" s="160">
        <f t="shared" si="0"/>
        <v>0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0</v>
      </c>
      <c r="E32" s="160">
        <f t="shared" si="1"/>
        <v>0</v>
      </c>
      <c r="F32" s="160">
        <f t="shared" si="1"/>
        <v>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0</v>
      </c>
      <c r="F33" s="160">
        <f t="shared" si="2"/>
        <v>0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0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</v>
      </c>
      <c r="D37" s="25">
        <f>-D31/D16</f>
        <v>0</v>
      </c>
      <c r="E37" s="25">
        <f>-E31/E16</f>
        <v>0</v>
      </c>
      <c r="F37" s="25">
        <f>-F31/F16</f>
        <v>0</v>
      </c>
    </row>
    <row r="38" spans="1:24" hidden="1" outlineLevel="1">
      <c r="B38" s="122" t="s">
        <v>111</v>
      </c>
      <c r="C38" s="25"/>
      <c r="D38" s="124">
        <f>-D32/D17</f>
        <v>0</v>
      </c>
      <c r="E38" s="25">
        <f>-E32/E17</f>
        <v>0</v>
      </c>
      <c r="F38" s="25">
        <f>-F32/F17</f>
        <v>0</v>
      </c>
    </row>
    <row r="39" spans="1:24" hidden="1" outlineLevel="1">
      <c r="B39" s="122" t="s">
        <v>110</v>
      </c>
      <c r="C39" s="25"/>
      <c r="D39" s="25"/>
      <c r="E39" s="124">
        <f>-E33/E18</f>
        <v>0</v>
      </c>
      <c r="F39" s="25">
        <f>-F33/F18</f>
        <v>0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</v>
      </c>
      <c r="D62" s="193">
        <f t="shared" si="7"/>
        <v>0</v>
      </c>
      <c r="E62" s="193">
        <f t="shared" si="7"/>
        <v>0</v>
      </c>
      <c r="F62" s="193">
        <f t="shared" si="7"/>
        <v>0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</v>
      </c>
      <c r="E64" s="193">
        <f t="shared" si="8"/>
        <v>0</v>
      </c>
      <c r="F64" s="193">
        <f t="shared" si="8"/>
        <v>0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0</v>
      </c>
      <c r="E65" s="192">
        <v>0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</v>
      </c>
      <c r="F66" s="193">
        <f t="shared" si="9"/>
        <v>0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0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</v>
      </c>
      <c r="D78" s="25">
        <f>D37-D72</f>
        <v>0</v>
      </c>
      <c r="E78" s="25">
        <f>E37-E72</f>
        <v>0</v>
      </c>
      <c r="F78" s="25">
        <f>F37-F72</f>
        <v>0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</v>
      </c>
      <c r="E79" s="25">
        <f>E38-E73</f>
        <v>0</v>
      </c>
      <c r="F79" s="25">
        <f>F38-F73</f>
        <v>0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</v>
      </c>
      <c r="F80" s="25">
        <f>F39-F74</f>
        <v>0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</v>
      </c>
      <c r="D117" s="191">
        <f t="shared" ref="D117:F117" si="17">D78</f>
        <v>0</v>
      </c>
      <c r="E117" s="191">
        <f t="shared" si="17"/>
        <v>0</v>
      </c>
      <c r="F117" s="191">
        <f t="shared" si="17"/>
        <v>0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0.9</v>
      </c>
      <c r="D118" s="192">
        <v>0.9</v>
      </c>
      <c r="E118" s="192">
        <v>0.9</v>
      </c>
      <c r="F118" s="192">
        <v>0.9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</v>
      </c>
      <c r="E119" s="193">
        <f t="shared" si="18"/>
        <v>0</v>
      </c>
      <c r="F119" s="193">
        <f t="shared" si="18"/>
        <v>0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0.9</v>
      </c>
      <c r="E120" s="192">
        <v>0.9</v>
      </c>
      <c r="F120" s="192">
        <v>0.9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</v>
      </c>
      <c r="F121" s="193">
        <f t="shared" si="19"/>
        <v>0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0.9</v>
      </c>
      <c r="F122" s="192">
        <v>0.9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0.9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0.9</v>
      </c>
      <c r="D127" s="25">
        <f>D118</f>
        <v>0.9</v>
      </c>
      <c r="E127" s="25">
        <f>E118</f>
        <v>0.9</v>
      </c>
      <c r="F127" s="25">
        <f>F118</f>
        <v>0.9</v>
      </c>
      <c r="H127" s="32"/>
    </row>
    <row r="128" spans="1:14" hidden="1" outlineLevel="1">
      <c r="B128" s="122" t="s">
        <v>111</v>
      </c>
      <c r="C128" s="25"/>
      <c r="D128" s="124">
        <f>D120</f>
        <v>0.9</v>
      </c>
      <c r="E128" s="25">
        <f>E120</f>
        <v>0.9</v>
      </c>
      <c r="F128" s="25">
        <f>F120</f>
        <v>0.9</v>
      </c>
    </row>
    <row r="129" spans="2:8" hidden="1" outlineLevel="1">
      <c r="B129" s="122" t="s">
        <v>110</v>
      </c>
      <c r="C129" s="25"/>
      <c r="D129" s="25"/>
      <c r="E129" s="124">
        <f>E122</f>
        <v>0.9</v>
      </c>
      <c r="F129" s="25">
        <f>F122</f>
        <v>0.9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0.9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131.4</v>
      </c>
      <c r="D144" s="160">
        <f t="shared" si="22"/>
        <v>137.97</v>
      </c>
      <c r="E144" s="160">
        <f t="shared" si="22"/>
        <v>144.86850000000001</v>
      </c>
      <c r="F144" s="160">
        <f t="shared" si="22"/>
        <v>152.11192500000001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137.97</v>
      </c>
      <c r="E145" s="160">
        <f t="shared" si="22"/>
        <v>144.86850000000001</v>
      </c>
      <c r="F145" s="160">
        <f t="shared" si="22"/>
        <v>152.11192500000001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124.83000000000001</v>
      </c>
      <c r="F146" s="160">
        <f t="shared" si="22"/>
        <v>131.07150000000001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111.69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121.17999999999999</v>
      </c>
      <c r="D156" s="160">
        <f t="shared" si="23"/>
        <v>127.23899999999998</v>
      </c>
      <c r="E156" s="160">
        <f t="shared" si="23"/>
        <v>133.60094999999998</v>
      </c>
      <c r="F156" s="160">
        <f t="shared" si="23"/>
        <v>140.28099749999998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127.23899999999998</v>
      </c>
      <c r="E157" s="160">
        <f t="shared" si="23"/>
        <v>133.60094999999998</v>
      </c>
      <c r="F157" s="160">
        <f t="shared" si="23"/>
        <v>140.28099749999998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115.12099999999998</v>
      </c>
      <c r="F158" s="160">
        <f t="shared" si="23"/>
        <v>120.87704999999998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103.00299999999999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101.17999999999999</v>
      </c>
      <c r="D166" s="200">
        <f>D156+MIN(0,D165)</f>
        <v>107.23899999999998</v>
      </c>
      <c r="E166" s="200">
        <f>E156+MIN(0,E165)</f>
        <v>113.60094999999998</v>
      </c>
      <c r="F166" s="200">
        <f>F156+MIN(0,F165)</f>
        <v>120.28099749999998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127.23899999999998</v>
      </c>
      <c r="E167" s="200">
        <f t="shared" si="25"/>
        <v>133.60094999999998</v>
      </c>
      <c r="F167" s="200">
        <f t="shared" si="25"/>
        <v>140.28099749999998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115.12099999999998</v>
      </c>
      <c r="F168" s="200">
        <f t="shared" si="25"/>
        <v>120.87704999999998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103.00299999999999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121.17999999999999</v>
      </c>
      <c r="D174" s="160">
        <f t="shared" si="26"/>
        <v>127.23899999999998</v>
      </c>
      <c r="E174" s="160">
        <f t="shared" si="26"/>
        <v>133.60094999999998</v>
      </c>
      <c r="F174" s="160">
        <f t="shared" si="26"/>
        <v>140.28099749999998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127.23899999999998</v>
      </c>
      <c r="E175" s="160">
        <f t="shared" si="26"/>
        <v>133.60094999999998</v>
      </c>
      <c r="F175" s="160">
        <f t="shared" si="26"/>
        <v>140.28099749999998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115.12099999999998</v>
      </c>
      <c r="F176" s="160">
        <f t="shared" si="26"/>
        <v>120.87704999999998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103.00299999999999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79.978799999999993</v>
      </c>
      <c r="D189" s="160">
        <f t="shared" ref="D189:F189" si="31">$C$153*MAX(0,D174)</f>
        <v>83.977739999999983</v>
      </c>
      <c r="E189" s="160">
        <f t="shared" si="31"/>
        <v>88.176626999999996</v>
      </c>
      <c r="F189" s="160">
        <f t="shared" si="31"/>
        <v>92.585458349999996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83.977739999999983</v>
      </c>
      <c r="E190" s="160">
        <f t="shared" si="32"/>
        <v>88.176626999999996</v>
      </c>
      <c r="F190" s="160">
        <f t="shared" si="32"/>
        <v>92.585458349999996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75.979859999999988</v>
      </c>
      <c r="F191" s="160">
        <f t="shared" si="33"/>
        <v>79.778852999999998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67.981979999999993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97.498799999999989</v>
      </c>
      <c r="D196" s="200">
        <f t="shared" ref="D196:F196" si="35">D189+D181</f>
        <v>102.37373999999998</v>
      </c>
      <c r="E196" s="200">
        <f t="shared" si="35"/>
        <v>107.49242699999999</v>
      </c>
      <c r="F196" s="200">
        <f t="shared" si="35"/>
        <v>112.86704834999999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102.37373999999998</v>
      </c>
      <c r="E197" s="200">
        <f t="shared" si="36"/>
        <v>107.49242699999999</v>
      </c>
      <c r="F197" s="200">
        <f t="shared" si="36"/>
        <v>112.86704834999999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92.623859999999979</v>
      </c>
      <c r="F198" s="200">
        <f t="shared" si="37"/>
        <v>97.255053000000004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82.873979999999989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97.498799999999989</v>
      </c>
      <c r="D209" s="160">
        <f t="shared" ref="D209:F209" si="39">IF($C$203="profit",D196,IF($C$203="fix",D89,D144))</f>
        <v>102.37373999999998</v>
      </c>
      <c r="E209" s="160">
        <f t="shared" si="39"/>
        <v>107.49242699999999</v>
      </c>
      <c r="F209" s="160">
        <f t="shared" si="39"/>
        <v>112.86704834999999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102.37373999999998</v>
      </c>
      <c r="E210" s="160">
        <f t="shared" si="40"/>
        <v>107.49242699999999</v>
      </c>
      <c r="F210" s="160">
        <f t="shared" si="40"/>
        <v>112.86704834999999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92.623859999999979</v>
      </c>
      <c r="F211" s="160">
        <f t="shared" si="41"/>
        <v>97.255053000000004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82.873979999999989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79.978799999999993</v>
      </c>
      <c r="D215" s="200">
        <f t="shared" ref="D215:F215" si="43">IF($C$203="profit",D189,IF($C$203="fix",D89,D137))</f>
        <v>83.977739999999983</v>
      </c>
      <c r="E215" s="200">
        <f t="shared" si="43"/>
        <v>88.176626999999996</v>
      </c>
      <c r="F215" s="200">
        <f t="shared" si="43"/>
        <v>92.585458349999996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83.977739999999983</v>
      </c>
      <c r="E216" s="200">
        <f t="shared" si="44"/>
        <v>88.176626999999996</v>
      </c>
      <c r="F216" s="200">
        <f t="shared" si="44"/>
        <v>92.585458349999996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75.979859999999988</v>
      </c>
      <c r="F217" s="200">
        <f t="shared" si="45"/>
        <v>79.778852999999998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67.981979999999993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-81</v>
      </c>
      <c r="E241" s="222">
        <f t="shared" si="55"/>
        <v>-72.09</v>
      </c>
      <c r="F241" s="222">
        <f t="shared" si="55"/>
        <v>-66.64500000000001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-89.1</v>
      </c>
      <c r="F242" s="222">
        <f t="shared" si="56"/>
        <v>-79.298999999999992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-98.01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0</v>
      </c>
      <c r="D247" s="160">
        <f t="shared" ref="D247:F247" si="59">D78*D16*$C$22</f>
        <v>0</v>
      </c>
      <c r="E247" s="160">
        <f t="shared" si="59"/>
        <v>0</v>
      </c>
      <c r="F247" s="160">
        <f t="shared" si="59"/>
        <v>0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0</v>
      </c>
      <c r="E248" s="160">
        <f>E79*E17*$C$22</f>
        <v>0</v>
      </c>
      <c r="F248" s="160">
        <f t="shared" si="60"/>
        <v>0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0</v>
      </c>
      <c r="F249" s="160">
        <f t="shared" si="61"/>
        <v>0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0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-90</v>
      </c>
      <c r="D253" s="222">
        <f t="shared" ref="D253:F253" si="63">D241+D247</f>
        <v>-81</v>
      </c>
      <c r="E253" s="222">
        <f t="shared" si="63"/>
        <v>-72.09</v>
      </c>
      <c r="F253" s="222">
        <f t="shared" si="63"/>
        <v>-66.64500000000001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-99</v>
      </c>
      <c r="E254" s="222">
        <f t="shared" si="64"/>
        <v>-89.1</v>
      </c>
      <c r="F254" s="222">
        <f t="shared" si="64"/>
        <v>-79.298999999999992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-108.9</v>
      </c>
      <c r="F255" s="222">
        <f t="shared" si="65"/>
        <v>-98.01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-119.79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61.498799999999989</v>
      </c>
      <c r="D259" s="160">
        <f t="shared" ref="D259:F259" si="67">D253+D209+D232</f>
        <v>78.073740000000001</v>
      </c>
      <c r="E259" s="160">
        <f t="shared" si="67"/>
        <v>94.937426999999985</v>
      </c>
      <c r="F259" s="160">
        <f t="shared" si="67"/>
        <v>108.73379834999999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60.073740000000001</v>
      </c>
      <c r="E260" s="160">
        <f t="shared" si="68"/>
        <v>77.927426999999994</v>
      </c>
      <c r="F260" s="160">
        <f t="shared" si="68"/>
        <v>96.079798350000004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35.023859999999985</v>
      </c>
      <c r="F261" s="160">
        <f t="shared" si="69"/>
        <v>53.110053000000008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8.9839799999999883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61.498799999999989</v>
      </c>
      <c r="D265" s="160">
        <f>D259-C259</f>
        <v>16.574940000000012</v>
      </c>
      <c r="E265" s="160">
        <f t="shared" ref="E265:F266" si="71">E259-D259</f>
        <v>16.863686999999985</v>
      </c>
      <c r="F265" s="160">
        <f t="shared" si="71"/>
        <v>13.796371350000001</v>
      </c>
    </row>
    <row r="266" spans="2:11" hidden="1" outlineLevel="1">
      <c r="B266" s="122" t="s">
        <v>111</v>
      </c>
      <c r="C266" s="158"/>
      <c r="D266" s="161">
        <f>D260</f>
        <v>60.073740000000001</v>
      </c>
      <c r="E266" s="160">
        <f t="shared" si="71"/>
        <v>17.853686999999994</v>
      </c>
      <c r="F266" s="160">
        <f t="shared" si="71"/>
        <v>18.15237135000001</v>
      </c>
    </row>
    <row r="267" spans="2:11" hidden="1" outlineLevel="1">
      <c r="B267" s="122" t="s">
        <v>110</v>
      </c>
      <c r="C267" s="158"/>
      <c r="D267" s="158"/>
      <c r="E267" s="161">
        <f>E261</f>
        <v>35.023859999999985</v>
      </c>
      <c r="F267" s="160">
        <f t="shared" ref="F267" si="72">F261-E261</f>
        <v>18.086193000000023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8.9839799999999883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61.498799999999989</v>
      </c>
      <c r="D273" s="179">
        <f>D266</f>
        <v>60.073740000000001</v>
      </c>
      <c r="E273" s="179">
        <f>E267</f>
        <v>35.023859999999985</v>
      </c>
      <c r="F273" s="178">
        <f>F268</f>
        <v>8.9839799999999883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16.574940000000012</v>
      </c>
      <c r="E274" s="188">
        <f t="shared" ref="E274:F274" si="73">SUM(E275:E278)</f>
        <v>34.717373999999978</v>
      </c>
      <c r="F274" s="188">
        <f t="shared" si="73"/>
        <v>50.034935700000034</v>
      </c>
    </row>
    <row r="275" spans="2:7" hidden="1" outlineLevel="1">
      <c r="B275" s="122" t="s">
        <v>112</v>
      </c>
      <c r="C275" s="181"/>
      <c r="D275" s="186">
        <f>D265</f>
        <v>16.574940000000012</v>
      </c>
      <c r="E275" s="186">
        <f t="shared" ref="E275:F275" si="74">E265</f>
        <v>16.863686999999985</v>
      </c>
      <c r="F275" s="186">
        <f t="shared" si="74"/>
        <v>13.796371350000001</v>
      </c>
    </row>
    <row r="276" spans="2:7" hidden="1" outlineLevel="1">
      <c r="B276" s="122" t="s">
        <v>111</v>
      </c>
      <c r="C276" s="185"/>
      <c r="D276" s="181"/>
      <c r="E276" s="186">
        <f>E266</f>
        <v>17.853686999999994</v>
      </c>
      <c r="F276" s="186">
        <f>F266</f>
        <v>18.15237135000001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18.086193000000023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61.498799999999989</v>
      </c>
      <c r="D279" s="182">
        <f>D273+D274</f>
        <v>76.648680000000013</v>
      </c>
      <c r="E279" s="182">
        <f>E273+E274</f>
        <v>69.741233999999963</v>
      </c>
      <c r="F279" s="182">
        <f>F273+F274</f>
        <v>59.018915700000022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7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2012-12-20T21:30:06Z</dcterms:modified>
</cp:coreProperties>
</file>