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152"/>
  </bookViews>
  <sheets>
    <sheet name="Calc" sheetId="1" r:id="rId1"/>
    <sheet name="Pattern" sheetId="4" r:id="rId2"/>
    <sheet name="GrossClaims" sheetId="5" r:id="rId3"/>
    <sheet name="CededClaims" sheetId="6" r:id="rId4"/>
  </sheets>
  <calcPr calcId="125725"/>
</workbook>
</file>

<file path=xl/calcChain.xml><?xml version="1.0" encoding="utf-8"?>
<calcChain xmlns="http://schemas.openxmlformats.org/spreadsheetml/2006/main">
  <c r="K28" i="1"/>
  <c r="J28"/>
  <c r="M34"/>
  <c r="N34"/>
  <c r="O34"/>
  <c r="L34"/>
  <c r="G34"/>
  <c r="S28"/>
  <c r="S29"/>
  <c r="S30"/>
  <c r="S31"/>
  <c r="S32"/>
  <c r="S33"/>
  <c r="S27"/>
  <c r="R28"/>
  <c r="R29"/>
  <c r="R30"/>
  <c r="R31"/>
  <c r="R32"/>
  <c r="R33"/>
  <c r="R27"/>
  <c r="U12"/>
  <c r="V12" s="1"/>
  <c r="R34" l="1"/>
  <c r="S34"/>
  <c r="A3" i="6"/>
  <c r="B3"/>
  <c r="C3"/>
  <c r="D3"/>
  <c r="A4"/>
  <c r="B4"/>
  <c r="C4"/>
  <c r="D4"/>
  <c r="H4"/>
  <c r="I4"/>
  <c r="J4"/>
  <c r="K4"/>
  <c r="A5"/>
  <c r="B5"/>
  <c r="C5"/>
  <c r="D5"/>
  <c r="F5"/>
  <c r="G5"/>
  <c r="H5"/>
  <c r="I5"/>
  <c r="J5"/>
  <c r="K5"/>
  <c r="L5"/>
  <c r="M5"/>
  <c r="N5"/>
  <c r="O5"/>
  <c r="P5"/>
  <c r="A6"/>
  <c r="B6"/>
  <c r="C6"/>
  <c r="D6"/>
  <c r="A7"/>
  <c r="B7"/>
  <c r="C7"/>
  <c r="D7"/>
  <c r="A8"/>
  <c r="B8"/>
  <c r="C8"/>
  <c r="D8"/>
  <c r="A9"/>
  <c r="B9"/>
  <c r="C9"/>
  <c r="D9"/>
  <c r="F9"/>
  <c r="G9"/>
  <c r="H9"/>
  <c r="I9"/>
  <c r="J9"/>
  <c r="K9"/>
  <c r="L9"/>
  <c r="M9"/>
  <c r="N9"/>
  <c r="O9"/>
  <c r="P9"/>
  <c r="A10"/>
  <c r="B10"/>
  <c r="C10"/>
  <c r="D10"/>
  <c r="F10"/>
  <c r="G10"/>
  <c r="H10"/>
  <c r="I10"/>
  <c r="J10"/>
  <c r="K10"/>
  <c r="N10"/>
  <c r="O10"/>
  <c r="P10"/>
  <c r="B1"/>
  <c r="C1"/>
  <c r="D1"/>
  <c r="E1"/>
  <c r="F1"/>
  <c r="G1"/>
  <c r="L1"/>
  <c r="A1"/>
  <c r="A4" i="5"/>
  <c r="B4"/>
  <c r="C4"/>
  <c r="D4"/>
  <c r="F4"/>
  <c r="A5"/>
  <c r="B5"/>
  <c r="C5"/>
  <c r="D5"/>
  <c r="F5"/>
  <c r="A6"/>
  <c r="B6"/>
  <c r="C6"/>
  <c r="D6"/>
  <c r="F6"/>
  <c r="A7"/>
  <c r="B7"/>
  <c r="C7"/>
  <c r="D7"/>
  <c r="F7"/>
  <c r="A8"/>
  <c r="D8"/>
  <c r="F8"/>
  <c r="A9"/>
  <c r="B9"/>
  <c r="C9"/>
  <c r="D9"/>
  <c r="F9"/>
  <c r="A10"/>
  <c r="B10"/>
  <c r="C10"/>
  <c r="D10"/>
  <c r="F10"/>
  <c r="D3"/>
  <c r="F3"/>
  <c r="A3"/>
  <c r="B1"/>
  <c r="C1"/>
  <c r="D1"/>
  <c r="E1"/>
  <c r="F1"/>
  <c r="A1"/>
  <c r="B4" i="4"/>
  <c r="C4"/>
  <c r="C5"/>
  <c r="C6"/>
  <c r="B6"/>
  <c r="B5"/>
  <c r="A6"/>
  <c r="A5"/>
  <c r="A4"/>
  <c r="C3"/>
  <c r="B3"/>
  <c r="A3"/>
  <c r="C2"/>
  <c r="B2"/>
  <c r="A2"/>
  <c r="F28" i="1" l="1"/>
  <c r="F4" i="6" s="1"/>
  <c r="F30" i="1"/>
  <c r="F31"/>
  <c r="F32"/>
  <c r="F8" i="6" s="1"/>
  <c r="F27" i="1"/>
  <c r="E34"/>
  <c r="E10" i="6" s="1"/>
  <c r="E33" i="1"/>
  <c r="E9" i="6" s="1"/>
  <c r="P32" i="1"/>
  <c r="P8" i="6" s="1"/>
  <c r="N32" i="1"/>
  <c r="N8" i="6" s="1"/>
  <c r="M32" i="1"/>
  <c r="M8" i="6" s="1"/>
  <c r="L32" i="1"/>
  <c r="L8" i="6" s="1"/>
  <c r="J32" i="1"/>
  <c r="J8" i="6" s="1"/>
  <c r="I32" i="1"/>
  <c r="I8" i="6" s="1"/>
  <c r="H32" i="1"/>
  <c r="H8" i="6" s="1"/>
  <c r="E32" i="1"/>
  <c r="E8" i="6" s="1"/>
  <c r="P7"/>
  <c r="L31" i="1"/>
  <c r="L7" i="6" s="1"/>
  <c r="K7"/>
  <c r="G31" i="1"/>
  <c r="G7" i="6" s="1"/>
  <c r="E31" i="1"/>
  <c r="E7" i="6" s="1"/>
  <c r="K30" i="1"/>
  <c r="K6" i="6" s="1"/>
  <c r="E30" i="1"/>
  <c r="E6" i="6" s="1"/>
  <c r="E29" i="1"/>
  <c r="E5" i="6" s="1"/>
  <c r="P4"/>
  <c r="O28" i="1"/>
  <c r="O4" i="6" s="1"/>
  <c r="N28" i="1"/>
  <c r="N4" i="6" s="1"/>
  <c r="M28" i="1"/>
  <c r="M4" i="6" s="1"/>
  <c r="L28" i="1"/>
  <c r="L4" i="6" s="1"/>
  <c r="G28" i="1"/>
  <c r="G4" i="6" s="1"/>
  <c r="E28" i="1"/>
  <c r="E4" i="6" s="1"/>
  <c r="N27" i="1"/>
  <c r="N3" i="6" s="1"/>
  <c r="J27" i="1"/>
  <c r="J3" i="6" s="1"/>
  <c r="I27" i="1"/>
  <c r="I3" i="6" s="1"/>
  <c r="E27" i="1"/>
  <c r="E3" i="6" s="1"/>
  <c r="G12" i="1"/>
  <c r="H12"/>
  <c r="I12"/>
  <c r="J12"/>
  <c r="K12"/>
  <c r="L12"/>
  <c r="M12"/>
  <c r="N12"/>
  <c r="O12"/>
  <c r="P12"/>
  <c r="G13"/>
  <c r="H13"/>
  <c r="I13"/>
  <c r="J13"/>
  <c r="K13"/>
  <c r="L13"/>
  <c r="M13"/>
  <c r="N13"/>
  <c r="O13"/>
  <c r="P13"/>
  <c r="G14"/>
  <c r="H14"/>
  <c r="I14"/>
  <c r="J14"/>
  <c r="K14"/>
  <c r="L14"/>
  <c r="M14"/>
  <c r="N14"/>
  <c r="O14"/>
  <c r="P14"/>
  <c r="G15"/>
  <c r="H15"/>
  <c r="I15"/>
  <c r="J15"/>
  <c r="K15"/>
  <c r="L15"/>
  <c r="M15"/>
  <c r="N15"/>
  <c r="O15"/>
  <c r="P15"/>
  <c r="G16"/>
  <c r="H16"/>
  <c r="I16"/>
  <c r="J16"/>
  <c r="K16"/>
  <c r="L16"/>
  <c r="M16"/>
  <c r="N16"/>
  <c r="O16"/>
  <c r="P16"/>
  <c r="G17"/>
  <c r="H17"/>
  <c r="I17"/>
  <c r="J17"/>
  <c r="K17"/>
  <c r="L17"/>
  <c r="M17"/>
  <c r="N17"/>
  <c r="O17"/>
  <c r="P17"/>
  <c r="G18"/>
  <c r="H18"/>
  <c r="I18"/>
  <c r="J18"/>
  <c r="K18"/>
  <c r="L18"/>
  <c r="M18"/>
  <c r="N18"/>
  <c r="O18"/>
  <c r="P18"/>
  <c r="M11"/>
  <c r="N11"/>
  <c r="O11"/>
  <c r="P11"/>
  <c r="L11"/>
  <c r="H11"/>
  <c r="I11"/>
  <c r="J11"/>
  <c r="K11"/>
  <c r="G11"/>
  <c r="M10"/>
  <c r="M26" s="1"/>
  <c r="M2" i="6" s="1"/>
  <c r="N10" i="1"/>
  <c r="N26" s="1"/>
  <c r="N2" i="6" s="1"/>
  <c r="O10" i="1"/>
  <c r="O26" s="1"/>
  <c r="O2" i="6" s="1"/>
  <c r="P10" i="1"/>
  <c r="P26" s="1"/>
  <c r="P2" i="6" s="1"/>
  <c r="L10" i="1"/>
  <c r="L26" s="1"/>
  <c r="L2" i="6" s="1"/>
  <c r="H10" i="1"/>
  <c r="H26" s="1"/>
  <c r="H2" i="6" s="1"/>
  <c r="I10" i="1"/>
  <c r="I26" s="1"/>
  <c r="I2" i="6" s="1"/>
  <c r="J10" i="1"/>
  <c r="J26" s="1"/>
  <c r="J2" i="6" s="1"/>
  <c r="K10" i="1"/>
  <c r="K26" s="1"/>
  <c r="K2" i="6" s="1"/>
  <c r="G10" i="1"/>
  <c r="G26" s="1"/>
  <c r="H6"/>
  <c r="H5"/>
  <c r="E12"/>
  <c r="E4" i="5" s="1"/>
  <c r="E13" i="1"/>
  <c r="E5" i="5" s="1"/>
  <c r="E14" i="1"/>
  <c r="E6" i="5" s="1"/>
  <c r="E15" i="1"/>
  <c r="E7" i="5" s="1"/>
  <c r="E16" i="1"/>
  <c r="E8" i="5" s="1"/>
  <c r="E17" i="1"/>
  <c r="E9" i="5" s="1"/>
  <c r="E18" i="1"/>
  <c r="E10" i="5" s="1"/>
  <c r="E11" i="1"/>
  <c r="E3" i="5" s="1"/>
  <c r="P30" i="1" l="1"/>
  <c r="P6" i="6" s="1"/>
  <c r="F6"/>
  <c r="M31" i="1"/>
  <c r="M7" i="6" s="1"/>
  <c r="F7"/>
  <c r="O27" i="1"/>
  <c r="O3" i="6" s="1"/>
  <c r="F3"/>
  <c r="J30" i="1"/>
  <c r="J6" i="6" s="1"/>
  <c r="G30" i="1"/>
  <c r="G6" i="6" s="1"/>
  <c r="O30" i="1"/>
  <c r="O6" i="6" s="1"/>
  <c r="J7"/>
  <c r="O7"/>
  <c r="N30" i="1"/>
  <c r="N6" i="6" s="1"/>
  <c r="H7"/>
  <c r="N31" i="1"/>
  <c r="N7" i="6" s="1"/>
  <c r="G32" i="1"/>
  <c r="G8" i="6" s="1"/>
  <c r="K32" i="1"/>
  <c r="K8" i="6" s="1"/>
  <c r="O32" i="1"/>
  <c r="O8" i="6" s="1"/>
  <c r="I30" i="1"/>
  <c r="I6" i="6" s="1"/>
  <c r="M30" i="1"/>
  <c r="M6" i="6" s="1"/>
  <c r="M10"/>
  <c r="H30" i="1"/>
  <c r="H6" i="6" s="1"/>
  <c r="L30" i="1"/>
  <c r="L6" i="6" s="1"/>
  <c r="I7"/>
  <c r="L10"/>
  <c r="M27" i="1"/>
  <c r="M3" i="6" s="1"/>
  <c r="H27" i="1"/>
  <c r="H3" i="6" s="1"/>
  <c r="L27" i="1"/>
  <c r="L3" i="6" s="1"/>
  <c r="P27" i="1"/>
  <c r="P3" i="6" s="1"/>
  <c r="G27" i="1"/>
  <c r="G3" i="6" s="1"/>
  <c r="K27" i="1"/>
  <c r="K3" i="6" s="1"/>
</calcChain>
</file>

<file path=xl/sharedStrings.xml><?xml version="1.0" encoding="utf-8"?>
<sst xmlns="http://schemas.openxmlformats.org/spreadsheetml/2006/main" count="43" uniqueCount="20">
  <si>
    <t>Quota Share Contracts</t>
  </si>
  <si>
    <t>Gross Claims</t>
  </si>
  <si>
    <t>Period</t>
  </si>
  <si>
    <t>Event</t>
  </si>
  <si>
    <t>Occurrence Date</t>
  </si>
  <si>
    <t>Inception Date</t>
  </si>
  <si>
    <t>Ultimate</t>
  </si>
  <si>
    <t>Event Date</t>
  </si>
  <si>
    <t>Patterns</t>
  </si>
  <si>
    <t>Reported</t>
  </si>
  <si>
    <t>Paid</t>
  </si>
  <si>
    <t>Months</t>
  </si>
  <si>
    <t>Contract</t>
  </si>
  <si>
    <t>quote</t>
  </si>
  <si>
    <t>event limit</t>
  </si>
  <si>
    <t>Ceded Claims</t>
  </si>
  <si>
    <t>Ceded Claims, alternative allocation (incurred = paid = reported on claim level)</t>
  </si>
  <si>
    <t>input</t>
  </si>
  <si>
    <t>manually adjusted</t>
  </si>
  <si>
    <t>Total ceded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</si>
</sst>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3" borderId="1" xfId="2" applyBorder="1"/>
    <xf numFmtId="0" fontId="2" fillId="3" borderId="0" xfId="2"/>
    <xf numFmtId="14" fontId="2" fillId="3" borderId="0" xfId="2" applyNumberFormat="1"/>
    <xf numFmtId="0" fontId="4" fillId="0" borderId="0" xfId="2" applyFont="1" applyFill="1"/>
    <xf numFmtId="14" fontId="4" fillId="0" borderId="0" xfId="2" applyNumberFormat="1" applyFont="1" applyFill="1"/>
    <xf numFmtId="164" fontId="1" fillId="2" borderId="0" xfId="1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164" fontId="2" fillId="3" borderId="4" xfId="2" applyNumberFormat="1" applyBorder="1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zoomScale="80" zoomScaleNormal="80" workbookViewId="0">
      <selection activeCell="P35" sqref="P35"/>
    </sheetView>
  </sheetViews>
  <sheetFormatPr defaultRowHeight="14.4"/>
  <cols>
    <col min="3" max="3" width="10.109375" bestFit="1" customWidth="1"/>
    <col min="4" max="4" width="14.77734375" bestFit="1" customWidth="1"/>
    <col min="5" max="5" width="13.109375" bestFit="1" customWidth="1"/>
    <col min="6" max="6" width="10.109375" bestFit="1" customWidth="1"/>
    <col min="8" max="8" width="10.109375" bestFit="1" customWidth="1"/>
  </cols>
  <sheetData>
    <row r="1" spans="1:22">
      <c r="A1" s="10" t="s">
        <v>0</v>
      </c>
      <c r="E1" s="5" t="s">
        <v>17</v>
      </c>
      <c r="F1" s="17" t="s">
        <v>18</v>
      </c>
    </row>
    <row r="3" spans="1:22">
      <c r="A3" t="s">
        <v>8</v>
      </c>
    </row>
    <row r="4" spans="1:22">
      <c r="A4" s="3" t="s">
        <v>11</v>
      </c>
      <c r="B4" s="4">
        <v>0</v>
      </c>
      <c r="C4" s="4">
        <v>12</v>
      </c>
      <c r="D4" s="4">
        <v>18</v>
      </c>
      <c r="E4" s="4">
        <v>24</v>
      </c>
      <c r="F4" s="4">
        <v>36</v>
      </c>
    </row>
    <row r="5" spans="1:22">
      <c r="A5" t="s">
        <v>9</v>
      </c>
      <c r="B5" s="5">
        <v>0.8</v>
      </c>
      <c r="C5" s="5">
        <v>0.25</v>
      </c>
      <c r="D5" s="5">
        <v>-0.1</v>
      </c>
      <c r="E5" s="5">
        <v>2.5000000000000001E-2</v>
      </c>
      <c r="F5" s="5">
        <v>2.5000000000000001E-2</v>
      </c>
      <c r="H5">
        <f>SUM(B5:F5)</f>
        <v>1</v>
      </c>
    </row>
    <row r="6" spans="1:22">
      <c r="A6" t="s">
        <v>10</v>
      </c>
      <c r="B6" s="5">
        <v>0.1</v>
      </c>
      <c r="C6" s="5">
        <v>0.2</v>
      </c>
      <c r="D6" s="5">
        <v>0.35</v>
      </c>
      <c r="E6" s="5">
        <v>0.3</v>
      </c>
      <c r="F6" s="5">
        <v>0.05</v>
      </c>
      <c r="H6">
        <f>SUM(B6:F6)</f>
        <v>1</v>
      </c>
    </row>
    <row r="8" spans="1:22">
      <c r="A8" t="s">
        <v>1</v>
      </c>
    </row>
    <row r="9" spans="1:22">
      <c r="A9" t="s">
        <v>2</v>
      </c>
      <c r="B9" t="s">
        <v>3</v>
      </c>
      <c r="C9" t="s">
        <v>7</v>
      </c>
      <c r="D9" t="s">
        <v>4</v>
      </c>
      <c r="E9" t="s">
        <v>5</v>
      </c>
      <c r="F9" s="14" t="s">
        <v>6</v>
      </c>
      <c r="G9" s="11" t="s">
        <v>9</v>
      </c>
      <c r="L9" s="11" t="s">
        <v>10</v>
      </c>
    </row>
    <row r="10" spans="1:22">
      <c r="A10" s="3"/>
      <c r="B10" s="3"/>
      <c r="C10" s="3"/>
      <c r="D10" s="3"/>
      <c r="E10" s="3"/>
      <c r="F10" s="15"/>
      <c r="G10" s="12">
        <f>B4</f>
        <v>0</v>
      </c>
      <c r="H10" s="3">
        <f t="shared" ref="H10:K10" si="0">C4</f>
        <v>12</v>
      </c>
      <c r="I10" s="3">
        <f t="shared" si="0"/>
        <v>18</v>
      </c>
      <c r="J10" s="3">
        <f t="shared" si="0"/>
        <v>24</v>
      </c>
      <c r="K10" s="3">
        <f t="shared" si="0"/>
        <v>36</v>
      </c>
      <c r="L10" s="12">
        <f>B4</f>
        <v>0</v>
      </c>
      <c r="M10" s="3">
        <f t="shared" ref="M10:P10" si="1">C4</f>
        <v>12</v>
      </c>
      <c r="N10" s="3">
        <f t="shared" si="1"/>
        <v>18</v>
      </c>
      <c r="O10" s="3">
        <f t="shared" si="1"/>
        <v>24</v>
      </c>
      <c r="P10" s="3">
        <f t="shared" si="1"/>
        <v>36</v>
      </c>
    </row>
    <row r="11" spans="1:22">
      <c r="A11" s="5">
        <v>0</v>
      </c>
      <c r="B11" s="5"/>
      <c r="C11" s="5"/>
      <c r="D11" s="6">
        <v>40909</v>
      </c>
      <c r="E11" s="6">
        <f>D11</f>
        <v>40909</v>
      </c>
      <c r="F11" s="16">
        <v>1000</v>
      </c>
      <c r="G11" s="13">
        <f>$F11*B$5</f>
        <v>800</v>
      </c>
      <c r="H11" s="2">
        <f t="shared" ref="H11:K11" si="2">$F11*C$5</f>
        <v>250</v>
      </c>
      <c r="I11" s="2">
        <f t="shared" si="2"/>
        <v>-100</v>
      </c>
      <c r="J11" s="2">
        <f t="shared" si="2"/>
        <v>25</v>
      </c>
      <c r="K11" s="2">
        <f t="shared" si="2"/>
        <v>25</v>
      </c>
      <c r="L11" s="13">
        <f>$F11*B$6</f>
        <v>100</v>
      </c>
      <c r="M11" s="2">
        <f t="shared" ref="M11:P11" si="3">$F11*C$6</f>
        <v>200</v>
      </c>
      <c r="N11" s="2">
        <f t="shared" si="3"/>
        <v>350</v>
      </c>
      <c r="O11" s="2">
        <f t="shared" si="3"/>
        <v>300</v>
      </c>
      <c r="P11" s="2">
        <f t="shared" si="3"/>
        <v>50</v>
      </c>
    </row>
    <row r="12" spans="1:22">
      <c r="A12" s="5">
        <v>0</v>
      </c>
      <c r="B12" s="5">
        <v>1</v>
      </c>
      <c r="C12" s="6">
        <v>40969</v>
      </c>
      <c r="D12" s="6">
        <v>40969</v>
      </c>
      <c r="E12" s="6">
        <f t="shared" ref="E12:E18" si="4">D12</f>
        <v>40969</v>
      </c>
      <c r="F12" s="16">
        <v>1500</v>
      </c>
      <c r="G12" s="13">
        <f t="shared" ref="G12:G18" si="5">$F12*B$5</f>
        <v>1200</v>
      </c>
      <c r="H12" s="2">
        <f t="shared" ref="H12:H18" si="6">$F12*C$5</f>
        <v>375</v>
      </c>
      <c r="I12" s="2">
        <f t="shared" ref="I12:I18" si="7">$F12*D$5</f>
        <v>-150</v>
      </c>
      <c r="J12" s="2">
        <f t="shared" ref="J12:J18" si="8">$F12*E$5</f>
        <v>37.5</v>
      </c>
      <c r="K12" s="2">
        <f t="shared" ref="K12:K18" si="9">$F12*F$5</f>
        <v>37.5</v>
      </c>
      <c r="L12" s="13">
        <f t="shared" ref="L12:L18" si="10">$F12*B$6</f>
        <v>150</v>
      </c>
      <c r="M12" s="2">
        <f t="shared" ref="M12:M18" si="11">$F12*C$6</f>
        <v>300</v>
      </c>
      <c r="N12" s="2">
        <f t="shared" ref="N12:N18" si="12">$F12*D$6</f>
        <v>525</v>
      </c>
      <c r="O12" s="2">
        <f t="shared" ref="O12:O18" si="13">$F12*E$6</f>
        <v>450</v>
      </c>
      <c r="P12" s="2">
        <f t="shared" ref="P12:P18" si="14">$F12*F$6</f>
        <v>75</v>
      </c>
      <c r="U12">
        <f>550/750*0.3</f>
        <v>0.21999999999999997</v>
      </c>
      <c r="V12">
        <f>2500*U12</f>
        <v>549.99999999999989</v>
      </c>
    </row>
    <row r="13" spans="1:22">
      <c r="A13" s="5">
        <v>0</v>
      </c>
      <c r="B13" s="5">
        <v>1</v>
      </c>
      <c r="C13" s="6">
        <v>40969</v>
      </c>
      <c r="D13" s="6">
        <v>41000</v>
      </c>
      <c r="E13" s="6">
        <f t="shared" si="4"/>
        <v>41000</v>
      </c>
      <c r="F13" s="16">
        <v>2500</v>
      </c>
      <c r="G13" s="13">
        <f t="shared" si="5"/>
        <v>2000</v>
      </c>
      <c r="H13" s="2">
        <f t="shared" si="6"/>
        <v>625</v>
      </c>
      <c r="I13" s="2">
        <f t="shared" si="7"/>
        <v>-250</v>
      </c>
      <c r="J13" s="2">
        <f t="shared" si="8"/>
        <v>62.5</v>
      </c>
      <c r="K13" s="2">
        <f t="shared" si="9"/>
        <v>62.5</v>
      </c>
      <c r="L13" s="13">
        <f t="shared" si="10"/>
        <v>250</v>
      </c>
      <c r="M13" s="2">
        <f t="shared" si="11"/>
        <v>500</v>
      </c>
      <c r="N13" s="2">
        <f t="shared" si="12"/>
        <v>875</v>
      </c>
      <c r="O13" s="2">
        <f t="shared" si="13"/>
        <v>750</v>
      </c>
      <c r="P13" s="2">
        <f t="shared" si="14"/>
        <v>125</v>
      </c>
    </row>
    <row r="14" spans="1:22">
      <c r="A14" s="5">
        <v>0</v>
      </c>
      <c r="B14" s="5">
        <v>2</v>
      </c>
      <c r="C14" s="6">
        <v>41000</v>
      </c>
      <c r="D14" s="6">
        <v>41061</v>
      </c>
      <c r="E14" s="6">
        <f t="shared" si="4"/>
        <v>41061</v>
      </c>
      <c r="F14" s="16">
        <v>2000</v>
      </c>
      <c r="G14" s="13">
        <f t="shared" si="5"/>
        <v>1600</v>
      </c>
      <c r="H14" s="2">
        <f t="shared" si="6"/>
        <v>500</v>
      </c>
      <c r="I14" s="2">
        <f t="shared" si="7"/>
        <v>-200</v>
      </c>
      <c r="J14" s="2">
        <f t="shared" si="8"/>
        <v>50</v>
      </c>
      <c r="K14" s="2">
        <f t="shared" si="9"/>
        <v>50</v>
      </c>
      <c r="L14" s="13">
        <f t="shared" si="10"/>
        <v>200</v>
      </c>
      <c r="M14" s="2">
        <f t="shared" si="11"/>
        <v>400</v>
      </c>
      <c r="N14" s="2">
        <f t="shared" si="12"/>
        <v>700</v>
      </c>
      <c r="O14" s="2">
        <f t="shared" si="13"/>
        <v>600</v>
      </c>
      <c r="P14" s="2">
        <f t="shared" si="14"/>
        <v>100</v>
      </c>
    </row>
    <row r="15" spans="1:22">
      <c r="A15" s="5">
        <v>1</v>
      </c>
      <c r="B15" s="5">
        <v>3</v>
      </c>
      <c r="C15" s="6">
        <v>41275</v>
      </c>
      <c r="D15" s="6">
        <v>41306</v>
      </c>
      <c r="E15" s="6">
        <f t="shared" si="4"/>
        <v>41306</v>
      </c>
      <c r="F15" s="16">
        <v>2500</v>
      </c>
      <c r="G15" s="13">
        <f t="shared" si="5"/>
        <v>2000</v>
      </c>
      <c r="H15" s="2">
        <f t="shared" si="6"/>
        <v>625</v>
      </c>
      <c r="I15" s="2">
        <f t="shared" si="7"/>
        <v>-250</v>
      </c>
      <c r="J15" s="2">
        <f t="shared" si="8"/>
        <v>62.5</v>
      </c>
      <c r="K15" s="2">
        <f t="shared" si="9"/>
        <v>62.5</v>
      </c>
      <c r="L15" s="13">
        <f t="shared" si="10"/>
        <v>250</v>
      </c>
      <c r="M15" s="2">
        <f t="shared" si="11"/>
        <v>500</v>
      </c>
      <c r="N15" s="2">
        <f t="shared" si="12"/>
        <v>875</v>
      </c>
      <c r="O15" s="2">
        <f t="shared" si="13"/>
        <v>750</v>
      </c>
      <c r="P15" s="2">
        <f t="shared" si="14"/>
        <v>125</v>
      </c>
    </row>
    <row r="16" spans="1:22">
      <c r="A16" s="5">
        <v>1</v>
      </c>
      <c r="B16" s="5"/>
      <c r="C16" s="5"/>
      <c r="D16" s="6">
        <v>41325</v>
      </c>
      <c r="E16" s="6">
        <f t="shared" si="4"/>
        <v>41325</v>
      </c>
      <c r="F16" s="16">
        <v>4000</v>
      </c>
      <c r="G16" s="13">
        <f t="shared" si="5"/>
        <v>3200</v>
      </c>
      <c r="H16" s="2">
        <f t="shared" si="6"/>
        <v>1000</v>
      </c>
      <c r="I16" s="2">
        <f t="shared" si="7"/>
        <v>-400</v>
      </c>
      <c r="J16" s="2">
        <f t="shared" si="8"/>
        <v>100</v>
      </c>
      <c r="K16" s="2">
        <f t="shared" si="9"/>
        <v>100</v>
      </c>
      <c r="L16" s="13">
        <f t="shared" si="10"/>
        <v>400</v>
      </c>
      <c r="M16" s="2">
        <f t="shared" si="11"/>
        <v>800</v>
      </c>
      <c r="N16" s="2">
        <f t="shared" si="12"/>
        <v>1400</v>
      </c>
      <c r="O16" s="2">
        <f t="shared" si="13"/>
        <v>1200</v>
      </c>
      <c r="P16" s="2">
        <f t="shared" si="14"/>
        <v>200</v>
      </c>
    </row>
    <row r="17" spans="1:19">
      <c r="A17" s="5">
        <v>1</v>
      </c>
      <c r="B17" s="5">
        <v>3</v>
      </c>
      <c r="C17" s="6">
        <v>41275</v>
      </c>
      <c r="D17" s="6">
        <v>41480</v>
      </c>
      <c r="E17" s="6">
        <f t="shared" si="4"/>
        <v>41480</v>
      </c>
      <c r="F17" s="16">
        <v>3000</v>
      </c>
      <c r="G17" s="13">
        <f t="shared" si="5"/>
        <v>2400</v>
      </c>
      <c r="H17" s="2">
        <f t="shared" si="6"/>
        <v>750</v>
      </c>
      <c r="I17" s="2">
        <f t="shared" si="7"/>
        <v>-300</v>
      </c>
      <c r="J17" s="2">
        <f t="shared" si="8"/>
        <v>75</v>
      </c>
      <c r="K17" s="2">
        <f t="shared" si="9"/>
        <v>75</v>
      </c>
      <c r="L17" s="13">
        <f t="shared" si="10"/>
        <v>300</v>
      </c>
      <c r="M17" s="2">
        <f t="shared" si="11"/>
        <v>600</v>
      </c>
      <c r="N17" s="2">
        <f t="shared" si="12"/>
        <v>1050</v>
      </c>
      <c r="O17" s="2">
        <f t="shared" si="13"/>
        <v>900</v>
      </c>
      <c r="P17" s="2">
        <f t="shared" si="14"/>
        <v>150</v>
      </c>
    </row>
    <row r="18" spans="1:19">
      <c r="A18" s="5">
        <v>1</v>
      </c>
      <c r="B18" s="5">
        <v>2</v>
      </c>
      <c r="C18" s="6">
        <v>41000</v>
      </c>
      <c r="D18" s="6">
        <v>41485</v>
      </c>
      <c r="E18" s="6">
        <f t="shared" si="4"/>
        <v>41485</v>
      </c>
      <c r="F18" s="16">
        <v>3500</v>
      </c>
      <c r="G18" s="13">
        <f t="shared" si="5"/>
        <v>2800</v>
      </c>
      <c r="H18" s="2">
        <f t="shared" si="6"/>
        <v>875</v>
      </c>
      <c r="I18" s="2">
        <f t="shared" si="7"/>
        <v>-350</v>
      </c>
      <c r="J18" s="2">
        <f t="shared" si="8"/>
        <v>87.5</v>
      </c>
      <c r="K18" s="2">
        <f t="shared" si="9"/>
        <v>87.5</v>
      </c>
      <c r="L18" s="13">
        <f t="shared" si="10"/>
        <v>350</v>
      </c>
      <c r="M18" s="2">
        <f t="shared" si="11"/>
        <v>700</v>
      </c>
      <c r="N18" s="2">
        <f t="shared" si="12"/>
        <v>1225</v>
      </c>
      <c r="O18" s="2">
        <f t="shared" si="13"/>
        <v>1050</v>
      </c>
      <c r="P18" s="2">
        <f t="shared" si="14"/>
        <v>175</v>
      </c>
    </row>
    <row r="20" spans="1:19">
      <c r="A20" t="s">
        <v>12</v>
      </c>
    </row>
    <row r="21" spans="1:19">
      <c r="A21" t="s">
        <v>13</v>
      </c>
      <c r="B21" s="5">
        <v>0.3</v>
      </c>
    </row>
    <row r="22" spans="1:19">
      <c r="A22" t="s">
        <v>14</v>
      </c>
      <c r="B22" s="5">
        <v>1000</v>
      </c>
    </row>
    <row r="24" spans="1:19">
      <c r="A24" t="s">
        <v>15</v>
      </c>
      <c r="R24" t="s">
        <v>19</v>
      </c>
    </row>
    <row r="25" spans="1:19">
      <c r="A25" t="s">
        <v>2</v>
      </c>
      <c r="B25" t="s">
        <v>3</v>
      </c>
      <c r="C25" t="s">
        <v>7</v>
      </c>
      <c r="D25" t="s">
        <v>4</v>
      </c>
      <c r="E25" t="s">
        <v>5</v>
      </c>
      <c r="F25" s="11" t="s">
        <v>6</v>
      </c>
      <c r="G25" s="11" t="s">
        <v>9</v>
      </c>
      <c r="L25" s="11" t="s">
        <v>10</v>
      </c>
      <c r="R25" t="s">
        <v>9</v>
      </c>
      <c r="S25" t="s">
        <v>10</v>
      </c>
    </row>
    <row r="26" spans="1:19">
      <c r="A26" s="3"/>
      <c r="B26" s="3"/>
      <c r="C26" s="3"/>
      <c r="D26" s="3"/>
      <c r="E26" s="3"/>
      <c r="F26" s="12"/>
      <c r="G26" s="12">
        <f>G10</f>
        <v>0</v>
      </c>
      <c r="H26" s="3">
        <f t="shared" ref="H26:P26" si="15">H10</f>
        <v>12</v>
      </c>
      <c r="I26" s="3">
        <f t="shared" si="15"/>
        <v>18</v>
      </c>
      <c r="J26" s="3">
        <f t="shared" si="15"/>
        <v>24</v>
      </c>
      <c r="K26" s="3">
        <f t="shared" si="15"/>
        <v>36</v>
      </c>
      <c r="L26" s="12">
        <f t="shared" si="15"/>
        <v>0</v>
      </c>
      <c r="M26" s="3">
        <f t="shared" si="15"/>
        <v>12</v>
      </c>
      <c r="N26" s="3">
        <f t="shared" si="15"/>
        <v>18</v>
      </c>
      <c r="O26" s="3">
        <f t="shared" si="15"/>
        <v>24</v>
      </c>
      <c r="P26" s="3">
        <f t="shared" si="15"/>
        <v>36</v>
      </c>
    </row>
    <row r="27" spans="1:19">
      <c r="A27" s="7">
        <v>0</v>
      </c>
      <c r="B27" s="7"/>
      <c r="C27" s="7"/>
      <c r="D27" s="8">
        <v>40909</v>
      </c>
      <c r="E27" s="8">
        <f>D27</f>
        <v>40909</v>
      </c>
      <c r="F27" s="11">
        <f>F11*$B$21</f>
        <v>300</v>
      </c>
      <c r="G27" s="11">
        <f>$F27*B$5</f>
        <v>240</v>
      </c>
      <c r="H27">
        <f t="shared" ref="H27:H32" si="16">$F27*C$5</f>
        <v>75</v>
      </c>
      <c r="I27">
        <f t="shared" ref="I27:I32" si="17">$F27*D$5</f>
        <v>-30</v>
      </c>
      <c r="J27">
        <f t="shared" ref="J27:J32" si="18">$F27*E$5</f>
        <v>7.5</v>
      </c>
      <c r="K27">
        <f t="shared" ref="K27:K32" si="19">$F27*F$5</f>
        <v>7.5</v>
      </c>
      <c r="L27" s="11">
        <f>$F27*B$6</f>
        <v>30</v>
      </c>
      <c r="M27">
        <f t="shared" ref="M27:M34" si="20">$F27*C$6</f>
        <v>60</v>
      </c>
      <c r="N27">
        <f t="shared" ref="N27:N32" si="21">$F27*D$6</f>
        <v>105</v>
      </c>
      <c r="O27">
        <f t="shared" ref="O27:O32" si="22">$F27*E$6</f>
        <v>90</v>
      </c>
      <c r="P27">
        <f t="shared" ref="P27:P32" si="23">$F27*F$6</f>
        <v>15</v>
      </c>
      <c r="R27" s="2">
        <f>SUM(G27:K27)</f>
        <v>300</v>
      </c>
      <c r="S27" s="2">
        <f>SUM(L27:P27)</f>
        <v>300</v>
      </c>
    </row>
    <row r="28" spans="1:19">
      <c r="A28" s="7">
        <v>0</v>
      </c>
      <c r="B28" s="7">
        <v>1</v>
      </c>
      <c r="C28" s="8">
        <v>40969</v>
      </c>
      <c r="D28" s="8">
        <v>40969</v>
      </c>
      <c r="E28" s="8">
        <f t="shared" ref="E28:E34" si="24">D28</f>
        <v>40969</v>
      </c>
      <c r="F28" s="11">
        <f t="shared" ref="F28:F34" si="25">F12*$B$21</f>
        <v>450</v>
      </c>
      <c r="G28" s="11">
        <f t="shared" ref="G28:G32" si="26">$F28*B$5</f>
        <v>360</v>
      </c>
      <c r="H28">
        <v>40</v>
      </c>
      <c r="I28">
        <v>-45</v>
      </c>
      <c r="J28">
        <f t="shared" si="18"/>
        <v>11.25</v>
      </c>
      <c r="K28">
        <f t="shared" si="19"/>
        <v>11.25</v>
      </c>
      <c r="L28" s="11">
        <f t="shared" ref="L28:L34" si="27">$F28*B$6</f>
        <v>45</v>
      </c>
      <c r="M28">
        <f t="shared" si="20"/>
        <v>90</v>
      </c>
      <c r="N28">
        <f t="shared" si="21"/>
        <v>157.5</v>
      </c>
      <c r="O28">
        <f t="shared" si="22"/>
        <v>135</v>
      </c>
      <c r="P28">
        <v>0</v>
      </c>
      <c r="R28" s="9">
        <f t="shared" ref="R28:R34" si="28">SUM(G28:K28)</f>
        <v>377.5</v>
      </c>
      <c r="S28" s="9">
        <f t="shared" ref="S28:S34" si="29">SUM(L28:P28)</f>
        <v>427.5</v>
      </c>
    </row>
    <row r="29" spans="1:19">
      <c r="A29" s="7">
        <v>0</v>
      </c>
      <c r="B29" s="7">
        <v>1</v>
      </c>
      <c r="C29" s="8">
        <v>40969</v>
      </c>
      <c r="D29" s="8">
        <v>41000</v>
      </c>
      <c r="E29" s="8">
        <f t="shared" si="24"/>
        <v>41000</v>
      </c>
      <c r="F29" s="11">
        <v>550</v>
      </c>
      <c r="G29" s="11">
        <v>600</v>
      </c>
      <c r="H29">
        <v>0</v>
      </c>
      <c r="I29">
        <v>-75</v>
      </c>
      <c r="J29">
        <v>18.75</v>
      </c>
      <c r="K29">
        <v>18.75</v>
      </c>
      <c r="L29" s="11">
        <v>75</v>
      </c>
      <c r="M29">
        <v>150</v>
      </c>
      <c r="N29">
        <v>262.5</v>
      </c>
      <c r="O29">
        <v>85</v>
      </c>
      <c r="P29">
        <v>0</v>
      </c>
      <c r="R29" s="9">
        <f t="shared" si="28"/>
        <v>562.5</v>
      </c>
      <c r="S29" s="9">
        <f t="shared" si="29"/>
        <v>572.5</v>
      </c>
    </row>
    <row r="30" spans="1:19">
      <c r="A30" s="7">
        <v>0</v>
      </c>
      <c r="B30" s="7">
        <v>2</v>
      </c>
      <c r="C30" s="8">
        <v>41000</v>
      </c>
      <c r="D30" s="8">
        <v>41061</v>
      </c>
      <c r="E30" s="8">
        <f t="shared" si="24"/>
        <v>41061</v>
      </c>
      <c r="F30" s="11">
        <f t="shared" si="25"/>
        <v>600</v>
      </c>
      <c r="G30" s="11">
        <f t="shared" si="26"/>
        <v>480</v>
      </c>
      <c r="H30">
        <f t="shared" si="16"/>
        <v>150</v>
      </c>
      <c r="I30">
        <f t="shared" si="17"/>
        <v>-60</v>
      </c>
      <c r="J30">
        <f t="shared" si="18"/>
        <v>15</v>
      </c>
      <c r="K30">
        <f t="shared" si="19"/>
        <v>15</v>
      </c>
      <c r="L30" s="11">
        <f t="shared" si="27"/>
        <v>60</v>
      </c>
      <c r="M30">
        <f t="shared" si="20"/>
        <v>120</v>
      </c>
      <c r="N30">
        <f t="shared" si="21"/>
        <v>210</v>
      </c>
      <c r="O30">
        <f t="shared" si="22"/>
        <v>180</v>
      </c>
      <c r="P30">
        <f t="shared" si="23"/>
        <v>30</v>
      </c>
      <c r="R30" s="2">
        <f t="shared" si="28"/>
        <v>600</v>
      </c>
      <c r="S30" s="2">
        <f t="shared" si="29"/>
        <v>600</v>
      </c>
    </row>
    <row r="31" spans="1:19">
      <c r="A31" s="7">
        <v>1</v>
      </c>
      <c r="B31" s="7">
        <v>3</v>
      </c>
      <c r="C31" s="8">
        <v>41275</v>
      </c>
      <c r="D31" s="8">
        <v>41306</v>
      </c>
      <c r="E31" s="8">
        <f t="shared" si="24"/>
        <v>41306</v>
      </c>
      <c r="F31" s="11">
        <f t="shared" si="25"/>
        <v>750</v>
      </c>
      <c r="G31" s="11">
        <f t="shared" si="26"/>
        <v>600</v>
      </c>
      <c r="H31">
        <v>0</v>
      </c>
      <c r="I31">
        <v>-75</v>
      </c>
      <c r="J31">
        <v>18.75</v>
      </c>
      <c r="K31">
        <v>18.75</v>
      </c>
      <c r="L31" s="11">
        <f t="shared" si="27"/>
        <v>75</v>
      </c>
      <c r="M31">
        <f t="shared" si="20"/>
        <v>150</v>
      </c>
      <c r="N31">
        <f t="shared" si="21"/>
        <v>262.5</v>
      </c>
      <c r="O31">
        <v>0</v>
      </c>
      <c r="P31">
        <v>0</v>
      </c>
      <c r="R31" s="2">
        <f t="shared" si="28"/>
        <v>562.5</v>
      </c>
      <c r="S31" s="2">
        <f t="shared" si="29"/>
        <v>487.5</v>
      </c>
    </row>
    <row r="32" spans="1:19">
      <c r="A32" s="7">
        <v>1</v>
      </c>
      <c r="B32" s="7"/>
      <c r="C32" s="7"/>
      <c r="D32" s="8">
        <v>41325</v>
      </c>
      <c r="E32" s="8">
        <f t="shared" si="24"/>
        <v>41325</v>
      </c>
      <c r="F32" s="11">
        <f t="shared" si="25"/>
        <v>1200</v>
      </c>
      <c r="G32" s="11">
        <f t="shared" si="26"/>
        <v>960</v>
      </c>
      <c r="H32">
        <f t="shared" si="16"/>
        <v>300</v>
      </c>
      <c r="I32">
        <f t="shared" si="17"/>
        <v>-120</v>
      </c>
      <c r="J32">
        <f t="shared" si="18"/>
        <v>30</v>
      </c>
      <c r="K32">
        <f t="shared" si="19"/>
        <v>30</v>
      </c>
      <c r="L32" s="11">
        <f t="shared" si="27"/>
        <v>120</v>
      </c>
      <c r="M32">
        <f t="shared" si="20"/>
        <v>240</v>
      </c>
      <c r="N32">
        <f t="shared" si="21"/>
        <v>420</v>
      </c>
      <c r="O32">
        <f t="shared" si="22"/>
        <v>360</v>
      </c>
      <c r="P32">
        <f t="shared" si="23"/>
        <v>60</v>
      </c>
      <c r="R32" s="2">
        <f t="shared" si="28"/>
        <v>1200</v>
      </c>
      <c r="S32" s="2">
        <f t="shared" si="29"/>
        <v>1200</v>
      </c>
    </row>
    <row r="33" spans="1:19">
      <c r="A33" s="7">
        <v>1</v>
      </c>
      <c r="B33" s="7">
        <v>3</v>
      </c>
      <c r="C33" s="8">
        <v>41275</v>
      </c>
      <c r="D33" s="8">
        <v>41480</v>
      </c>
      <c r="E33" s="8">
        <f t="shared" si="24"/>
        <v>41480</v>
      </c>
      <c r="F33" s="11">
        <v>250</v>
      </c>
      <c r="G33" s="11">
        <v>400</v>
      </c>
      <c r="H33">
        <v>0</v>
      </c>
      <c r="I33">
        <v>-90</v>
      </c>
      <c r="J33">
        <v>22.5</v>
      </c>
      <c r="K33">
        <v>22.5</v>
      </c>
      <c r="L33" s="11">
        <v>90</v>
      </c>
      <c r="M33">
        <v>180</v>
      </c>
      <c r="N33">
        <v>242.5</v>
      </c>
      <c r="O33">
        <v>0</v>
      </c>
      <c r="P33">
        <v>0</v>
      </c>
      <c r="R33" s="2">
        <f t="shared" si="28"/>
        <v>355</v>
      </c>
      <c r="S33" s="2">
        <f t="shared" si="29"/>
        <v>512.5</v>
      </c>
    </row>
    <row r="34" spans="1:19">
      <c r="A34" s="7">
        <v>1</v>
      </c>
      <c r="B34" s="7">
        <v>2</v>
      </c>
      <c r="C34" s="8">
        <v>41000</v>
      </c>
      <c r="D34" s="8">
        <v>41485</v>
      </c>
      <c r="E34" s="8">
        <f t="shared" si="24"/>
        <v>41485</v>
      </c>
      <c r="F34" s="11">
        <v>1000</v>
      </c>
      <c r="G34" s="11">
        <f>G18*$B$21</f>
        <v>840</v>
      </c>
      <c r="H34">
        <v>160</v>
      </c>
      <c r="I34">
        <v>-105</v>
      </c>
      <c r="J34">
        <v>26.25</v>
      </c>
      <c r="K34">
        <v>26.25</v>
      </c>
      <c r="L34" s="11">
        <f>L18*$B$21</f>
        <v>105</v>
      </c>
      <c r="M34">
        <f t="shared" ref="M34:P34" si="30">M18*$B$21</f>
        <v>210</v>
      </c>
      <c r="N34">
        <f t="shared" si="30"/>
        <v>367.5</v>
      </c>
      <c r="O34">
        <f t="shared" si="30"/>
        <v>315</v>
      </c>
      <c r="P34">
        <v>2.5</v>
      </c>
      <c r="R34" s="2">
        <f t="shared" si="28"/>
        <v>947.5</v>
      </c>
      <c r="S34" s="2">
        <f t="shared" si="29"/>
        <v>1000</v>
      </c>
    </row>
    <row r="40" spans="1:19">
      <c r="A40" t="s">
        <v>16</v>
      </c>
    </row>
    <row r="41" spans="1:19">
      <c r="A41" t="s">
        <v>2</v>
      </c>
      <c r="B41" t="s">
        <v>3</v>
      </c>
      <c r="C41" t="s">
        <v>7</v>
      </c>
      <c r="D41" t="s">
        <v>4</v>
      </c>
      <c r="E41" t="s">
        <v>5</v>
      </c>
      <c r="F41" t="s">
        <v>6</v>
      </c>
      <c r="G41" t="s">
        <v>9</v>
      </c>
      <c r="L41" t="s">
        <v>10</v>
      </c>
    </row>
    <row r="42" spans="1:19">
      <c r="G42">
        <v>0</v>
      </c>
      <c r="H42">
        <v>12</v>
      </c>
      <c r="I42">
        <v>18</v>
      </c>
      <c r="J42">
        <v>24</v>
      </c>
      <c r="K42">
        <v>36</v>
      </c>
      <c r="L42">
        <v>0</v>
      </c>
      <c r="M42">
        <v>12</v>
      </c>
      <c r="N42">
        <v>18</v>
      </c>
      <c r="O42">
        <v>24</v>
      </c>
      <c r="P42">
        <v>36</v>
      </c>
    </row>
    <row r="43" spans="1:19">
      <c r="A43">
        <v>0</v>
      </c>
      <c r="C43" s="8"/>
      <c r="D43" s="8">
        <v>40909</v>
      </c>
      <c r="E43" s="8">
        <v>40909</v>
      </c>
      <c r="F43">
        <v>300</v>
      </c>
      <c r="G43">
        <v>240</v>
      </c>
      <c r="H43">
        <v>75</v>
      </c>
      <c r="I43">
        <v>-30</v>
      </c>
      <c r="J43">
        <v>7.5</v>
      </c>
      <c r="K43">
        <v>7.5</v>
      </c>
      <c r="L43">
        <v>30</v>
      </c>
      <c r="M43">
        <v>60</v>
      </c>
      <c r="N43">
        <v>105</v>
      </c>
      <c r="O43">
        <v>90</v>
      </c>
      <c r="P43">
        <v>15</v>
      </c>
    </row>
    <row r="44" spans="1:19">
      <c r="A44">
        <v>0</v>
      </c>
      <c r="B44">
        <v>1</v>
      </c>
      <c r="C44" s="8">
        <v>40969</v>
      </c>
      <c r="D44" s="8">
        <v>40969</v>
      </c>
      <c r="E44" s="8">
        <v>40969</v>
      </c>
      <c r="F44">
        <v>450</v>
      </c>
      <c r="G44">
        <v>360</v>
      </c>
      <c r="H44">
        <v>112.5</v>
      </c>
      <c r="I44">
        <v>-45</v>
      </c>
      <c r="J44">
        <v>11.25</v>
      </c>
      <c r="K44">
        <v>11.25</v>
      </c>
      <c r="L44">
        <v>45</v>
      </c>
      <c r="M44">
        <v>90</v>
      </c>
      <c r="N44">
        <v>157.5</v>
      </c>
      <c r="O44">
        <v>135</v>
      </c>
      <c r="P44">
        <v>22.5</v>
      </c>
    </row>
    <row r="45" spans="1:19">
      <c r="A45">
        <v>0</v>
      </c>
      <c r="B45">
        <v>1</v>
      </c>
      <c r="C45" s="8">
        <v>40969</v>
      </c>
      <c r="D45" s="8">
        <v>41000</v>
      </c>
      <c r="E45" s="8">
        <v>41000</v>
      </c>
      <c r="F45">
        <v>550</v>
      </c>
      <c r="G45">
        <v>550</v>
      </c>
      <c r="H45">
        <v>0</v>
      </c>
      <c r="I45">
        <v>0</v>
      </c>
      <c r="J45">
        <v>0</v>
      </c>
      <c r="K45">
        <v>0</v>
      </c>
      <c r="L45">
        <v>75</v>
      </c>
      <c r="M45">
        <v>150</v>
      </c>
      <c r="N45">
        <v>263</v>
      </c>
      <c r="O45">
        <v>62</v>
      </c>
      <c r="P45">
        <v>0</v>
      </c>
    </row>
    <row r="46" spans="1:19">
      <c r="A46">
        <v>0</v>
      </c>
      <c r="B46">
        <v>2</v>
      </c>
      <c r="C46" s="8">
        <v>41000</v>
      </c>
      <c r="D46" s="8">
        <v>41061</v>
      </c>
      <c r="E46" s="8">
        <v>41061</v>
      </c>
      <c r="F46">
        <v>600</v>
      </c>
      <c r="G46">
        <v>480</v>
      </c>
      <c r="H46">
        <v>150</v>
      </c>
      <c r="I46">
        <v>-60</v>
      </c>
      <c r="J46">
        <v>15</v>
      </c>
      <c r="K46">
        <v>15</v>
      </c>
      <c r="L46">
        <v>60</v>
      </c>
      <c r="M46">
        <v>120</v>
      </c>
      <c r="N46">
        <v>210</v>
      </c>
      <c r="O46">
        <v>180</v>
      </c>
      <c r="P46">
        <v>30</v>
      </c>
    </row>
    <row r="47" spans="1:19">
      <c r="A47">
        <v>1</v>
      </c>
      <c r="B47">
        <v>3</v>
      </c>
      <c r="C47" s="8">
        <v>41275</v>
      </c>
      <c r="D47" s="8">
        <v>41306</v>
      </c>
      <c r="E47" s="8">
        <v>41306</v>
      </c>
      <c r="F47">
        <v>750</v>
      </c>
      <c r="G47">
        <v>600</v>
      </c>
      <c r="H47">
        <v>187.5</v>
      </c>
      <c r="I47">
        <v>-75</v>
      </c>
      <c r="J47">
        <v>18.75</v>
      </c>
      <c r="K47">
        <v>18.75</v>
      </c>
      <c r="L47">
        <v>75</v>
      </c>
      <c r="M47">
        <v>150</v>
      </c>
      <c r="N47">
        <v>262.5</v>
      </c>
      <c r="O47">
        <v>225</v>
      </c>
      <c r="P47">
        <v>37.5</v>
      </c>
    </row>
    <row r="48" spans="1:19">
      <c r="A48">
        <v>1</v>
      </c>
      <c r="C48" s="8"/>
      <c r="D48" s="8">
        <v>41325</v>
      </c>
      <c r="E48" s="8">
        <v>41325</v>
      </c>
      <c r="F48">
        <v>1200</v>
      </c>
      <c r="G48">
        <v>960</v>
      </c>
      <c r="H48">
        <v>300</v>
      </c>
      <c r="I48">
        <v>-120</v>
      </c>
      <c r="J48">
        <v>30</v>
      </c>
      <c r="K48">
        <v>30</v>
      </c>
      <c r="L48">
        <v>120</v>
      </c>
      <c r="M48">
        <v>240</v>
      </c>
      <c r="N48">
        <v>420</v>
      </c>
      <c r="O48">
        <v>360</v>
      </c>
      <c r="P48">
        <v>60</v>
      </c>
    </row>
    <row r="49" spans="1:16">
      <c r="A49">
        <v>1</v>
      </c>
      <c r="B49">
        <v>3</v>
      </c>
      <c r="C49" s="8">
        <v>41275</v>
      </c>
      <c r="D49" s="8">
        <v>41480</v>
      </c>
      <c r="E49" s="8">
        <v>41480</v>
      </c>
      <c r="F49">
        <v>250</v>
      </c>
      <c r="G49">
        <v>250</v>
      </c>
      <c r="H49">
        <v>0</v>
      </c>
      <c r="I49">
        <v>0</v>
      </c>
      <c r="J49">
        <v>0</v>
      </c>
      <c r="K49">
        <v>0</v>
      </c>
      <c r="L49">
        <v>90</v>
      </c>
      <c r="M49">
        <v>160</v>
      </c>
      <c r="N49">
        <v>0</v>
      </c>
      <c r="O49">
        <v>0</v>
      </c>
      <c r="P49">
        <v>0</v>
      </c>
    </row>
    <row r="50" spans="1:16">
      <c r="A50">
        <v>1</v>
      </c>
      <c r="B50">
        <v>2</v>
      </c>
      <c r="C50" s="8">
        <v>41000</v>
      </c>
      <c r="D50" s="8">
        <v>41485</v>
      </c>
      <c r="E50" s="8">
        <v>41485</v>
      </c>
      <c r="F50">
        <v>400</v>
      </c>
      <c r="G50">
        <v>400</v>
      </c>
      <c r="H50">
        <v>0</v>
      </c>
      <c r="I50">
        <v>0</v>
      </c>
      <c r="J50">
        <v>0</v>
      </c>
      <c r="K50">
        <v>0</v>
      </c>
      <c r="L50">
        <v>40</v>
      </c>
      <c r="M50">
        <v>80</v>
      </c>
      <c r="N50">
        <v>85</v>
      </c>
      <c r="O50">
        <v>0</v>
      </c>
      <c r="P5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5" sqref="B5"/>
    </sheetView>
  </sheetViews>
  <sheetFormatPr defaultRowHeight="14.4"/>
  <sheetData>
    <row r="1" spans="1:3">
      <c r="A1" t="s">
        <v>11</v>
      </c>
      <c r="B1" t="s">
        <v>9</v>
      </c>
      <c r="C1" t="s">
        <v>10</v>
      </c>
    </row>
    <row r="2" spans="1:3">
      <c r="A2">
        <f>Calc!B$4</f>
        <v>0</v>
      </c>
      <c r="B2">
        <f>Calc!B$5</f>
        <v>0.8</v>
      </c>
      <c r="C2">
        <f>Calc!B$6</f>
        <v>0.1</v>
      </c>
    </row>
    <row r="3" spans="1:3">
      <c r="A3">
        <f>Calc!C$4</f>
        <v>12</v>
      </c>
      <c r="B3">
        <f>Calc!C$5</f>
        <v>0.25</v>
      </c>
      <c r="C3">
        <f>Calc!C$6</f>
        <v>0.2</v>
      </c>
    </row>
    <row r="4" spans="1:3">
      <c r="A4">
        <f>Calc!D$4</f>
        <v>18</v>
      </c>
      <c r="B4">
        <f>Calc!D$5</f>
        <v>-0.1</v>
      </c>
      <c r="C4">
        <f>Calc!D$6</f>
        <v>0.35</v>
      </c>
    </row>
    <row r="5" spans="1:3">
      <c r="A5">
        <f>Calc!E$4</f>
        <v>24</v>
      </c>
      <c r="B5">
        <f>Calc!E$5</f>
        <v>2.5000000000000001E-2</v>
      </c>
      <c r="C5">
        <f>Calc!E$6</f>
        <v>0.3</v>
      </c>
    </row>
    <row r="6" spans="1:3">
      <c r="A6">
        <f>Calc!F$4</f>
        <v>36</v>
      </c>
      <c r="B6">
        <f>Calc!F$5</f>
        <v>2.5000000000000001E-2</v>
      </c>
      <c r="C6">
        <f>Calc!F$6</f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6" sqref="B6"/>
    </sheetView>
  </sheetViews>
  <sheetFormatPr defaultRowHeight="14.4"/>
  <cols>
    <col min="3" max="4" width="10.109375" bestFit="1" customWidth="1"/>
    <col min="5" max="5" width="13.109375" bestFit="1" customWidth="1"/>
  </cols>
  <sheetData>
    <row r="1" spans="1:6">
      <c r="A1" t="str">
        <f>Calc!A9</f>
        <v>Period</v>
      </c>
      <c r="B1" t="str">
        <f>Calc!B9</f>
        <v>Event</v>
      </c>
      <c r="C1" t="str">
        <f>Calc!C9</f>
        <v>Event Date</v>
      </c>
      <c r="D1" t="str">
        <f>Calc!D9</f>
        <v>Occurrence Date</v>
      </c>
      <c r="E1" t="str">
        <f>Calc!E9</f>
        <v>Inception Date</v>
      </c>
      <c r="F1" t="str">
        <f>Calc!F9</f>
        <v>Ultimate</v>
      </c>
    </row>
    <row r="3" spans="1:6">
      <c r="A3">
        <f>Calc!A11</f>
        <v>0</v>
      </c>
      <c r="C3" s="1"/>
      <c r="D3" s="1">
        <f>Calc!D11</f>
        <v>40909</v>
      </c>
      <c r="E3" s="1">
        <f>Calc!E11</f>
        <v>40909</v>
      </c>
      <c r="F3">
        <f>Calc!F11</f>
        <v>1000</v>
      </c>
    </row>
    <row r="4" spans="1:6">
      <c r="A4">
        <f>Calc!A12</f>
        <v>0</v>
      </c>
      <c r="B4">
        <f>Calc!B12</f>
        <v>1</v>
      </c>
      <c r="C4" s="1">
        <f>Calc!C12</f>
        <v>40969</v>
      </c>
      <c r="D4" s="1">
        <f>Calc!D12</f>
        <v>40969</v>
      </c>
      <c r="E4" s="1">
        <f>Calc!E12</f>
        <v>40969</v>
      </c>
      <c r="F4">
        <f>Calc!F12</f>
        <v>1500</v>
      </c>
    </row>
    <row r="5" spans="1:6">
      <c r="A5">
        <f>Calc!A13</f>
        <v>0</v>
      </c>
      <c r="B5">
        <f>Calc!B13</f>
        <v>1</v>
      </c>
      <c r="C5" s="1">
        <f>Calc!C13</f>
        <v>40969</v>
      </c>
      <c r="D5" s="1">
        <f>Calc!D13</f>
        <v>41000</v>
      </c>
      <c r="E5" s="1">
        <f>Calc!E13</f>
        <v>41000</v>
      </c>
      <c r="F5">
        <f>Calc!F13</f>
        <v>2500</v>
      </c>
    </row>
    <row r="6" spans="1:6">
      <c r="A6">
        <f>Calc!A14</f>
        <v>0</v>
      </c>
      <c r="B6">
        <f>Calc!B14</f>
        <v>2</v>
      </c>
      <c r="C6" s="1">
        <f>Calc!C14</f>
        <v>41000</v>
      </c>
      <c r="D6" s="1">
        <f>Calc!D14</f>
        <v>41061</v>
      </c>
      <c r="E6" s="1">
        <f>Calc!E14</f>
        <v>41061</v>
      </c>
      <c r="F6">
        <f>Calc!F14</f>
        <v>2000</v>
      </c>
    </row>
    <row r="7" spans="1:6">
      <c r="A7">
        <f>Calc!A15</f>
        <v>1</v>
      </c>
      <c r="B7">
        <f>Calc!B15</f>
        <v>3</v>
      </c>
      <c r="C7" s="1">
        <f>Calc!C15</f>
        <v>41275</v>
      </c>
      <c r="D7" s="1">
        <f>Calc!D15</f>
        <v>41306</v>
      </c>
      <c r="E7" s="1">
        <f>Calc!E15</f>
        <v>41306</v>
      </c>
      <c r="F7">
        <f>Calc!F15</f>
        <v>2500</v>
      </c>
    </row>
    <row r="8" spans="1:6">
      <c r="A8">
        <f>Calc!A16</f>
        <v>1</v>
      </c>
      <c r="C8" s="1"/>
      <c r="D8" s="1">
        <f>Calc!D16</f>
        <v>41325</v>
      </c>
      <c r="E8" s="1">
        <f>Calc!E16</f>
        <v>41325</v>
      </c>
      <c r="F8">
        <f>Calc!F16</f>
        <v>4000</v>
      </c>
    </row>
    <row r="9" spans="1:6">
      <c r="A9">
        <f>Calc!A17</f>
        <v>1</v>
      </c>
      <c r="B9">
        <f>Calc!B17</f>
        <v>3</v>
      </c>
      <c r="C9" s="1">
        <f>Calc!C17</f>
        <v>41275</v>
      </c>
      <c r="D9" s="1">
        <f>Calc!D17</f>
        <v>41480</v>
      </c>
      <c r="E9" s="1">
        <f>Calc!E17</f>
        <v>41480</v>
      </c>
      <c r="F9">
        <f>Calc!F17</f>
        <v>3000</v>
      </c>
    </row>
    <row r="10" spans="1:6">
      <c r="A10">
        <f>Calc!A18</f>
        <v>1</v>
      </c>
      <c r="B10">
        <f>Calc!B18</f>
        <v>2</v>
      </c>
      <c r="C10" s="1">
        <f>Calc!C18</f>
        <v>41000</v>
      </c>
      <c r="D10" s="1">
        <f>Calc!D18</f>
        <v>41485</v>
      </c>
      <c r="E10" s="1">
        <f>Calc!E18</f>
        <v>41485</v>
      </c>
      <c r="F10">
        <f>Calc!F18</f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G3" sqref="G3:K3"/>
    </sheetView>
  </sheetViews>
  <sheetFormatPr defaultRowHeight="14.4"/>
  <cols>
    <col min="3" max="5" width="10.109375" bestFit="1" customWidth="1"/>
  </cols>
  <sheetData>
    <row r="1" spans="1:16">
      <c r="A1" t="str">
        <f>Calc!A25</f>
        <v>Period</v>
      </c>
      <c r="B1" t="str">
        <f>Calc!B25</f>
        <v>Event</v>
      </c>
      <c r="C1" t="str">
        <f>Calc!C25</f>
        <v>Event Date</v>
      </c>
      <c r="D1" t="str">
        <f>Calc!D25</f>
        <v>Occurrence Date</v>
      </c>
      <c r="E1" t="str">
        <f>Calc!E25</f>
        <v>Inception Date</v>
      </c>
      <c r="F1" t="str">
        <f>Calc!F25</f>
        <v>Ultimate</v>
      </c>
      <c r="G1" t="str">
        <f>Calc!G25</f>
        <v>Reported</v>
      </c>
      <c r="L1" t="str">
        <f>Calc!L25</f>
        <v>Paid</v>
      </c>
    </row>
    <row r="2" spans="1:16">
      <c r="H2">
        <f>Calc!H26</f>
        <v>12</v>
      </c>
      <c r="I2">
        <f>Calc!I26</f>
        <v>18</v>
      </c>
      <c r="J2">
        <f>Calc!J26</f>
        <v>24</v>
      </c>
      <c r="K2">
        <f>Calc!K26</f>
        <v>36</v>
      </c>
      <c r="L2">
        <f>Calc!L26</f>
        <v>0</v>
      </c>
      <c r="M2">
        <f>Calc!M26</f>
        <v>12</v>
      </c>
      <c r="N2">
        <f>Calc!N26</f>
        <v>18</v>
      </c>
      <c r="O2">
        <f>Calc!O26</f>
        <v>24</v>
      </c>
      <c r="P2">
        <f>Calc!P26</f>
        <v>36</v>
      </c>
    </row>
    <row r="3" spans="1:16">
      <c r="A3">
        <f>Calc!A27</f>
        <v>0</v>
      </c>
      <c r="B3">
        <f>Calc!B27</f>
        <v>0</v>
      </c>
      <c r="C3" s="1">
        <f>Calc!C27</f>
        <v>0</v>
      </c>
      <c r="D3" s="1">
        <f>Calc!D27</f>
        <v>40909</v>
      </c>
      <c r="E3" s="1">
        <f>Calc!E27</f>
        <v>40909</v>
      </c>
      <c r="F3">
        <f>Calc!F27</f>
        <v>300</v>
      </c>
      <c r="G3">
        <f>Calc!G27</f>
        <v>240</v>
      </c>
      <c r="H3">
        <f>Calc!H27</f>
        <v>75</v>
      </c>
      <c r="I3">
        <f>Calc!I27</f>
        <v>-30</v>
      </c>
      <c r="J3">
        <f>Calc!J27</f>
        <v>7.5</v>
      </c>
      <c r="K3">
        <f>Calc!K27</f>
        <v>7.5</v>
      </c>
      <c r="L3">
        <f>Calc!L27</f>
        <v>30</v>
      </c>
      <c r="M3">
        <f>Calc!M27</f>
        <v>60</v>
      </c>
      <c r="N3">
        <f>Calc!N27</f>
        <v>105</v>
      </c>
      <c r="O3">
        <f>Calc!O27</f>
        <v>90</v>
      </c>
      <c r="P3">
        <f>Calc!P27</f>
        <v>15</v>
      </c>
    </row>
    <row r="4" spans="1:16">
      <c r="A4">
        <f>Calc!A28</f>
        <v>0</v>
      </c>
      <c r="B4">
        <f>Calc!B28</f>
        <v>1</v>
      </c>
      <c r="C4" s="1">
        <f>Calc!C28</f>
        <v>40969</v>
      </c>
      <c r="D4" s="1">
        <f>Calc!D28</f>
        <v>40969</v>
      </c>
      <c r="E4" s="1">
        <f>Calc!E28</f>
        <v>40969</v>
      </c>
      <c r="F4">
        <f>Calc!F28</f>
        <v>450</v>
      </c>
      <c r="G4">
        <f>Calc!G28</f>
        <v>360</v>
      </c>
      <c r="H4">
        <f>Calc!H28</f>
        <v>40</v>
      </c>
      <c r="I4">
        <f>Calc!I28</f>
        <v>-45</v>
      </c>
      <c r="J4">
        <f>Calc!J28</f>
        <v>11.25</v>
      </c>
      <c r="K4">
        <f>Calc!K28</f>
        <v>11.25</v>
      </c>
      <c r="L4">
        <f>Calc!L28</f>
        <v>45</v>
      </c>
      <c r="M4">
        <f>Calc!M28</f>
        <v>90</v>
      </c>
      <c r="N4">
        <f>Calc!N28</f>
        <v>157.5</v>
      </c>
      <c r="O4">
        <f>Calc!O28</f>
        <v>135</v>
      </c>
      <c r="P4">
        <f>Calc!P28</f>
        <v>0</v>
      </c>
    </row>
    <row r="5" spans="1:16">
      <c r="A5">
        <f>Calc!A29</f>
        <v>0</v>
      </c>
      <c r="B5">
        <f>Calc!B29</f>
        <v>1</v>
      </c>
      <c r="C5" s="1">
        <f>Calc!C29</f>
        <v>40969</v>
      </c>
      <c r="D5" s="1">
        <f>Calc!D29</f>
        <v>41000</v>
      </c>
      <c r="E5" s="1">
        <f>Calc!E29</f>
        <v>41000</v>
      </c>
      <c r="F5">
        <f>Calc!F29</f>
        <v>550</v>
      </c>
      <c r="G5">
        <f>Calc!G29</f>
        <v>600</v>
      </c>
      <c r="H5">
        <f>Calc!H29</f>
        <v>0</v>
      </c>
      <c r="I5">
        <f>Calc!I29</f>
        <v>-75</v>
      </c>
      <c r="J5">
        <f>Calc!J29</f>
        <v>18.75</v>
      </c>
      <c r="K5">
        <f>Calc!K29</f>
        <v>18.75</v>
      </c>
      <c r="L5">
        <f>Calc!L29</f>
        <v>75</v>
      </c>
      <c r="M5">
        <f>Calc!M29</f>
        <v>150</v>
      </c>
      <c r="N5">
        <f>Calc!N29</f>
        <v>262.5</v>
      </c>
      <c r="O5">
        <f>Calc!O29</f>
        <v>85</v>
      </c>
      <c r="P5">
        <f>Calc!P29</f>
        <v>0</v>
      </c>
    </row>
    <row r="6" spans="1:16">
      <c r="A6">
        <f>Calc!A30</f>
        <v>0</v>
      </c>
      <c r="B6">
        <f>Calc!B30</f>
        <v>2</v>
      </c>
      <c r="C6" s="1">
        <f>Calc!C30</f>
        <v>41000</v>
      </c>
      <c r="D6" s="1">
        <f>Calc!D30</f>
        <v>41061</v>
      </c>
      <c r="E6" s="1">
        <f>Calc!E30</f>
        <v>41061</v>
      </c>
      <c r="F6">
        <f>Calc!F30</f>
        <v>600</v>
      </c>
      <c r="G6">
        <f>Calc!G30</f>
        <v>480</v>
      </c>
      <c r="H6">
        <f>Calc!H30</f>
        <v>150</v>
      </c>
      <c r="I6">
        <f>Calc!I30</f>
        <v>-60</v>
      </c>
      <c r="J6">
        <f>Calc!J30</f>
        <v>15</v>
      </c>
      <c r="K6">
        <f>Calc!K30</f>
        <v>15</v>
      </c>
      <c r="L6">
        <f>Calc!L30</f>
        <v>60</v>
      </c>
      <c r="M6">
        <f>Calc!M30</f>
        <v>120</v>
      </c>
      <c r="N6">
        <f>Calc!N30</f>
        <v>210</v>
      </c>
      <c r="O6">
        <f>Calc!O30</f>
        <v>180</v>
      </c>
      <c r="P6">
        <f>Calc!P30</f>
        <v>30</v>
      </c>
    </row>
    <row r="7" spans="1:16">
      <c r="A7">
        <f>Calc!A31</f>
        <v>1</v>
      </c>
      <c r="B7">
        <f>Calc!B31</f>
        <v>3</v>
      </c>
      <c r="C7" s="1">
        <f>Calc!C31</f>
        <v>41275</v>
      </c>
      <c r="D7" s="1">
        <f>Calc!D31</f>
        <v>41306</v>
      </c>
      <c r="E7" s="1">
        <f>Calc!E31</f>
        <v>41306</v>
      </c>
      <c r="F7">
        <f>Calc!F31</f>
        <v>750</v>
      </c>
      <c r="G7">
        <f>Calc!G31</f>
        <v>600</v>
      </c>
      <c r="H7">
        <f>Calc!H31</f>
        <v>0</v>
      </c>
      <c r="I7">
        <f>Calc!I31</f>
        <v>-75</v>
      </c>
      <c r="J7">
        <f>Calc!J31</f>
        <v>18.75</v>
      </c>
      <c r="K7">
        <f>Calc!K31</f>
        <v>18.75</v>
      </c>
      <c r="L7">
        <f>Calc!L31</f>
        <v>75</v>
      </c>
      <c r="M7">
        <f>Calc!M31</f>
        <v>150</v>
      </c>
      <c r="N7">
        <f>Calc!N31</f>
        <v>262.5</v>
      </c>
      <c r="O7">
        <f>Calc!O31</f>
        <v>0</v>
      </c>
      <c r="P7">
        <f>Calc!P31</f>
        <v>0</v>
      </c>
    </row>
    <row r="8" spans="1:16">
      <c r="A8">
        <f>Calc!A32</f>
        <v>1</v>
      </c>
      <c r="B8">
        <f>Calc!B32</f>
        <v>0</v>
      </c>
      <c r="C8" s="1">
        <f>Calc!C32</f>
        <v>0</v>
      </c>
      <c r="D8" s="1">
        <f>Calc!D32</f>
        <v>41325</v>
      </c>
      <c r="E8" s="1">
        <f>Calc!E32</f>
        <v>41325</v>
      </c>
      <c r="F8">
        <f>Calc!F32</f>
        <v>1200</v>
      </c>
      <c r="G8">
        <f>Calc!G32</f>
        <v>960</v>
      </c>
      <c r="H8">
        <f>Calc!H32</f>
        <v>300</v>
      </c>
      <c r="I8">
        <f>Calc!I32</f>
        <v>-120</v>
      </c>
      <c r="J8">
        <f>Calc!J32</f>
        <v>30</v>
      </c>
      <c r="K8">
        <f>Calc!K32</f>
        <v>30</v>
      </c>
      <c r="L8">
        <f>Calc!L32</f>
        <v>120</v>
      </c>
      <c r="M8">
        <f>Calc!M32</f>
        <v>240</v>
      </c>
      <c r="N8">
        <f>Calc!N32</f>
        <v>420</v>
      </c>
      <c r="O8">
        <f>Calc!O32</f>
        <v>360</v>
      </c>
      <c r="P8">
        <f>Calc!P32</f>
        <v>60</v>
      </c>
    </row>
    <row r="9" spans="1:16">
      <c r="A9">
        <f>Calc!A33</f>
        <v>1</v>
      </c>
      <c r="B9">
        <f>Calc!B33</f>
        <v>3</v>
      </c>
      <c r="C9" s="1">
        <f>Calc!C33</f>
        <v>41275</v>
      </c>
      <c r="D9" s="1">
        <f>Calc!D33</f>
        <v>41480</v>
      </c>
      <c r="E9" s="1">
        <f>Calc!E33</f>
        <v>41480</v>
      </c>
      <c r="F9">
        <f>Calc!F33</f>
        <v>250</v>
      </c>
      <c r="G9">
        <f>Calc!G33</f>
        <v>400</v>
      </c>
      <c r="H9">
        <f>Calc!H33</f>
        <v>0</v>
      </c>
      <c r="I9">
        <f>Calc!I33</f>
        <v>-90</v>
      </c>
      <c r="J9">
        <f>Calc!J33</f>
        <v>22.5</v>
      </c>
      <c r="K9">
        <f>Calc!K33</f>
        <v>22.5</v>
      </c>
      <c r="L9">
        <f>Calc!L33</f>
        <v>90</v>
      </c>
      <c r="M9">
        <f>Calc!M33</f>
        <v>180</v>
      </c>
      <c r="N9">
        <f>Calc!N33</f>
        <v>242.5</v>
      </c>
      <c r="O9">
        <f>Calc!O33</f>
        <v>0</v>
      </c>
      <c r="P9">
        <f>Calc!P33</f>
        <v>0</v>
      </c>
    </row>
    <row r="10" spans="1:16">
      <c r="A10">
        <f>Calc!A34</f>
        <v>1</v>
      </c>
      <c r="B10">
        <f>Calc!B34</f>
        <v>2</v>
      </c>
      <c r="C10" s="1">
        <f>Calc!C34</f>
        <v>41000</v>
      </c>
      <c r="D10" s="1">
        <f>Calc!D34</f>
        <v>41485</v>
      </c>
      <c r="E10" s="1">
        <f>Calc!E34</f>
        <v>41485</v>
      </c>
      <c r="F10">
        <f>Calc!F34</f>
        <v>1000</v>
      </c>
      <c r="G10">
        <f>Calc!G34</f>
        <v>840</v>
      </c>
      <c r="H10">
        <f>Calc!H34</f>
        <v>160</v>
      </c>
      <c r="I10">
        <f>Calc!I34</f>
        <v>-105</v>
      </c>
      <c r="J10">
        <f>Calc!J34</f>
        <v>26.25</v>
      </c>
      <c r="K10">
        <f>Calc!K34</f>
        <v>26.25</v>
      </c>
      <c r="L10">
        <f>Calc!L34</f>
        <v>105</v>
      </c>
      <c r="M10">
        <f>Calc!M34</f>
        <v>210</v>
      </c>
      <c r="N10">
        <f>Calc!N34</f>
        <v>367.5</v>
      </c>
      <c r="O10">
        <f>Calc!O34</f>
        <v>315</v>
      </c>
      <c r="P10">
        <f>Calc!P34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Pattern</vt:lpstr>
      <vt:lpstr>GrossClaims</vt:lpstr>
      <vt:lpstr>CededClaims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</dc:creator>
  <cp:lastModifiedBy>sku</cp:lastModifiedBy>
  <dcterms:created xsi:type="dcterms:W3CDTF">2012-08-24T13:16:10Z</dcterms:created>
  <dcterms:modified xsi:type="dcterms:W3CDTF">2012-08-25T13:32:11Z</dcterms:modified>
</cp:coreProperties>
</file>