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7" i="15"/>
  <c r="A8"/>
  <c r="A10"/>
  <c r="A12"/>
  <c r="A5"/>
  <c r="E51" i="4"/>
  <c r="E52" s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33"/>
  <c r="H57" s="1"/>
  <c r="F28"/>
  <c r="F29" s="1"/>
  <c r="F27"/>
  <c r="F36" s="1"/>
  <c r="F11"/>
  <c r="J36" l="1"/>
  <c r="I36"/>
  <c r="K36" s="1"/>
  <c r="J57"/>
  <c r="H48"/>
  <c r="H49"/>
  <c r="H50"/>
  <c r="H52"/>
  <c r="H54"/>
  <c r="H56"/>
  <c r="H58"/>
  <c r="H51"/>
  <c r="H53"/>
  <c r="H55"/>
  <c r="J55" l="1"/>
  <c r="I55"/>
  <c r="I56"/>
  <c r="J56"/>
  <c r="I52"/>
  <c r="J52"/>
  <c r="J53"/>
  <c r="I53"/>
  <c r="I58"/>
  <c r="J58"/>
  <c r="I54"/>
  <c r="J54"/>
  <c r="I50"/>
  <c r="J50"/>
  <c r="I48"/>
  <c r="F39"/>
  <c r="J48"/>
  <c r="F37"/>
  <c r="L36"/>
  <c r="G36" s="1"/>
  <c r="H36" s="1"/>
  <c r="I57"/>
  <c r="J51"/>
  <c r="I51"/>
  <c r="I49"/>
  <c r="J49"/>
  <c r="B3" i="13"/>
  <c r="B4"/>
  <c r="B5"/>
  <c r="B6"/>
  <c r="B2"/>
  <c r="A3"/>
  <c r="A4"/>
  <c r="A5"/>
  <c r="A6"/>
  <c r="A2"/>
  <c r="I37" i="4" l="1"/>
  <c r="K37" s="1"/>
  <c r="J37"/>
  <c r="L37" l="1"/>
  <c r="G37" s="1"/>
  <c r="F41" l="1"/>
  <c r="H37"/>
  <c r="F42" s="1"/>
  <c r="F43" l="1"/>
  <c r="K48" s="1"/>
  <c r="K49" l="1"/>
  <c r="L49" s="1"/>
  <c r="B7" i="15" s="1"/>
  <c r="K51" i="4"/>
  <c r="L51" s="1"/>
  <c r="K55"/>
  <c r="L55" s="1"/>
  <c r="K50"/>
  <c r="L50" s="1"/>
  <c r="K58"/>
  <c r="L58" s="1"/>
  <c r="K56"/>
  <c r="L56" s="1"/>
  <c r="K53"/>
  <c r="L53" s="1"/>
  <c r="K54"/>
  <c r="L54" s="1"/>
  <c r="K52"/>
  <c r="L52" s="1"/>
  <c r="K57"/>
  <c r="L57" s="1"/>
  <c r="L48"/>
  <c r="B5" i="15" s="1"/>
  <c r="B12" l="1"/>
  <c r="B8"/>
  <c r="B10"/>
  <c r="L60" i="4"/>
  <c r="K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<sst xmlns="http://schemas.openxmlformats.org/spreadsheetml/2006/main" count="89" uniqueCount="77">
  <si>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</si>
  <si>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</si>
  <si>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</si>
  <si>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</si>
  <si>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</si>
  <si>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</si>
  <si>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</si>
  <si>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</si>
  <si>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</si>
  <si>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</si>
  <si>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</si>
  <si>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</si>
  <si>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</si>
  <si>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</si>
  <si>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</si>
  <si>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</si>
  <si>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</si>
  <si>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</si>
  <si>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</si>
  <si>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</si>
  <si>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</si>
  <si>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</si>
  <si>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</si>
  <si>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</si>
  <si>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</si>
  <si>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</si>
  <si>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</si>
  <si>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</si>
  <si>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</si>
  <si>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</si>
  <si>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</si>
  <si>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</si>
  <si>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</si>
  <si>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</si>
  <si>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</si>
  <si>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</si>
  <si>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</si>
  <si>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</si>
  <si>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</si>
  <si>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</si>
  <si>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</si>
  <si>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</si>
  <si>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</si>
  <si>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</si>
  <si>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</si>
  <si>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</si>
  <si>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</si>
  <si>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</si>
  <si>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</si>
  <si>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</si>
  <si>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</si>
  <si>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</si>
  <si>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</si>
  <si>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</si>
  <si>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</si>
  <si>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</si>
  <si>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</si>
  <si>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</si>
  <si>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</si>
  <si>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</si>
  <si>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</si>
  <si>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</si>
  <si>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</si>
  <si>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</si>
  <si>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</si>
  <si>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</si>
  <si>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</si>
  <si>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</si>
  <si>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</si>
  <si>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</si>
  <si>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</si>
  <si>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</si>
  <si>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</si>
  <si>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</si>
  <si>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</si>
  <si>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</si>
  <si>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Claim Occurance Date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</si>
</sst>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2" applyNumberFormat="1" applyFont="1"/>
    <xf numFmtId="164" fontId="9" fillId="0" borderId="0" xfId="2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sqref="A1:O61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41003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18000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41066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/>
      <c r="F15" s="16"/>
      <c r="G15" s="17"/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18000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41066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42">
        <f ca="1">IF($F36&lt;$E$48,0,OFFSET($E$48,MATCH($F36,$E$48:$E$58,1)-1,0))</f>
        <v>0</v>
      </c>
      <c r="J36" s="42">
        <f ca="1">IF(F36&lt;$E$48,$E$48,OFFSET($E$48,MATCH(F36,$E$48:$E$58,1),0))</f>
        <v>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5</v>
      </c>
      <c r="G37" s="25">
        <f ca="1">((J37-F37)*K37+(F37-I37)*L37)/(J37-I37)</f>
        <v>0.2</v>
      </c>
      <c r="H37" s="26">
        <f ca="1">1-G37</f>
        <v>0.8</v>
      </c>
      <c r="I37" s="42">
        <f ca="1">IF($F37&lt;$E$48,0,OFFSET($E$48,MATCH($F37,$E$48:$E$58,1)-1,0))</f>
        <v>5</v>
      </c>
      <c r="J37" s="42">
        <f ca="1">IF(F37&lt;$E$48,$E$48,OFFSET($E$48,MATCH(F37,$E$48:$E$58,1),0))</f>
        <v>12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41218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0.2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0.8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5</v>
      </c>
      <c r="F48" s="31">
        <v>0.2</v>
      </c>
      <c r="G48" s="3">
        <f>F48</f>
        <v>0.2</v>
      </c>
      <c r="H48" s="4">
        <f t="shared" ref="H48:H58" si="0">DATE(YEAR($F$33),MONTH($F$33)+$E48,DAY($F$33)-1)</f>
        <v>41218</v>
      </c>
      <c r="I48" s="2">
        <f t="shared" ref="I48:I58" si="1">(H48&gt;$F$4)*(H47&lt;$F$4)</f>
        <v>1</v>
      </c>
      <c r="J48" s="20">
        <f t="shared" ref="J48:J58" si="2">IF($H48&lt;=$F$4,"",$H48)</f>
        <v>41218</v>
      </c>
      <c r="K48" s="35">
        <f ca="1">IF($H48&lt;=$F$4,"",IF($I48=1,$F$41,F48)/$F$43)</f>
        <v>0.2</v>
      </c>
      <c r="L48" s="14">
        <f ca="1">IF($H48&lt;=$F$4,"",$F$29*K48)</f>
        <v>3600</v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41430</v>
      </c>
      <c r="I49" s="2">
        <f t="shared" si="1"/>
        <v>0</v>
      </c>
      <c r="J49" s="20">
        <f t="shared" si="2"/>
        <v>41430</v>
      </c>
      <c r="K49" s="35">
        <f ca="1">IF($H49&lt;=$F$4,"",IF($I49=1,$F$41,F49)/$F$43)</f>
        <v>0.25</v>
      </c>
      <c r="L49" s="14">
        <f ca="1">IF($H49&lt;=$F$4,"",$F$29*K49)</f>
        <v>4500</v>
      </c>
    </row>
    <row r="50" spans="5:12">
      <c r="E50" s="32">
        <v>16</v>
      </c>
      <c r="F50" s="31">
        <v>0.3</v>
      </c>
      <c r="G50" s="3">
        <f t="shared" ref="G50:G58" si="3">G49+F50</f>
        <v>0.75</v>
      </c>
      <c r="H50" s="4">
        <f t="shared" si="0"/>
        <v>41552</v>
      </c>
      <c r="I50" s="2">
        <f t="shared" si="1"/>
        <v>0</v>
      </c>
      <c r="J50" s="20">
        <f t="shared" si="2"/>
        <v>41552</v>
      </c>
      <c r="K50" s="35">
        <f ca="1">IF($H50&lt;=$F$4,"",IF($I50=1,$F$41,F50)/$F$43)</f>
        <v>0.3</v>
      </c>
      <c r="L50" s="14">
        <f t="shared" ref="L50:L58" ca="1" si="4">IF($H50&lt;=$F$4,"",$F$29*K50)</f>
        <v>5400</v>
      </c>
    </row>
    <row r="51" spans="5:12">
      <c r="E51" s="32">
        <f t="shared" ref="E51:E58" si="5">E50+12</f>
        <v>28</v>
      </c>
      <c r="F51" s="31">
        <v>0.2</v>
      </c>
      <c r="G51" s="3">
        <f t="shared" si="3"/>
        <v>0.95</v>
      </c>
      <c r="H51" s="4">
        <f t="shared" si="0"/>
        <v>41917</v>
      </c>
      <c r="I51" s="2">
        <f t="shared" si="1"/>
        <v>0</v>
      </c>
      <c r="J51" s="20">
        <f t="shared" si="2"/>
        <v>41917</v>
      </c>
      <c r="K51" s="35">
        <f ca="1">IF($H51&lt;=$F$4,"",IF($I51=1,$F$41,F51)/$F$43)</f>
        <v>0.2</v>
      </c>
      <c r="L51" s="14">
        <f t="shared" ca="1" si="4"/>
        <v>3600</v>
      </c>
    </row>
    <row r="52" spans="5:12">
      <c r="E52" s="32">
        <f t="shared" si="5"/>
        <v>40</v>
      </c>
      <c r="F52" s="31">
        <v>0.05</v>
      </c>
      <c r="G52" s="3">
        <f t="shared" si="3"/>
        <v>1</v>
      </c>
      <c r="H52" s="4">
        <f t="shared" si="0"/>
        <v>42282</v>
      </c>
      <c r="I52" s="2">
        <f t="shared" si="1"/>
        <v>0</v>
      </c>
      <c r="J52" s="20">
        <f t="shared" si="2"/>
        <v>42282</v>
      </c>
      <c r="K52" s="35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2">
        <f t="shared" si="5"/>
        <v>52</v>
      </c>
      <c r="F53" s="31">
        <v>0</v>
      </c>
      <c r="G53" s="3">
        <f t="shared" si="3"/>
        <v>1</v>
      </c>
      <c r="H53" s="4">
        <f t="shared" si="0"/>
        <v>42648</v>
      </c>
      <c r="I53" s="2">
        <f t="shared" si="1"/>
        <v>0</v>
      </c>
      <c r="J53" s="20">
        <f t="shared" si="2"/>
        <v>42648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64</v>
      </c>
      <c r="F54" s="31">
        <v>0</v>
      </c>
      <c r="G54" s="3">
        <f t="shared" si="3"/>
        <v>1</v>
      </c>
      <c r="H54" s="4">
        <f t="shared" si="0"/>
        <v>43013</v>
      </c>
      <c r="I54" s="2">
        <f t="shared" si="1"/>
        <v>0</v>
      </c>
      <c r="J54" s="20">
        <f t="shared" si="2"/>
        <v>43013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76</v>
      </c>
      <c r="F55" s="31">
        <v>0</v>
      </c>
      <c r="G55" s="3">
        <f t="shared" si="3"/>
        <v>1</v>
      </c>
      <c r="H55" s="4">
        <f t="shared" si="0"/>
        <v>43378</v>
      </c>
      <c r="I55" s="2">
        <f t="shared" si="1"/>
        <v>0</v>
      </c>
      <c r="J55" s="20">
        <f t="shared" si="2"/>
        <v>43378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88</v>
      </c>
      <c r="F56" s="31">
        <v>0</v>
      </c>
      <c r="G56" s="3">
        <f t="shared" si="3"/>
        <v>1</v>
      </c>
      <c r="H56" s="4">
        <f t="shared" si="0"/>
        <v>43743</v>
      </c>
      <c r="I56" s="2">
        <f t="shared" si="1"/>
        <v>0</v>
      </c>
      <c r="J56" s="20">
        <f t="shared" si="2"/>
        <v>43743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100</v>
      </c>
      <c r="F57" s="31">
        <v>0</v>
      </c>
      <c r="G57" s="3">
        <f t="shared" si="3"/>
        <v>1</v>
      </c>
      <c r="H57" s="4">
        <f t="shared" si="0"/>
        <v>44109</v>
      </c>
      <c r="I57" s="2">
        <f t="shared" si="1"/>
        <v>0</v>
      </c>
      <c r="J57" s="20">
        <f t="shared" si="2"/>
        <v>44109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112</v>
      </c>
      <c r="F58" s="31">
        <v>0</v>
      </c>
      <c r="G58" s="3">
        <f t="shared" si="3"/>
        <v>1</v>
      </c>
      <c r="H58" s="4">
        <f t="shared" si="0"/>
        <v>44474</v>
      </c>
      <c r="I58" s="2">
        <f t="shared" si="1"/>
        <v>0</v>
      </c>
      <c r="J58" s="20">
        <f t="shared" si="2"/>
        <v>44474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:XFD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5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16</v>
      </c>
      <c r="B4" s="37">
        <f>Usage!F50</f>
        <v>0.3</v>
      </c>
    </row>
    <row r="5" spans="1:2">
      <c r="A5" s="38">
        <f>Usage!E51</f>
        <v>28</v>
      </c>
      <c r="B5" s="37">
        <f>Usage!F51</f>
        <v>0.2</v>
      </c>
    </row>
    <row r="6" spans="1:2">
      <c r="A6" s="38">
        <f>Usage!E52</f>
        <v>40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2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G10" sqref="G10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40">
        <v>40544</v>
      </c>
      <c r="B2">
        <v>0</v>
      </c>
    </row>
    <row r="3" spans="1:2">
      <c r="A3" s="40">
        <v>40909</v>
      </c>
      <c r="B3">
        <v>0</v>
      </c>
    </row>
    <row r="4" spans="1:2">
      <c r="A4" s="40">
        <v>41066</v>
      </c>
      <c r="B4" s="41">
        <v>0</v>
      </c>
    </row>
    <row r="5" spans="1:2">
      <c r="A5" s="40">
        <f>Usage!J48</f>
        <v>41218</v>
      </c>
      <c r="B5" s="41">
        <f ca="1">Usage!L48</f>
        <v>3600</v>
      </c>
    </row>
    <row r="6" spans="1:2">
      <c r="A6" s="40">
        <v>41275</v>
      </c>
      <c r="B6">
        <v>0</v>
      </c>
    </row>
    <row r="7" spans="1:2">
      <c r="A7" s="40">
        <f>Usage!J49</f>
        <v>41430</v>
      </c>
      <c r="B7" s="41">
        <f ca="1">Usage!L49</f>
        <v>4500</v>
      </c>
    </row>
    <row r="8" spans="1:2">
      <c r="A8" s="40">
        <f>Usage!J50</f>
        <v>41552</v>
      </c>
      <c r="B8" s="41">
        <f ca="1">Usage!L50</f>
        <v>5400</v>
      </c>
    </row>
    <row r="9" spans="1:2">
      <c r="A9" s="40">
        <v>41640</v>
      </c>
      <c r="B9">
        <v>0</v>
      </c>
    </row>
    <row r="10" spans="1:2">
      <c r="A10" s="40">
        <f>Usage!J51</f>
        <v>41917</v>
      </c>
      <c r="B10" s="41">
        <f ca="1">Usage!L51</f>
        <v>3600</v>
      </c>
    </row>
    <row r="11" spans="1:2">
      <c r="A11" s="40">
        <v>42005</v>
      </c>
      <c r="B11">
        <v>0</v>
      </c>
    </row>
    <row r="12" spans="1:2">
      <c r="A12" s="40">
        <f>Usage!J52</f>
        <v>42282</v>
      </c>
      <c r="B12" s="41">
        <f ca="1">Usage!L52</f>
        <v>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2012-09-17T11:35:17Z</dcterms:modified>
</cp:coreProperties>
</file>