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rey\OneDrive\Desktop\"/>
    </mc:Choice>
  </mc:AlternateContent>
  <xr:revisionPtr revIDLastSave="0" documentId="13_ncr:1_{750D8C06-9661-4B4C-AE71-F07A755B6A2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Ln(data) and Pred(ln)" sheetId="1" r:id="rId1"/>
    <sheet name="Og data and pred(og) and MAP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7" i="2" l="1"/>
  <c r="V27" i="2"/>
  <c r="U27" i="2"/>
  <c r="T27" i="2"/>
  <c r="S2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P24" i="2"/>
  <c r="P2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I2" i="2"/>
  <c r="J2" i="2"/>
  <c r="K2" i="2"/>
  <c r="H2" i="2"/>
  <c r="G2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D2" i="2"/>
  <c r="E2" i="2"/>
  <c r="F2" i="2"/>
  <c r="D3" i="2"/>
  <c r="E3" i="2"/>
  <c r="F3" i="2"/>
  <c r="C3" i="2"/>
  <c r="C2" i="2"/>
  <c r="B3" i="2"/>
  <c r="B2" i="2"/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7" i="1"/>
</calcChain>
</file>

<file path=xl/sharedStrings.xml><?xml version="1.0" encoding="utf-8"?>
<sst xmlns="http://schemas.openxmlformats.org/spreadsheetml/2006/main" count="37" uniqueCount="29">
  <si>
    <t>Year</t>
  </si>
  <si>
    <t>Money Supply</t>
  </si>
  <si>
    <t>GDP</t>
  </si>
  <si>
    <t>Consumption</t>
  </si>
  <si>
    <t>CPI</t>
  </si>
  <si>
    <t>Unemployment</t>
  </si>
  <si>
    <t>diff_cpi</t>
  </si>
  <si>
    <t>diff_m1</t>
  </si>
  <si>
    <t>diff_cons</t>
  </si>
  <si>
    <t>diff_GDP</t>
  </si>
  <si>
    <t>diff_unemp</t>
  </si>
  <si>
    <t>Pred_M1</t>
  </si>
  <si>
    <t>Pred_GDP</t>
  </si>
  <si>
    <t xml:space="preserve">Pred_Consumption </t>
  </si>
  <si>
    <t>Pred_CPI</t>
  </si>
  <si>
    <t>Pred_Unemployment</t>
  </si>
  <si>
    <t>Pred_M1`</t>
  </si>
  <si>
    <t>Pred_Cons</t>
  </si>
  <si>
    <t>Pred_Unemp</t>
  </si>
  <si>
    <t>E1</t>
  </si>
  <si>
    <t>E2</t>
  </si>
  <si>
    <t>E3</t>
  </si>
  <si>
    <t>E4</t>
  </si>
  <si>
    <t>E5</t>
  </si>
  <si>
    <t>APE1</t>
  </si>
  <si>
    <t>APE2</t>
  </si>
  <si>
    <t>APE3</t>
  </si>
  <si>
    <t>APE4</t>
  </si>
  <si>
    <t>APE5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</si>
</sst>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"/>
  <sheetViews>
    <sheetView zoomScale="72" zoomScaleNormal="100" workbookViewId="0">
      <selection activeCell="A7" sqref="A7:A30"/>
    </sheetView>
  </sheetViews>
  <sheetFormatPr defaultRowHeight="14.5" x14ac:dyDescent="0.35"/>
  <cols>
    <col min="1" max="1" width="4.90625" bestFit="1" customWidth="1"/>
    <col min="2" max="3" width="11.81640625" bestFit="1" customWidth="1"/>
    <col min="4" max="4" width="15.26953125" bestFit="1" customWidth="1"/>
    <col min="5" max="5" width="11.81640625" bestFit="1" customWidth="1"/>
    <col min="6" max="6" width="14.1796875" bestFit="1" customWidth="1"/>
    <col min="11" max="12" width="11.81640625" bestFit="1" customWidth="1"/>
    <col min="13" max="13" width="12" bestFit="1" customWidth="1"/>
    <col min="14" max="15" width="11.81640625" bestFit="1" customWidth="1"/>
    <col min="16" max="16" width="12" bestFit="1" customWidth="1"/>
    <col min="17" max="17" width="18.7265625" bestFit="1" customWidth="1"/>
    <col min="18" max="19" width="11.81640625" bestFit="1" customWidth="1"/>
    <col min="20" max="20" width="12.4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>
        <v>1990</v>
      </c>
      <c r="B2">
        <v>6.6270046837968088</v>
      </c>
      <c r="C2">
        <v>26.879107863288908</v>
      </c>
      <c r="D2">
        <v>24.994375452192585</v>
      </c>
      <c r="E2">
        <v>3.1332746928415518</v>
      </c>
      <c r="F2">
        <v>16.376615360890135</v>
      </c>
    </row>
    <row r="3" spans="1:17" x14ac:dyDescent="0.35">
      <c r="A3">
        <v>1991</v>
      </c>
      <c r="B3">
        <v>6.8340010903934747</v>
      </c>
      <c r="C3">
        <v>26.932481753938635</v>
      </c>
      <c r="D3">
        <v>25.562970732868276</v>
      </c>
      <c r="E3">
        <v>3.2631641155895772</v>
      </c>
      <c r="F3">
        <v>16.368779823762821</v>
      </c>
    </row>
    <row r="4" spans="1:17" x14ac:dyDescent="0.35">
      <c r="A4">
        <v>1992</v>
      </c>
      <c r="B4">
        <v>7.0054111902544109</v>
      </c>
      <c r="C4">
        <v>26.97889553693728</v>
      </c>
      <c r="D4">
        <v>25.923215018120938</v>
      </c>
      <c r="E4">
        <v>3.3745965133812583</v>
      </c>
      <c r="F4">
        <v>16.362008421729566</v>
      </c>
    </row>
    <row r="5" spans="1:17" x14ac:dyDescent="0.35">
      <c r="A5">
        <v>1993</v>
      </c>
      <c r="B5">
        <v>7.1516944284859996</v>
      </c>
      <c r="C5">
        <v>27.043361468571664</v>
      </c>
      <c r="D5">
        <v>26.187495971605397</v>
      </c>
      <c r="E5">
        <v>3.4359445486503541</v>
      </c>
      <c r="F5">
        <v>16.392874933377005</v>
      </c>
    </row>
    <row r="6" spans="1:17" x14ac:dyDescent="0.35">
      <c r="A6">
        <v>1994</v>
      </c>
      <c r="B6">
        <v>7.2792843520614552</v>
      </c>
      <c r="C6">
        <v>27.11637483752607</v>
      </c>
      <c r="D6">
        <v>26.396331404147755</v>
      </c>
      <c r="E6">
        <v>3.5335061516947328</v>
      </c>
      <c r="F6">
        <v>16.3943331447581</v>
      </c>
      <c r="H6" t="s">
        <v>6</v>
      </c>
      <c r="I6" t="s">
        <v>7</v>
      </c>
      <c r="J6" t="s">
        <v>8</v>
      </c>
      <c r="K6" t="s">
        <v>9</v>
      </c>
      <c r="L6" t="s">
        <v>10</v>
      </c>
    </row>
    <row r="7" spans="1:17" x14ac:dyDescent="0.35">
      <c r="A7">
        <v>1995</v>
      </c>
      <c r="B7">
        <v>7.4102664331440424</v>
      </c>
      <c r="C7">
        <v>27.189156065111355</v>
      </c>
      <c r="D7">
        <v>26.568999199739796</v>
      </c>
      <c r="E7">
        <v>3.6308586641876208</v>
      </c>
      <c r="F7">
        <v>16.431672403931902</v>
      </c>
      <c r="G7">
        <v>1</v>
      </c>
      <c r="H7">
        <v>9.1032897599526694E-2</v>
      </c>
      <c r="I7">
        <v>0.118424548528365</v>
      </c>
      <c r="J7">
        <v>0.17468262269167301</v>
      </c>
      <c r="K7">
        <v>6.5037275216051099E-2</v>
      </c>
      <c r="L7">
        <v>3.8368649180078297E-2</v>
      </c>
      <c r="M7">
        <f>B6+H7</f>
        <v>7.3703172496609817</v>
      </c>
      <c r="N7">
        <f>C6+K7</f>
        <v>27.181412112742123</v>
      </c>
      <c r="O7">
        <f>D6+J7</f>
        <v>26.571014026839428</v>
      </c>
      <c r="P7">
        <f>E6+H7</f>
        <v>3.6245390492942593</v>
      </c>
      <c r="Q7">
        <f>F6+L7</f>
        <v>16.432701793938179</v>
      </c>
    </row>
    <row r="8" spans="1:17" x14ac:dyDescent="0.35">
      <c r="A8">
        <v>1996</v>
      </c>
      <c r="B8">
        <v>7.5260621680259296</v>
      </c>
      <c r="C8">
        <v>27.228855710184085</v>
      </c>
      <c r="D8">
        <v>26.716196827984753</v>
      </c>
      <c r="E8">
        <v>3.71682672688154</v>
      </c>
      <c r="F8">
        <v>16.47665055024007</v>
      </c>
      <c r="G8">
        <v>2</v>
      </c>
      <c r="H8">
        <v>8.9192216484891895E-2</v>
      </c>
      <c r="I8">
        <v>0.126543899135764</v>
      </c>
      <c r="J8">
        <v>0.14548106432208299</v>
      </c>
      <c r="K8">
        <v>4.2469662893558899E-2</v>
      </c>
      <c r="L8">
        <v>4.53162885286435E-2</v>
      </c>
      <c r="M8">
        <f t="shared" ref="M8:M30" si="0">B7+H8</f>
        <v>7.4994586496289344</v>
      </c>
      <c r="N8">
        <f t="shared" ref="N8:N30" si="1">C7+K8</f>
        <v>27.231625728004914</v>
      </c>
      <c r="O8">
        <f t="shared" ref="O8:O30" si="2">D7+J8</f>
        <v>26.71448026406188</v>
      </c>
      <c r="P8">
        <f t="shared" ref="P8:P30" si="3">E7+H8</f>
        <v>3.7200508806725128</v>
      </c>
      <c r="Q8">
        <f t="shared" ref="Q8:Q30" si="4">F7+L8</f>
        <v>16.476988692460544</v>
      </c>
    </row>
    <row r="9" spans="1:17" x14ac:dyDescent="0.35">
      <c r="A9">
        <v>1997</v>
      </c>
      <c r="B9">
        <v>7.629829994615263</v>
      </c>
      <c r="C9">
        <v>27.288862878551456</v>
      </c>
      <c r="D9">
        <v>26.84448152059365</v>
      </c>
      <c r="E9">
        <v>3.7860192648370026</v>
      </c>
      <c r="F9">
        <v>16.558376042426712</v>
      </c>
      <c r="G9">
        <v>3</v>
      </c>
      <c r="H9">
        <v>7.7877748178474093E-2</v>
      </c>
      <c r="I9">
        <v>0.12882497060385401</v>
      </c>
      <c r="J9">
        <v>0.123629775181757</v>
      </c>
      <c r="K9">
        <v>6.30114988743289E-2</v>
      </c>
      <c r="L9">
        <v>8.0584031671602094E-2</v>
      </c>
      <c r="M9">
        <f t="shared" si="0"/>
        <v>7.6039399162044035</v>
      </c>
      <c r="N9">
        <f t="shared" si="1"/>
        <v>27.291867209058413</v>
      </c>
      <c r="O9">
        <f t="shared" si="2"/>
        <v>26.839826603166511</v>
      </c>
      <c r="P9">
        <f t="shared" si="3"/>
        <v>3.7947044750600143</v>
      </c>
      <c r="Q9">
        <f t="shared" si="4"/>
        <v>16.557234581911672</v>
      </c>
    </row>
    <row r="10" spans="1:17" x14ac:dyDescent="0.35">
      <c r="A10">
        <v>1998</v>
      </c>
      <c r="B10">
        <v>7.8210816213922767</v>
      </c>
      <c r="C10">
        <v>27.373624486016489</v>
      </c>
      <c r="D10">
        <v>26.958164672495531</v>
      </c>
      <c r="E10">
        <v>3.9102776366395737</v>
      </c>
      <c r="F10">
        <v>16.578761565545115</v>
      </c>
      <c r="G10">
        <v>4</v>
      </c>
      <c r="H10">
        <v>0.112088901197097</v>
      </c>
      <c r="I10">
        <v>0.15877864401248601</v>
      </c>
      <c r="J10">
        <v>0.119046534111501</v>
      </c>
      <c r="K10">
        <v>7.3535984925105297E-2</v>
      </c>
      <c r="L10">
        <v>2.1050538148188198E-2</v>
      </c>
      <c r="M10">
        <f t="shared" si="0"/>
        <v>7.7419188958123604</v>
      </c>
      <c r="N10">
        <f t="shared" si="1"/>
        <v>27.36239886347656</v>
      </c>
      <c r="O10">
        <f t="shared" si="2"/>
        <v>26.963528054705151</v>
      </c>
      <c r="P10">
        <f t="shared" si="3"/>
        <v>3.8981081660340995</v>
      </c>
      <c r="Q10">
        <f t="shared" si="4"/>
        <v>16.5794265805749</v>
      </c>
    </row>
    <row r="11" spans="1:17" x14ac:dyDescent="0.35">
      <c r="A11">
        <v>1999</v>
      </c>
      <c r="B11">
        <v>7.9815624487312755</v>
      </c>
      <c r="C11">
        <v>27.41131509797809</v>
      </c>
      <c r="D11">
        <v>27.180643280243089</v>
      </c>
      <c r="E11">
        <v>3.9559182784603957</v>
      </c>
      <c r="F11">
        <v>16.597993138508617</v>
      </c>
      <c r="G11">
        <v>5</v>
      </c>
      <c r="H11">
        <v>5.0534103586786901E-2</v>
      </c>
      <c r="I11">
        <v>0.161659894943739</v>
      </c>
      <c r="J11">
        <v>0.222662475239602</v>
      </c>
      <c r="K11">
        <v>4.9316106687683603E-2</v>
      </c>
      <c r="L11">
        <v>1.7500741268341301E-2</v>
      </c>
      <c r="M11">
        <f t="shared" si="0"/>
        <v>7.8716157249790637</v>
      </c>
      <c r="N11">
        <f t="shared" si="1"/>
        <v>27.422940592704173</v>
      </c>
      <c r="O11">
        <f t="shared" si="2"/>
        <v>27.180827147735133</v>
      </c>
      <c r="P11">
        <f t="shared" si="3"/>
        <v>3.9608117402263607</v>
      </c>
      <c r="Q11">
        <f t="shared" si="4"/>
        <v>16.596262306813458</v>
      </c>
    </row>
    <row r="12" spans="1:17" x14ac:dyDescent="0.35">
      <c r="A12">
        <v>2000</v>
      </c>
      <c r="B12">
        <v>8.1198152934906922</v>
      </c>
      <c r="C12">
        <v>27.458427343457423</v>
      </c>
      <c r="D12">
        <v>27.216355782257697</v>
      </c>
      <c r="E12">
        <v>3.9952297174061586</v>
      </c>
      <c r="F12">
        <v>16.678073775209658</v>
      </c>
      <c r="G12">
        <v>6</v>
      </c>
      <c r="H12">
        <v>3.6929863059824999E-2</v>
      </c>
      <c r="I12">
        <v>0.13841532124841199</v>
      </c>
      <c r="J12">
        <v>3.5808494303501602E-2</v>
      </c>
      <c r="K12">
        <v>4.3824255093300797E-2</v>
      </c>
      <c r="L12">
        <v>8.1664592067753894E-2</v>
      </c>
      <c r="M12">
        <f t="shared" si="0"/>
        <v>8.0184923117910998</v>
      </c>
      <c r="N12">
        <f t="shared" si="1"/>
        <v>27.455139353071392</v>
      </c>
      <c r="O12">
        <f t="shared" si="2"/>
        <v>27.216451774546591</v>
      </c>
      <c r="P12">
        <f t="shared" si="3"/>
        <v>3.9928481415202208</v>
      </c>
      <c r="Q12">
        <f t="shared" si="4"/>
        <v>16.67965773057637</v>
      </c>
    </row>
    <row r="13" spans="1:17" x14ac:dyDescent="0.35">
      <c r="A13">
        <v>2001</v>
      </c>
      <c r="B13">
        <v>8.2412552195882096</v>
      </c>
      <c r="C13">
        <v>27.495761425360573</v>
      </c>
      <c r="D13">
        <v>27.258772467224311</v>
      </c>
      <c r="E13">
        <v>4.0323259940255056</v>
      </c>
      <c r="F13">
        <v>16.708078092956217</v>
      </c>
      <c r="G13">
        <v>7</v>
      </c>
      <c r="H13">
        <v>4.2390802020546597E-2</v>
      </c>
      <c r="I13">
        <v>0.13324051483983099</v>
      </c>
      <c r="J13">
        <v>4.0531234507417802E-2</v>
      </c>
      <c r="K13">
        <v>4.3521239460771799E-2</v>
      </c>
      <c r="L13">
        <v>2.9407418767742999E-2</v>
      </c>
      <c r="M13">
        <f t="shared" si="0"/>
        <v>8.1622060955112392</v>
      </c>
      <c r="N13">
        <f t="shared" si="1"/>
        <v>27.501948582918196</v>
      </c>
      <c r="O13">
        <f t="shared" si="2"/>
        <v>27.256887016765116</v>
      </c>
      <c r="P13">
        <f t="shared" si="3"/>
        <v>4.0376205194267056</v>
      </c>
      <c r="Q13">
        <f t="shared" si="4"/>
        <v>16.707481193977401</v>
      </c>
    </row>
    <row r="14" spans="1:17" x14ac:dyDescent="0.35">
      <c r="A14">
        <v>2002</v>
      </c>
      <c r="B14">
        <v>8.3495316495610314</v>
      </c>
      <c r="C14">
        <v>27.571428866040126</v>
      </c>
      <c r="D14">
        <v>27.312658137082764</v>
      </c>
      <c r="E14">
        <v>4.0743998641995827</v>
      </c>
      <c r="F14">
        <v>16.760328598368055</v>
      </c>
      <c r="G14">
        <v>8</v>
      </c>
      <c r="H14">
        <v>4.9385273702622703E-2</v>
      </c>
      <c r="I14">
        <v>0.121348104857794</v>
      </c>
      <c r="J14">
        <v>5.1716777182374198E-2</v>
      </c>
      <c r="K14">
        <v>8.4436983559719E-2</v>
      </c>
      <c r="L14">
        <v>5.0634243541250498E-2</v>
      </c>
      <c r="M14">
        <f t="shared" si="0"/>
        <v>8.290640493290832</v>
      </c>
      <c r="N14">
        <f t="shared" si="1"/>
        <v>27.580198408920293</v>
      </c>
      <c r="O14">
        <f t="shared" si="2"/>
        <v>27.310489244406686</v>
      </c>
      <c r="P14">
        <f t="shared" si="3"/>
        <v>4.081711267728128</v>
      </c>
      <c r="Q14">
        <f t="shared" si="4"/>
        <v>16.758712336497467</v>
      </c>
    </row>
    <row r="15" spans="1:17" x14ac:dyDescent="0.35">
      <c r="A15">
        <v>2003</v>
      </c>
      <c r="B15">
        <v>8.462863713537482</v>
      </c>
      <c r="C15">
        <v>27.647676165657568</v>
      </c>
      <c r="D15">
        <v>27.359994093205788</v>
      </c>
      <c r="E15">
        <v>4.1117520923916331</v>
      </c>
      <c r="F15">
        <v>16.759971594443677</v>
      </c>
      <c r="G15">
        <v>9</v>
      </c>
      <c r="H15">
        <v>4.3660559607276203E-2</v>
      </c>
      <c r="I15">
        <v>0.119393417682921</v>
      </c>
      <c r="J15">
        <v>4.65065033024177E-2</v>
      </c>
      <c r="K15">
        <v>8.7055611392681004E-2</v>
      </c>
      <c r="L15">
        <v>-2.3667940514709002E-3</v>
      </c>
      <c r="M15">
        <f t="shared" si="0"/>
        <v>8.3931922091683084</v>
      </c>
      <c r="N15">
        <f t="shared" si="1"/>
        <v>27.658484477432808</v>
      </c>
      <c r="O15">
        <f t="shared" si="2"/>
        <v>27.359164640385181</v>
      </c>
      <c r="P15">
        <f t="shared" si="3"/>
        <v>4.1180604238068588</v>
      </c>
      <c r="Q15">
        <f t="shared" si="4"/>
        <v>16.757961804316583</v>
      </c>
    </row>
    <row r="16" spans="1:17" x14ac:dyDescent="0.35">
      <c r="A16">
        <v>2004</v>
      </c>
      <c r="B16">
        <v>8.6633520213139423</v>
      </c>
      <c r="C16">
        <v>27.736463523638925</v>
      </c>
      <c r="D16">
        <v>27.381216131691378</v>
      </c>
      <c r="E16">
        <v>4.148732333472033</v>
      </c>
      <c r="F16">
        <v>16.801846892990433</v>
      </c>
      <c r="G16">
        <v>10</v>
      </c>
      <c r="H16">
        <v>1.9833759545510098E-2</v>
      </c>
      <c r="I16">
        <v>0.15549885947699699</v>
      </c>
      <c r="J16">
        <v>2.8582606377031201E-2</v>
      </c>
      <c r="K16">
        <v>7.2124361089122901E-2</v>
      </c>
      <c r="L16">
        <v>4.28163849381588E-2</v>
      </c>
      <c r="M16">
        <f t="shared" si="0"/>
        <v>8.4826974730829914</v>
      </c>
      <c r="N16">
        <f t="shared" si="1"/>
        <v>27.719800526746692</v>
      </c>
      <c r="O16">
        <f t="shared" si="2"/>
        <v>27.388576699582821</v>
      </c>
      <c r="P16">
        <f t="shared" si="3"/>
        <v>4.1315858519371433</v>
      </c>
      <c r="Q16">
        <f t="shared" si="4"/>
        <v>16.802787979381836</v>
      </c>
    </row>
    <row r="17" spans="1:17" x14ac:dyDescent="0.35">
      <c r="A17">
        <v>2005</v>
      </c>
      <c r="B17">
        <v>8.7792035471115604</v>
      </c>
      <c r="C17">
        <v>27.825059987338182</v>
      </c>
      <c r="D17">
        <v>27.458334707545948</v>
      </c>
      <c r="E17">
        <v>4.1903189343613869</v>
      </c>
      <c r="F17">
        <v>16.83555384410775</v>
      </c>
      <c r="G17">
        <v>11</v>
      </c>
      <c r="H17">
        <v>3.99844087642365E-2</v>
      </c>
      <c r="I17">
        <v>0.123419295397829</v>
      </c>
      <c r="J17">
        <v>7.5653123975146605E-2</v>
      </c>
      <c r="K17">
        <v>8.14053389807083E-2</v>
      </c>
      <c r="L17">
        <v>3.5572421663975999E-2</v>
      </c>
      <c r="M17">
        <f t="shared" si="0"/>
        <v>8.7033364300781795</v>
      </c>
      <c r="N17">
        <f t="shared" si="1"/>
        <v>27.817868862619633</v>
      </c>
      <c r="O17">
        <f t="shared" si="2"/>
        <v>27.456869255666525</v>
      </c>
      <c r="P17">
        <f t="shared" si="3"/>
        <v>4.1887167422362692</v>
      </c>
      <c r="Q17">
        <f t="shared" si="4"/>
        <v>16.837419314654408</v>
      </c>
    </row>
    <row r="18" spans="1:17" x14ac:dyDescent="0.35">
      <c r="A18">
        <v>2006</v>
      </c>
      <c r="B18">
        <v>9.0196519100486228</v>
      </c>
      <c r="C18">
        <v>27.918562719572048</v>
      </c>
      <c r="D18">
        <v>27.5373023001607</v>
      </c>
      <c r="E18">
        <v>4.2466664069136906</v>
      </c>
      <c r="F18">
        <v>16.80088011907306</v>
      </c>
      <c r="G18">
        <v>12</v>
      </c>
      <c r="H18">
        <v>5.7340309948862599E-2</v>
      </c>
      <c r="I18">
        <v>0.24335071899818</v>
      </c>
      <c r="J18">
        <v>7.8926337586869094E-2</v>
      </c>
      <c r="K18">
        <v>9.80609604447506E-2</v>
      </c>
      <c r="L18">
        <v>-3.3818275429064099E-2</v>
      </c>
      <c r="M18">
        <f t="shared" si="0"/>
        <v>8.8365438570604233</v>
      </c>
      <c r="N18">
        <f t="shared" si="1"/>
        <v>27.923120947782934</v>
      </c>
      <c r="O18">
        <f t="shared" si="2"/>
        <v>27.537261045132816</v>
      </c>
      <c r="P18">
        <f t="shared" si="3"/>
        <v>4.2476592443102499</v>
      </c>
      <c r="Q18">
        <f t="shared" si="4"/>
        <v>16.801735568678687</v>
      </c>
    </row>
    <row r="19" spans="1:17" x14ac:dyDescent="0.35">
      <c r="A19">
        <v>2007</v>
      </c>
      <c r="B19">
        <v>9.1777448636062484</v>
      </c>
      <c r="C19">
        <v>27.956734392891704</v>
      </c>
      <c r="D19">
        <v>27.562209224821874</v>
      </c>
      <c r="E19">
        <v>4.3084468908728031</v>
      </c>
      <c r="F19">
        <v>16.760258813938485</v>
      </c>
      <c r="G19">
        <v>13</v>
      </c>
      <c r="H19">
        <v>6.0662718715890102E-2</v>
      </c>
      <c r="I19">
        <v>0.14896982245163401</v>
      </c>
      <c r="J19">
        <v>2.6454247416009401E-2</v>
      </c>
      <c r="K19">
        <v>3.9497050934468703E-2</v>
      </c>
      <c r="L19">
        <v>-4.1622328564651097E-2</v>
      </c>
      <c r="M19">
        <f t="shared" si="0"/>
        <v>9.080314628764512</v>
      </c>
      <c r="N19">
        <f t="shared" si="1"/>
        <v>27.958059770506516</v>
      </c>
      <c r="O19">
        <f t="shared" si="2"/>
        <v>27.563756547576709</v>
      </c>
      <c r="P19">
        <f t="shared" si="3"/>
        <v>4.3073291256295807</v>
      </c>
      <c r="Q19">
        <f t="shared" si="4"/>
        <v>16.759257790508411</v>
      </c>
    </row>
    <row r="20" spans="1:17" x14ac:dyDescent="0.35">
      <c r="A20">
        <v>2008</v>
      </c>
      <c r="B20">
        <v>9.355141768856214</v>
      </c>
      <c r="C20">
        <v>28.038128038992884</v>
      </c>
      <c r="D20">
        <v>27.661250387736633</v>
      </c>
      <c r="E20">
        <v>4.3886366681840778</v>
      </c>
      <c r="F20">
        <v>16.775830563911249</v>
      </c>
      <c r="G20">
        <v>14</v>
      </c>
      <c r="H20">
        <v>7.0692828823493203E-2</v>
      </c>
      <c r="I20">
        <v>0.16135153854703199</v>
      </c>
      <c r="J20">
        <v>0.10131605839990999</v>
      </c>
      <c r="K20">
        <v>6.6396587977251897E-2</v>
      </c>
      <c r="L20">
        <v>1.7080590775890699E-2</v>
      </c>
      <c r="M20">
        <f t="shared" si="0"/>
        <v>9.2484376924297411</v>
      </c>
      <c r="N20">
        <f t="shared" si="1"/>
        <v>28.023130980868956</v>
      </c>
      <c r="O20">
        <f t="shared" si="2"/>
        <v>27.663525283221784</v>
      </c>
      <c r="P20">
        <f t="shared" si="3"/>
        <v>4.3791397196962967</v>
      </c>
      <c r="Q20">
        <f t="shared" si="4"/>
        <v>16.777339404714375</v>
      </c>
    </row>
    <row r="21" spans="1:17" x14ac:dyDescent="0.35">
      <c r="A21">
        <v>2009</v>
      </c>
      <c r="B21">
        <v>9.4411901538746221</v>
      </c>
      <c r="C21">
        <v>28.135798731181282</v>
      </c>
      <c r="D21">
        <v>27.766183275966814</v>
      </c>
      <c r="E21">
        <v>4.4919362380218821</v>
      </c>
      <c r="F21">
        <v>16.684732441914779</v>
      </c>
      <c r="G21">
        <v>15</v>
      </c>
      <c r="H21">
        <v>0.10077809650176001</v>
      </c>
      <c r="I21">
        <v>9.2324470246865006E-2</v>
      </c>
      <c r="J21">
        <v>0.103461021456285</v>
      </c>
      <c r="K21">
        <v>8.7382451312082499E-2</v>
      </c>
      <c r="L21">
        <v>-8.9399161000864993E-2</v>
      </c>
      <c r="M21">
        <f t="shared" si="0"/>
        <v>9.4559198653579735</v>
      </c>
      <c r="N21">
        <f t="shared" si="1"/>
        <v>28.125510490304965</v>
      </c>
      <c r="O21">
        <f t="shared" si="2"/>
        <v>27.76471140919292</v>
      </c>
      <c r="P21">
        <f t="shared" si="3"/>
        <v>4.4894147646858382</v>
      </c>
      <c r="Q21">
        <f t="shared" si="4"/>
        <v>16.686431402910383</v>
      </c>
    </row>
    <row r="22" spans="1:17" x14ac:dyDescent="0.35">
      <c r="A22">
        <v>2010</v>
      </c>
      <c r="B22">
        <v>9.6086264389913136</v>
      </c>
      <c r="C22">
        <v>28.200071877735084</v>
      </c>
      <c r="D22">
        <v>27.802574939276099</v>
      </c>
      <c r="E22">
        <v>4.6051701859880918</v>
      </c>
      <c r="F22">
        <v>16.628498411806962</v>
      </c>
      <c r="G22">
        <v>16</v>
      </c>
      <c r="H22">
        <v>0.12306340521723901</v>
      </c>
      <c r="I22">
        <v>0.19043704044333901</v>
      </c>
      <c r="J22">
        <v>3.2422446076396001E-2</v>
      </c>
      <c r="K22">
        <v>7.2949822745548801E-2</v>
      </c>
      <c r="L22">
        <v>-5.7706807279906298E-2</v>
      </c>
      <c r="M22">
        <f t="shared" si="0"/>
        <v>9.5642535590918616</v>
      </c>
      <c r="N22">
        <f t="shared" si="1"/>
        <v>28.208748553926831</v>
      </c>
      <c r="O22">
        <f t="shared" si="2"/>
        <v>27.798605722043209</v>
      </c>
      <c r="P22">
        <f t="shared" si="3"/>
        <v>4.6149996432391207</v>
      </c>
      <c r="Q22">
        <f t="shared" si="4"/>
        <v>16.627025634634872</v>
      </c>
    </row>
    <row r="23" spans="1:17" x14ac:dyDescent="0.35">
      <c r="A23">
        <v>2011</v>
      </c>
      <c r="B23">
        <v>9.7040300097954386</v>
      </c>
      <c r="C23">
        <v>28.253199171058636</v>
      </c>
      <c r="D23">
        <v>27.867536690246652</v>
      </c>
      <c r="E23">
        <v>4.6900475965484754</v>
      </c>
      <c r="F23">
        <v>16.631894540584771</v>
      </c>
      <c r="G23">
        <v>17</v>
      </c>
      <c r="H23">
        <v>8.9783311552380604E-2</v>
      </c>
      <c r="I23">
        <v>9.3731619448820497E-2</v>
      </c>
      <c r="J23">
        <v>6.5629447266923602E-2</v>
      </c>
      <c r="K23">
        <v>6.5819364055392293E-2</v>
      </c>
      <c r="L23">
        <v>1.1537631634865699E-3</v>
      </c>
      <c r="M23">
        <f t="shared" si="0"/>
        <v>9.6984097505436946</v>
      </c>
      <c r="N23">
        <f t="shared" si="1"/>
        <v>28.265891241790477</v>
      </c>
      <c r="O23">
        <f t="shared" si="2"/>
        <v>27.868204386543024</v>
      </c>
      <c r="P23">
        <f t="shared" si="3"/>
        <v>4.6949534975404728</v>
      </c>
      <c r="Q23">
        <f t="shared" si="4"/>
        <v>16.629652174970449</v>
      </c>
    </row>
    <row r="24" spans="1:17" x14ac:dyDescent="0.35">
      <c r="A24">
        <v>2012</v>
      </c>
      <c r="B24">
        <v>9.7627243590763531</v>
      </c>
      <c r="C24">
        <v>28.315103974513228</v>
      </c>
      <c r="D24">
        <v>27.916117832502774</v>
      </c>
      <c r="E24">
        <v>4.7790876657278627</v>
      </c>
      <c r="F24">
        <v>16.664189043554266</v>
      </c>
      <c r="G24">
        <v>18</v>
      </c>
      <c r="H24">
        <v>9.0083724900436701E-2</v>
      </c>
      <c r="I24">
        <v>4.8260633048046099E-2</v>
      </c>
      <c r="J24">
        <v>5.09902872589146E-2</v>
      </c>
      <c r="K24">
        <v>7.3030800143907101E-2</v>
      </c>
      <c r="L24">
        <v>3.1129867090271601E-2</v>
      </c>
      <c r="M24">
        <f t="shared" si="0"/>
        <v>9.7941137346958751</v>
      </c>
      <c r="N24">
        <f t="shared" si="1"/>
        <v>28.326229971202544</v>
      </c>
      <c r="O24">
        <f t="shared" si="2"/>
        <v>27.918526977505568</v>
      </c>
      <c r="P24">
        <f t="shared" si="3"/>
        <v>4.7801313214489118</v>
      </c>
      <c r="Q24">
        <f t="shared" si="4"/>
        <v>16.663024407675042</v>
      </c>
    </row>
    <row r="25" spans="1:17" x14ac:dyDescent="0.35">
      <c r="A25">
        <v>2013</v>
      </c>
      <c r="B25">
        <v>9.8508934124155285</v>
      </c>
      <c r="C25">
        <v>28.386589195164259</v>
      </c>
      <c r="D25">
        <v>27.91823851560267</v>
      </c>
      <c r="E25">
        <v>4.8826152924795183</v>
      </c>
      <c r="F25">
        <v>16.638781036318452</v>
      </c>
      <c r="G25">
        <v>19</v>
      </c>
      <c r="H25">
        <v>9.4647220453925901E-2</v>
      </c>
      <c r="I25">
        <v>6.57148772336522E-2</v>
      </c>
      <c r="J25">
        <v>5.84951254476086E-3</v>
      </c>
      <c r="K25">
        <v>6.3058261769750198E-2</v>
      </c>
      <c r="L25">
        <v>-2.46519483441409E-2</v>
      </c>
      <c r="M25">
        <f t="shared" si="0"/>
        <v>9.8573715795302785</v>
      </c>
      <c r="N25">
        <f t="shared" si="1"/>
        <v>28.378162236282979</v>
      </c>
      <c r="O25">
        <f t="shared" si="2"/>
        <v>27.921967345047534</v>
      </c>
      <c r="P25">
        <f t="shared" si="3"/>
        <v>4.8737348861817882</v>
      </c>
      <c r="Q25">
        <f t="shared" si="4"/>
        <v>16.639537095210127</v>
      </c>
    </row>
    <row r="26" spans="1:17" x14ac:dyDescent="0.35">
      <c r="A26">
        <v>2014</v>
      </c>
      <c r="B26">
        <v>9.9304702238660152</v>
      </c>
      <c r="C26">
        <v>28.464979076390541</v>
      </c>
      <c r="D26">
        <v>27.958557048174029</v>
      </c>
      <c r="E26">
        <v>4.9442106857133377</v>
      </c>
      <c r="F26">
        <v>16.642709475378442</v>
      </c>
      <c r="G26">
        <v>20</v>
      </c>
      <c r="H26">
        <v>5.2092402811164701E-2</v>
      </c>
      <c r="I26">
        <v>8.3374531301417601E-2</v>
      </c>
      <c r="J26">
        <v>3.96663216853929E-2</v>
      </c>
      <c r="K26">
        <v>5.9858440247621797E-2</v>
      </c>
      <c r="L26">
        <v>9.8202276182145394E-3</v>
      </c>
      <c r="M26">
        <f t="shared" si="0"/>
        <v>9.9029858152266925</v>
      </c>
      <c r="N26">
        <f t="shared" si="1"/>
        <v>28.446447635411882</v>
      </c>
      <c r="O26">
        <f t="shared" si="2"/>
        <v>27.957904837288062</v>
      </c>
      <c r="P26">
        <f t="shared" si="3"/>
        <v>4.9347076952906832</v>
      </c>
      <c r="Q26">
        <f t="shared" si="4"/>
        <v>16.648601263936666</v>
      </c>
    </row>
    <row r="27" spans="1:17" x14ac:dyDescent="0.35">
      <c r="A27">
        <v>2015</v>
      </c>
      <c r="B27">
        <v>10.039625545025601</v>
      </c>
      <c r="C27">
        <v>28.533690311796214</v>
      </c>
      <c r="D27">
        <v>27.997312802136257</v>
      </c>
      <c r="E27">
        <v>5.0012753463304493</v>
      </c>
      <c r="F27">
        <v>16.682490214043138</v>
      </c>
      <c r="G27">
        <v>21</v>
      </c>
      <c r="H27">
        <v>5.9820765105187301E-2</v>
      </c>
      <c r="I27">
        <v>0.11165332699111701</v>
      </c>
      <c r="J27">
        <v>3.7731404709990299E-2</v>
      </c>
      <c r="K27">
        <v>6.7642903589325301E-2</v>
      </c>
      <c r="L27">
        <v>3.7522480099392901E-2</v>
      </c>
      <c r="M27">
        <f t="shared" si="0"/>
        <v>9.9902909889712017</v>
      </c>
      <c r="N27">
        <f t="shared" si="1"/>
        <v>28.532621979979865</v>
      </c>
      <c r="O27">
        <f t="shared" si="2"/>
        <v>27.99628845288402</v>
      </c>
      <c r="P27">
        <f t="shared" si="3"/>
        <v>5.0040314508185251</v>
      </c>
      <c r="Q27">
        <f t="shared" si="4"/>
        <v>16.680231955477836</v>
      </c>
    </row>
    <row r="28" spans="1:17" x14ac:dyDescent="0.35">
      <c r="A28">
        <v>2016</v>
      </c>
      <c r="B28">
        <v>10.138029890135765</v>
      </c>
      <c r="C28">
        <v>28.597982336279596</v>
      </c>
      <c r="D28">
        <v>28.034622419505009</v>
      </c>
      <c r="E28">
        <v>5.0495036999367313</v>
      </c>
      <c r="F28">
        <v>16.704348963752462</v>
      </c>
      <c r="G28">
        <v>22</v>
      </c>
      <c r="H28">
        <v>5.0775027534915203E-2</v>
      </c>
      <c r="I28">
        <v>0.113352913429205</v>
      </c>
      <c r="J28">
        <v>3.46309482200974E-2</v>
      </c>
      <c r="K28">
        <v>6.2186635735126498E-2</v>
      </c>
      <c r="L28">
        <v>2.28227939818966E-2</v>
      </c>
      <c r="M28">
        <f t="shared" si="0"/>
        <v>10.090400572560515</v>
      </c>
      <c r="N28">
        <f t="shared" si="1"/>
        <v>28.595876947531341</v>
      </c>
      <c r="O28">
        <f t="shared" si="2"/>
        <v>28.031943750356355</v>
      </c>
      <c r="P28">
        <f t="shared" si="3"/>
        <v>5.0520503738653648</v>
      </c>
      <c r="Q28">
        <f t="shared" si="4"/>
        <v>16.705313008025033</v>
      </c>
    </row>
    <row r="29" spans="1:17" x14ac:dyDescent="0.35">
      <c r="A29">
        <v>2017</v>
      </c>
      <c r="B29">
        <v>10.227612444904445</v>
      </c>
      <c r="C29">
        <v>28.658389410578121</v>
      </c>
      <c r="D29">
        <v>28.070589951928845</v>
      </c>
      <c r="E29">
        <v>5.0741074012456853</v>
      </c>
      <c r="F29">
        <v>16.715318825468476</v>
      </c>
      <c r="G29">
        <v>23</v>
      </c>
      <c r="H29">
        <v>3.03531500069802E-2</v>
      </c>
      <c r="I29">
        <v>8.8957674353058597E-2</v>
      </c>
      <c r="J29">
        <v>3.5565456721022702E-2</v>
      </c>
      <c r="K29">
        <v>6.6645835478909704E-2</v>
      </c>
      <c r="L29">
        <v>6.6916644642042904E-3</v>
      </c>
      <c r="M29">
        <f t="shared" si="0"/>
        <v>10.168383040142746</v>
      </c>
      <c r="N29">
        <f t="shared" si="1"/>
        <v>28.664628171758505</v>
      </c>
      <c r="O29">
        <f t="shared" si="2"/>
        <v>28.070187876226033</v>
      </c>
      <c r="P29">
        <f t="shared" si="3"/>
        <v>5.0798568499437113</v>
      </c>
      <c r="Q29">
        <f t="shared" si="4"/>
        <v>16.711040628216665</v>
      </c>
    </row>
    <row r="30" spans="1:17" x14ac:dyDescent="0.35">
      <c r="A30">
        <v>2018</v>
      </c>
      <c r="B30">
        <v>10.309825612843959</v>
      </c>
      <c r="C30">
        <v>28.715354409107345</v>
      </c>
      <c r="D30">
        <v>28.105308609942572</v>
      </c>
      <c r="E30">
        <v>5.121570012859503</v>
      </c>
      <c r="F30">
        <v>16.736146553943527</v>
      </c>
      <c r="G30">
        <v>24</v>
      </c>
      <c r="H30">
        <v>5.50603658457407E-2</v>
      </c>
      <c r="I30">
        <v>0.103514623562144</v>
      </c>
      <c r="J30">
        <v>3.2032505257739798E-2</v>
      </c>
      <c r="K30">
        <v>7.0712138974107594E-2</v>
      </c>
      <c r="L30">
        <v>2.2242026886432599E-2</v>
      </c>
      <c r="M30">
        <f t="shared" si="0"/>
        <v>10.282672810750185</v>
      </c>
      <c r="N30">
        <f t="shared" si="1"/>
        <v>28.729101549552229</v>
      </c>
      <c r="O30">
        <f t="shared" si="2"/>
        <v>28.102622457186584</v>
      </c>
      <c r="P30">
        <f t="shared" si="3"/>
        <v>5.1291677670914257</v>
      </c>
      <c r="Q30">
        <f t="shared" si="4"/>
        <v>16.737560852354907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44B5-56A1-4A4C-B87D-32470EA9AF27}">
  <dimension ref="A1:W27"/>
  <sheetViews>
    <sheetView tabSelected="1" zoomScale="69" workbookViewId="0">
      <selection activeCell="F28" sqref="F28"/>
    </sheetView>
  </sheetViews>
  <sheetFormatPr defaultColWidth="11.36328125" defaultRowHeight="14.5" x14ac:dyDescent="0.35"/>
  <cols>
    <col min="1" max="2" width="11.36328125" style="3"/>
    <col min="3" max="4" width="12.453125" style="3" bestFit="1" customWidth="1"/>
    <col min="5" max="7" width="11.453125" style="3" bestFit="1" customWidth="1"/>
    <col min="8" max="8" width="11.90625" style="3" bestFit="1" customWidth="1"/>
    <col min="9" max="9" width="12.453125" style="3" bestFit="1" customWidth="1"/>
    <col min="10" max="11" width="11.453125" style="3" bestFit="1" customWidth="1"/>
    <col min="12" max="12" width="11.36328125" style="3"/>
    <col min="13" max="13" width="11.453125" style="3" bestFit="1" customWidth="1"/>
    <col min="14" max="14" width="13.36328125" style="3" bestFit="1" customWidth="1"/>
    <col min="15" max="15" width="12.26953125" style="3" bestFit="1" customWidth="1"/>
    <col min="16" max="18" width="11.36328125" style="3"/>
    <col min="19" max="23" width="11.36328125" style="4"/>
    <col min="24" max="16384" width="11.36328125" style="3"/>
  </cols>
  <sheetData>
    <row r="1" spans="1:2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12</v>
      </c>
      <c r="I1" s="1" t="s">
        <v>17</v>
      </c>
      <c r="J1" s="1" t="s">
        <v>14</v>
      </c>
      <c r="K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</row>
    <row r="2" spans="1:23" x14ac:dyDescent="0.35">
      <c r="A2" s="3">
        <v>1995</v>
      </c>
      <c r="B2" s="3">
        <f>EXP('Ln(data) and Pred(ln)'!B7)</f>
        <v>1652.8666666666666</v>
      </c>
      <c r="C2" s="3">
        <f>EXP('Ln(data) and Pred(ln)'!C7)</f>
        <v>642836379846.49597</v>
      </c>
      <c r="D2" s="3">
        <f>EXP('Ln(data) and Pred(ln)'!D7)</f>
        <v>345756013422.2182</v>
      </c>
      <c r="E2" s="3">
        <f>EXP('Ln(data) and Pred(ln)'!E7)</f>
        <v>37.745213169114201</v>
      </c>
      <c r="F2" s="3">
        <f>EXP('Ln(data) and Pred(ln)'!F7)</f>
        <v>13683104.806297077</v>
      </c>
      <c r="G2" s="3">
        <f>EXP('Ln(data) and Pred(ln)'!M7)</f>
        <v>1588.1375392278969</v>
      </c>
      <c r="H2" s="3">
        <f>EXP('Ln(data) and Pred(ln)'!N7)</f>
        <v>637877510943.47632</v>
      </c>
      <c r="I2" s="3">
        <f>EXP('Ln(data) and Pred(ln)'!O7)</f>
        <v>346453354282.64752</v>
      </c>
      <c r="J2" s="3">
        <f>EXP('Ln(data) and Pred(ln)'!P7)</f>
        <v>37.507430097908546</v>
      </c>
      <c r="K2" s="3">
        <f>EXP('Ln(data) and Pred(ln)'!Q7)</f>
        <v>13697197.309736202</v>
      </c>
      <c r="M2" s="3">
        <f>B2-G2</f>
        <v>64.729127438769638</v>
      </c>
      <c r="N2" s="3">
        <f>C2-H2</f>
        <v>4958868903.0196533</v>
      </c>
      <c r="O2" s="3">
        <f>D2-I2</f>
        <v>-697340860.42932129</v>
      </c>
      <c r="P2" s="3">
        <f>E2-J2</f>
        <v>0.23778307120565501</v>
      </c>
      <c r="Q2" s="3">
        <f>F2-K2</f>
        <v>-14092.503439124674</v>
      </c>
      <c r="S2" s="4">
        <f>ABS(M2)/B2</f>
        <v>3.9161735634313903E-2</v>
      </c>
      <c r="T2" s="4">
        <f>ABS(N2)/C2</f>
        <v>7.7140452197241704E-3</v>
      </c>
      <c r="U2" s="4">
        <f>ABS(O2)/D2</f>
        <v>2.0168582276478501E-3</v>
      </c>
      <c r="V2" s="4">
        <f>ABS(P2)/E2</f>
        <v>6.2996881257575176E-3</v>
      </c>
      <c r="W2" s="4">
        <f>ABS(Q2)/F2</f>
        <v>1.029920010014042E-3</v>
      </c>
    </row>
    <row r="3" spans="1:23" x14ac:dyDescent="0.35">
      <c r="A3" s="3">
        <v>1996</v>
      </c>
      <c r="B3" s="3">
        <f>EXP('Ln(data) and Pred(ln)'!B8)</f>
        <v>1855.7833333333344</v>
      </c>
      <c r="C3" s="3">
        <f>EXP('Ln(data) and Pred(ln)'!C8)</f>
        <v>668870101582.91211</v>
      </c>
      <c r="D3" s="3">
        <f>EXP('Ln(data) and Pred(ln)'!D8)</f>
        <v>400587007874.01617</v>
      </c>
      <c r="E3" s="3">
        <f>EXP('Ln(data) and Pred(ln)'!E8)</f>
        <v>41.133658455708193</v>
      </c>
      <c r="F3" s="3">
        <f>EXP('Ln(data) and Pred(ln)'!F8)</f>
        <v>14312596.050956436</v>
      </c>
      <c r="G3" s="3">
        <f>EXP('Ln(data) and Pred(ln)'!M8)</f>
        <v>1807.0638949089521</v>
      </c>
      <c r="H3" s="3">
        <f>EXP('Ln(data) and Pred(ln)'!N8)</f>
        <v>670725452174.87671</v>
      </c>
      <c r="I3" s="3">
        <f>EXP('Ln(data) and Pred(ln)'!O8)</f>
        <v>399899964513.95374</v>
      </c>
      <c r="J3" s="3">
        <f>EXP('Ln(data) and Pred(ln)'!P8)</f>
        <v>41.266493722148297</v>
      </c>
      <c r="K3" s="3">
        <f>EXP('Ln(data) and Pred(ln)'!Q8)</f>
        <v>14317436.56231037</v>
      </c>
      <c r="M3" s="3">
        <f t="shared" ref="M3:M25" si="0">B3-G3</f>
        <v>48.719438424382361</v>
      </c>
      <c r="N3" s="3">
        <f t="shared" ref="N3:N25" si="1">C3-H3</f>
        <v>-1855350591.9645996</v>
      </c>
      <c r="O3" s="3">
        <f t="shared" ref="O3:O25" si="2">D3-I3</f>
        <v>687043360.06243896</v>
      </c>
      <c r="P3" s="3">
        <f t="shared" ref="P3:P25" si="3">E3-J3</f>
        <v>-0.13283526644010379</v>
      </c>
      <c r="Q3" s="3">
        <f t="shared" ref="Q3:Q25" si="4">F3-K3</f>
        <v>-4840.5113539341837</v>
      </c>
      <c r="S3" s="4">
        <f t="shared" ref="S3:S25" si="5">ABS(M3)/B3</f>
        <v>2.625276213515353E-2</v>
      </c>
      <c r="T3" s="4">
        <f t="shared" ref="T3:T25" si="6">ABS(N3)/C3</f>
        <v>2.7738578650381091E-3</v>
      </c>
      <c r="U3" s="4">
        <f t="shared" ref="U3:U25" si="7">ABS(O3)/D3</f>
        <v>1.7150914696627225E-3</v>
      </c>
      <c r="V3" s="4">
        <f t="shared" ref="V3:V25" si="8">ABS(P3)/E3</f>
        <v>3.2293569652487352E-3</v>
      </c>
      <c r="W3" s="4">
        <f t="shared" ref="W3:W25" si="9">ABS(Q3)/F3</f>
        <v>3.3819939699973004E-4</v>
      </c>
    </row>
    <row r="4" spans="1:23" x14ac:dyDescent="0.35">
      <c r="A4" s="3">
        <v>1997</v>
      </c>
      <c r="B4" s="3">
        <f>EXP('Ln(data) and Pred(ln)'!B9)</f>
        <v>2058.7000000000007</v>
      </c>
      <c r="C4" s="3">
        <f>EXP('Ln(data) and Pred(ln)'!C9)</f>
        <v>710235809965.20081</v>
      </c>
      <c r="D4" s="3">
        <f>EXP('Ln(data) and Pred(ln)'!D9)</f>
        <v>455418002325.82867</v>
      </c>
      <c r="E4" s="3">
        <f>EXP('Ln(data) and Pred(ln)'!E9)</f>
        <v>44.080577451444796</v>
      </c>
      <c r="F4" s="3">
        <f>EXP('Ln(data) and Pred(ln)'!F9)</f>
        <v>15531426.454104586</v>
      </c>
      <c r="G4" s="3">
        <f>EXP('Ln(data) and Pred(ln)'!M9)</f>
        <v>2006.084148816052</v>
      </c>
      <c r="H4" s="3">
        <f>EXP('Ln(data) and Pred(ln)'!N9)</f>
        <v>712372801583.3949</v>
      </c>
      <c r="I4" s="3">
        <f>EXP('Ln(data) and Pred(ln)'!O9)</f>
        <v>453302995540.1828</v>
      </c>
      <c r="J4" s="3">
        <f>EXP('Ln(data) and Pred(ln)'!P9)</f>
        <v>44.465093919446183</v>
      </c>
      <c r="K4" s="3">
        <f>EXP('Ln(data) and Pred(ln)'!Q9)</f>
        <v>15513708.058413336</v>
      </c>
      <c r="M4" s="3">
        <f t="shared" si="0"/>
        <v>52.615851183948735</v>
      </c>
      <c r="N4" s="3">
        <f t="shared" si="1"/>
        <v>-2136991618.1940918</v>
      </c>
      <c r="O4" s="3">
        <f t="shared" si="2"/>
        <v>2115006785.645874</v>
      </c>
      <c r="P4" s="3">
        <f t="shared" si="3"/>
        <v>-0.38451646800138661</v>
      </c>
      <c r="Q4" s="3">
        <f t="shared" si="4"/>
        <v>17718.39569124952</v>
      </c>
      <c r="S4" s="4">
        <f t="shared" si="5"/>
        <v>2.5557804043303402E-2</v>
      </c>
      <c r="T4" s="4">
        <f t="shared" si="6"/>
        <v>3.0088480307671299E-3</v>
      </c>
      <c r="U4" s="4">
        <f t="shared" si="7"/>
        <v>4.6441000901248806E-3</v>
      </c>
      <c r="V4" s="4">
        <f t="shared" si="8"/>
        <v>8.7230360905533825E-3</v>
      </c>
      <c r="W4" s="4">
        <f t="shared" si="9"/>
        <v>1.140809296789798E-3</v>
      </c>
    </row>
    <row r="5" spans="1:23" x14ac:dyDescent="0.35">
      <c r="A5" s="3">
        <v>1998</v>
      </c>
      <c r="B5" s="3">
        <f>EXP('Ln(data) and Pred(ln)'!B10)</f>
        <v>2492.6000000000004</v>
      </c>
      <c r="C5" s="3">
        <f>EXP('Ln(data) and Pred(ln)'!C10)</f>
        <v>773061533622.1134</v>
      </c>
      <c r="D5" s="3">
        <f>EXP('Ln(data) and Pred(ln)'!D10)</f>
        <v>510248996777.62567</v>
      </c>
      <c r="E5" s="3">
        <f>EXP('Ln(data) and Pred(ln)'!E10)</f>
        <v>49.912807674088093</v>
      </c>
      <c r="F5" s="3">
        <f>EXP('Ln(data) and Pred(ln)'!F10)</f>
        <v>15851291.942682821</v>
      </c>
      <c r="G5" s="3">
        <f>EXP('Ln(data) and Pred(ln)'!M10)</f>
        <v>2302.8871465339867</v>
      </c>
      <c r="H5" s="3">
        <f>EXP('Ln(data) and Pred(ln)'!N10)</f>
        <v>764431963415.24243</v>
      </c>
      <c r="I5" s="3">
        <f>EXP('Ln(data) and Pred(ln)'!O10)</f>
        <v>512993009185.26215</v>
      </c>
      <c r="J5" s="3">
        <f>EXP('Ln(data) and Pred(ln)'!P10)</f>
        <v>49.309076225155692</v>
      </c>
      <c r="K5" s="3">
        <f>EXP('Ln(data) and Pred(ln)'!Q10)</f>
        <v>15861836.795920545</v>
      </c>
      <c r="M5" s="3">
        <f t="shared" si="0"/>
        <v>189.71285346601371</v>
      </c>
      <c r="N5" s="3">
        <f t="shared" si="1"/>
        <v>8629570206.8709717</v>
      </c>
      <c r="O5" s="3">
        <f t="shared" si="2"/>
        <v>-2744012407.6364746</v>
      </c>
      <c r="P5" s="3">
        <f t="shared" si="3"/>
        <v>0.60373144893240038</v>
      </c>
      <c r="Q5" s="3">
        <f t="shared" si="4"/>
        <v>-10544.853237723932</v>
      </c>
      <c r="S5" s="4">
        <f t="shared" si="5"/>
        <v>7.6110428254037424E-2</v>
      </c>
      <c r="T5" s="4">
        <f t="shared" si="6"/>
        <v>1.1162850344445236E-2</v>
      </c>
      <c r="U5" s="4">
        <f t="shared" si="7"/>
        <v>5.3777908922226798E-3</v>
      </c>
      <c r="V5" s="4">
        <f t="shared" si="8"/>
        <v>1.2095722061450445E-2</v>
      </c>
      <c r="W5" s="4">
        <f t="shared" si="9"/>
        <v>6.6523620130481444E-4</v>
      </c>
    </row>
    <row r="6" spans="1:23" x14ac:dyDescent="0.35">
      <c r="A6" s="3">
        <v>1999</v>
      </c>
      <c r="B6" s="3">
        <f>EXP('Ln(data) and Pred(ln)'!B11)</f>
        <v>2926.5</v>
      </c>
      <c r="C6" s="3">
        <f>EXP('Ln(data) and Pred(ln)'!C11)</f>
        <v>802754758765.92004</v>
      </c>
      <c r="D6" s="3">
        <f>EXP('Ln(data) and Pred(ln)'!D11)</f>
        <v>637387278460.14087</v>
      </c>
      <c r="E6" s="3">
        <f>EXP('Ln(data) and Pred(ln)'!E11)</f>
        <v>52.243646139270489</v>
      </c>
      <c r="F6" s="3">
        <f>EXP('Ln(data) and Pred(ln)'!F11)</f>
        <v>16159087.429382354</v>
      </c>
      <c r="G6" s="3">
        <f>EXP('Ln(data) and Pred(ln)'!M11)</f>
        <v>2621.7982727989861</v>
      </c>
      <c r="H6" s="3">
        <f>EXP('Ln(data) and Pred(ln)'!N11)</f>
        <v>812141637815.58264</v>
      </c>
      <c r="I6" s="3">
        <f>EXP('Ln(data) and Pred(ln)'!O11)</f>
        <v>637504484035.30969</v>
      </c>
      <c r="J6" s="3">
        <f>EXP('Ln(data) and Pred(ln)'!P11)</f>
        <v>52.499924958064724</v>
      </c>
      <c r="K6" s="3">
        <f>EXP('Ln(data) and Pred(ln)'!Q11)</f>
        <v>16131142.959258314</v>
      </c>
      <c r="M6" s="3">
        <f t="shared" si="0"/>
        <v>304.70172720101391</v>
      </c>
      <c r="N6" s="3">
        <f t="shared" si="1"/>
        <v>-9386879049.6625977</v>
      </c>
      <c r="O6" s="3">
        <f t="shared" si="2"/>
        <v>-117205575.16882324</v>
      </c>
      <c r="P6" s="3">
        <f t="shared" si="3"/>
        <v>-0.25627881879423597</v>
      </c>
      <c r="Q6" s="3">
        <f t="shared" si="4"/>
        <v>27944.470124039799</v>
      </c>
      <c r="S6" s="4">
        <f t="shared" si="5"/>
        <v>0.10411813675073088</v>
      </c>
      <c r="T6" s="4">
        <f t="shared" si="6"/>
        <v>1.1693333421147332E-2</v>
      </c>
      <c r="U6" s="4">
        <f t="shared" si="7"/>
        <v>1.8388439670772737E-4</v>
      </c>
      <c r="V6" s="4">
        <f t="shared" si="8"/>
        <v>4.9054543036879733E-3</v>
      </c>
      <c r="W6" s="4">
        <f t="shared" si="9"/>
        <v>1.7293346698049219E-3</v>
      </c>
    </row>
    <row r="7" spans="1:23" x14ac:dyDescent="0.35">
      <c r="A7" s="3">
        <v>2000</v>
      </c>
      <c r="B7" s="3">
        <f>EXP('Ln(data) and Pred(ln)'!B12)</f>
        <v>3360.4000000000005</v>
      </c>
      <c r="C7" s="3">
        <f>EXP('Ln(data) and Pred(ln)'!C12)</f>
        <v>841479377511.34705</v>
      </c>
      <c r="D7" s="3">
        <f>EXP('Ln(data) and Pred(ln)'!D12)</f>
        <v>660561311346.40918</v>
      </c>
      <c r="E7" s="3">
        <f>EXP('Ln(data) and Pred(ln)'!E12)</f>
        <v>54.338321648507794</v>
      </c>
      <c r="F7" s="3">
        <f>EXP('Ln(data) and Pred(ln)'!F12)</f>
        <v>17506342.034433827</v>
      </c>
      <c r="G7" s="3">
        <f>EXP('Ln(data) and Pred(ln)'!M12)</f>
        <v>3036.5956404871213</v>
      </c>
      <c r="H7" s="3">
        <f>EXP('Ln(data) and Pred(ln)'!N12)</f>
        <v>838717144993.54089</v>
      </c>
      <c r="I7" s="3">
        <f>EXP('Ln(data) and Pred(ln)'!O12)</f>
        <v>660624723182.11548</v>
      </c>
      <c r="J7" s="3">
        <f>EXP('Ln(data) and Pred(ln)'!P12)</f>
        <v>54.209064790589693</v>
      </c>
      <c r="K7" s="3">
        <f>EXP('Ln(data) and Pred(ln)'!Q12)</f>
        <v>17534093.271409012</v>
      </c>
      <c r="M7" s="3">
        <f t="shared" si="0"/>
        <v>323.80435951287927</v>
      </c>
      <c r="N7" s="3">
        <f t="shared" si="1"/>
        <v>2762232517.8061523</v>
      </c>
      <c r="O7" s="3">
        <f t="shared" si="2"/>
        <v>-63411835.706298828</v>
      </c>
      <c r="P7" s="3">
        <f t="shared" si="3"/>
        <v>0.12925685791810082</v>
      </c>
      <c r="Q7" s="3">
        <f t="shared" si="4"/>
        <v>-27751.236975185573</v>
      </c>
      <c r="S7" s="4">
        <f t="shared" si="5"/>
        <v>9.6358873798618974E-2</v>
      </c>
      <c r="T7" s="4">
        <f t="shared" si="6"/>
        <v>3.2825908651206424E-3</v>
      </c>
      <c r="U7" s="4">
        <f t="shared" si="7"/>
        <v>9.5996896301794795E-5</v>
      </c>
      <c r="V7" s="4">
        <f t="shared" si="8"/>
        <v>2.3787421840926587E-3</v>
      </c>
      <c r="W7" s="4">
        <f t="shared" si="9"/>
        <v>1.5852104866111213E-3</v>
      </c>
    </row>
    <row r="8" spans="1:23" x14ac:dyDescent="0.35">
      <c r="A8" s="3">
        <v>2001</v>
      </c>
      <c r="B8" s="3">
        <f>EXP('Ln(data) and Pred(ln)'!B13)</f>
        <v>3794.2999999999984</v>
      </c>
      <c r="C8" s="3">
        <f>EXP('Ln(data) and Pred(ln)'!C13)</f>
        <v>873489045365.47656</v>
      </c>
      <c r="D8" s="3">
        <f>EXP('Ln(data) and Pred(ln)'!D13)</f>
        <v>689182856793.36145</v>
      </c>
      <c r="E8" s="3">
        <f>EXP('Ln(data) and Pred(ln)'!E13)</f>
        <v>56.391926101373706</v>
      </c>
      <c r="F8" s="3">
        <f>EXP('Ln(data) and Pred(ln)'!F13)</f>
        <v>18039567.412435349</v>
      </c>
      <c r="G8" s="3">
        <f>EXP('Ln(data) and Pred(ln)'!M13)</f>
        <v>3505.9124563783735</v>
      </c>
      <c r="H8" s="3">
        <f>EXP('Ln(data) and Pred(ln)'!N13)</f>
        <v>878910213229.94263</v>
      </c>
      <c r="I8" s="3">
        <f>EXP('Ln(data) and Pred(ln)'!O13)</f>
        <v>687884660886.16809</v>
      </c>
      <c r="J8" s="3">
        <f>EXP('Ln(data) and Pred(ln)'!P13)</f>
        <v>56.691286372514611</v>
      </c>
      <c r="K8" s="3">
        <f>EXP('Ln(data) and Pred(ln)'!Q13)</f>
        <v>18028802.826073486</v>
      </c>
      <c r="M8" s="3">
        <f t="shared" si="0"/>
        <v>288.3875436216249</v>
      </c>
      <c r="N8" s="3">
        <f t="shared" si="1"/>
        <v>-5421167864.4660645</v>
      </c>
      <c r="O8" s="3">
        <f t="shared" si="2"/>
        <v>1298195907.1933594</v>
      </c>
      <c r="P8" s="3">
        <f t="shared" si="3"/>
        <v>-0.29936027114090535</v>
      </c>
      <c r="Q8" s="3">
        <f t="shared" si="4"/>
        <v>10764.586361862719</v>
      </c>
      <c r="S8" s="4">
        <f t="shared" si="5"/>
        <v>7.6005467048368608E-2</v>
      </c>
      <c r="T8" s="4">
        <f t="shared" si="6"/>
        <v>6.2063375530918008E-3</v>
      </c>
      <c r="U8" s="4">
        <f t="shared" si="7"/>
        <v>1.8836741140567852E-3</v>
      </c>
      <c r="V8" s="4">
        <f t="shared" si="8"/>
        <v>5.3085661696101018E-3</v>
      </c>
      <c r="W8" s="4">
        <f t="shared" si="9"/>
        <v>5.967208700604587E-4</v>
      </c>
    </row>
    <row r="9" spans="1:23" x14ac:dyDescent="0.35">
      <c r="A9" s="3">
        <v>2002</v>
      </c>
      <c r="B9" s="3">
        <f>EXP('Ln(data) and Pred(ln)'!B14)</f>
        <v>4228.1999999999989</v>
      </c>
      <c r="C9" s="3">
        <f>EXP('Ln(data) and Pred(ln)'!C14)</f>
        <v>942148616477.49744</v>
      </c>
      <c r="D9" s="3">
        <f>EXP('Ln(data) and Pred(ln)'!D14)</f>
        <v>727338731920.62708</v>
      </c>
      <c r="E9" s="3">
        <f>EXP('Ln(data) and Pred(ln)'!E14)</f>
        <v>58.815172903837023</v>
      </c>
      <c r="F9" s="3">
        <f>EXP('Ln(data) and Pred(ln)'!F14)</f>
        <v>19007203.528712466</v>
      </c>
      <c r="G9" s="3">
        <f>EXP('Ln(data) and Pred(ln)'!M14)</f>
        <v>3986.3866309269652</v>
      </c>
      <c r="H9" s="3">
        <f>EXP('Ln(data) and Pred(ln)'!N14)</f>
        <v>950447163216.76111</v>
      </c>
      <c r="I9" s="3">
        <f>EXP('Ln(data) and Pred(ln)'!O14)</f>
        <v>725762921771.21252</v>
      </c>
      <c r="J9" s="3">
        <f>EXP('Ln(data) and Pred(ln)'!P14)</f>
        <v>59.246770235020314</v>
      </c>
      <c r="K9" s="3">
        <f>EXP('Ln(data) and Pred(ln)'!Q14)</f>
        <v>18976507.723294679</v>
      </c>
      <c r="M9" s="3">
        <f t="shared" si="0"/>
        <v>241.81336907303375</v>
      </c>
      <c r="N9" s="3">
        <f t="shared" si="1"/>
        <v>-8298546739.2636719</v>
      </c>
      <c r="O9" s="3">
        <f t="shared" si="2"/>
        <v>1575810149.4145508</v>
      </c>
      <c r="P9" s="3">
        <f t="shared" si="3"/>
        <v>-0.43159733118329058</v>
      </c>
      <c r="Q9" s="3">
        <f t="shared" si="4"/>
        <v>30695.805417787284</v>
      </c>
      <c r="S9" s="4">
        <f t="shared" si="5"/>
        <v>5.7190617537730908E-2</v>
      </c>
      <c r="T9" s="4">
        <f t="shared" si="6"/>
        <v>8.8081079716385447E-3</v>
      </c>
      <c r="U9" s="4">
        <f t="shared" si="7"/>
        <v>2.1665423278826785E-3</v>
      </c>
      <c r="V9" s="4">
        <f t="shared" si="8"/>
        <v>7.3381970990539034E-3</v>
      </c>
      <c r="W9" s="4">
        <f t="shared" si="9"/>
        <v>1.6149564227803371E-3</v>
      </c>
    </row>
    <row r="10" spans="1:23" x14ac:dyDescent="0.35">
      <c r="A10" s="3">
        <v>2003</v>
      </c>
      <c r="B10" s="3">
        <f>EXP('Ln(data) and Pred(ln)'!B15)</f>
        <v>4735.600000000004</v>
      </c>
      <c r="C10" s="3">
        <f>EXP('Ln(data) and Pred(ln)'!C15)</f>
        <v>1016794518279.1326</v>
      </c>
      <c r="D10" s="3">
        <f>EXP('Ln(data) and Pred(ln)'!D15)</f>
        <v>762595888709.35022</v>
      </c>
      <c r="E10" s="3">
        <f>EXP('Ln(data) and Pred(ln)'!E15)</f>
        <v>61.053595452392187</v>
      </c>
      <c r="F10" s="3">
        <f>EXP('Ln(data) and Pred(ln)'!F15)</f>
        <v>19000419.093568303</v>
      </c>
      <c r="G10" s="3">
        <f>EXP('Ln(data) and Pred(ln)'!M15)</f>
        <v>4416.8948659257894</v>
      </c>
      <c r="H10" s="3">
        <f>EXP('Ln(data) and Pred(ln)'!N15)</f>
        <v>1027843955760.9708</v>
      </c>
      <c r="I10" s="3">
        <f>EXP('Ln(data) and Pred(ln)'!O15)</f>
        <v>761963613655.89001</v>
      </c>
      <c r="J10" s="3">
        <f>EXP('Ln(data) and Pred(ln)'!P15)</f>
        <v>61.439959140413222</v>
      </c>
      <c r="K10" s="3">
        <f>EXP('Ln(data) and Pred(ln)'!Q15)</f>
        <v>18962270.586950354</v>
      </c>
      <c r="M10" s="3">
        <f t="shared" si="0"/>
        <v>318.70513407421458</v>
      </c>
      <c r="N10" s="3">
        <f t="shared" si="1"/>
        <v>-11049437481.838257</v>
      </c>
      <c r="O10" s="3">
        <f t="shared" si="2"/>
        <v>632275053.46020508</v>
      </c>
      <c r="P10" s="3">
        <f t="shared" si="3"/>
        <v>-0.38636368802103505</v>
      </c>
      <c r="Q10" s="3">
        <f t="shared" si="4"/>
        <v>38148.506617948413</v>
      </c>
      <c r="S10" s="4">
        <f t="shared" si="5"/>
        <v>6.729984248547477E-2</v>
      </c>
      <c r="T10" s="4">
        <f t="shared" si="6"/>
        <v>1.086693258391952E-2</v>
      </c>
      <c r="U10" s="4">
        <f t="shared" si="7"/>
        <v>8.2910891970620817E-4</v>
      </c>
      <c r="V10" s="4">
        <f t="shared" si="8"/>
        <v>6.3282708439720012E-3</v>
      </c>
      <c r="W10" s="4">
        <f t="shared" si="9"/>
        <v>2.0077718512462599E-3</v>
      </c>
    </row>
    <row r="11" spans="1:23" x14ac:dyDescent="0.35">
      <c r="A11" s="3">
        <v>2004</v>
      </c>
      <c r="B11" s="3">
        <f>EXP('Ln(data) and Pred(ln)'!B16)</f>
        <v>5786.8999999999951</v>
      </c>
      <c r="C11" s="3">
        <f>EXP('Ln(data) and Pred(ln)'!C16)</f>
        <v>1111202106006.4399</v>
      </c>
      <c r="D11" s="3">
        <f>EXP('Ln(data) and Pred(ln)'!D16)</f>
        <v>778952676310.51453</v>
      </c>
      <c r="E11" s="3">
        <f>EXP('Ln(data) and Pred(ln)'!E16)</f>
        <v>63.353638086215113</v>
      </c>
      <c r="F11" s="3">
        <f>EXP('Ln(data) and Pred(ln)'!F16)</f>
        <v>19812961.307508197</v>
      </c>
      <c r="G11" s="3">
        <f>EXP('Ln(data) and Pred(ln)'!M16)</f>
        <v>4830.4623808183624</v>
      </c>
      <c r="H11" s="3">
        <f>EXP('Ln(data) and Pred(ln)'!N16)</f>
        <v>1092839561151.1195</v>
      </c>
      <c r="I11" s="3">
        <f>EXP('Ln(data) and Pred(ln)'!O16)</f>
        <v>784707363269.33643</v>
      </c>
      <c r="J11" s="3">
        <f>EXP('Ln(data) and Pred(ln)'!P16)</f>
        <v>62.276606142090444</v>
      </c>
      <c r="K11" s="3">
        <f>EXP('Ln(data) and Pred(ln)'!Q16)</f>
        <v>19831615.792132135</v>
      </c>
      <c r="M11" s="3">
        <f t="shared" si="0"/>
        <v>956.43761918163273</v>
      </c>
      <c r="N11" s="3">
        <f t="shared" si="1"/>
        <v>18362544855.320435</v>
      </c>
      <c r="O11" s="3">
        <f t="shared" si="2"/>
        <v>-5754686958.8218994</v>
      </c>
      <c r="P11" s="3">
        <f t="shared" si="3"/>
        <v>1.0770319441246698</v>
      </c>
      <c r="Q11" s="3">
        <f t="shared" si="4"/>
        <v>-18654.484623938799</v>
      </c>
      <c r="S11" s="4">
        <f t="shared" si="5"/>
        <v>0.16527633433818339</v>
      </c>
      <c r="T11" s="4">
        <f t="shared" si="6"/>
        <v>1.6524937053362655E-2</v>
      </c>
      <c r="U11" s="4">
        <f t="shared" si="7"/>
        <v>7.3877234571922881E-3</v>
      </c>
      <c r="V11" s="4">
        <f t="shared" si="8"/>
        <v>1.7000317213969395E-2</v>
      </c>
      <c r="W11" s="4">
        <f t="shared" si="9"/>
        <v>9.4152935214533587E-4</v>
      </c>
    </row>
    <row r="12" spans="1:23" x14ac:dyDescent="0.35">
      <c r="A12" s="3">
        <v>2005</v>
      </c>
      <c r="B12" s="3">
        <f>EXP('Ln(data) and Pred(ln)'!B17)</f>
        <v>6497.7000000000016</v>
      </c>
      <c r="C12" s="3">
        <f>EXP('Ln(data) and Pred(ln)'!C17)</f>
        <v>1214143477507.4365</v>
      </c>
      <c r="D12" s="3">
        <f>EXP('Ln(data) and Pred(ln)'!D17)</f>
        <v>841401429912.65295</v>
      </c>
      <c r="E12" s="3">
        <f>EXP('Ln(data) and Pred(ln)'!E17)</f>
        <v>66.043851255329201</v>
      </c>
      <c r="F12" s="3">
        <f>EXP('Ln(data) and Pred(ln)'!F17)</f>
        <v>20492178.692382231</v>
      </c>
      <c r="G12" s="3">
        <f>EXP('Ln(data) and Pred(ln)'!M17)</f>
        <v>6022.9739628348216</v>
      </c>
      <c r="H12" s="3">
        <f>EXP('Ln(data) and Pred(ln)'!N17)</f>
        <v>1205443738279.614</v>
      </c>
      <c r="I12" s="3">
        <f>EXP('Ln(data) and Pred(ln)'!O17)</f>
        <v>840169299640.15564</v>
      </c>
      <c r="J12" s="3">
        <f>EXP('Ln(data) and Pred(ln)'!P17)</f>
        <v>65.938121039612597</v>
      </c>
      <c r="K12" s="3">
        <f>EXP('Ln(data) and Pred(ln)'!Q17)</f>
        <v>20530441.926541623</v>
      </c>
      <c r="M12" s="3">
        <f t="shared" si="0"/>
        <v>474.72603716518006</v>
      </c>
      <c r="N12" s="3">
        <f t="shared" si="1"/>
        <v>8699739227.8225098</v>
      </c>
      <c r="O12" s="3">
        <f t="shared" si="2"/>
        <v>1232130272.4973145</v>
      </c>
      <c r="P12" s="3">
        <f t="shared" si="3"/>
        <v>0.1057302157166049</v>
      </c>
      <c r="Q12" s="3">
        <f t="shared" si="4"/>
        <v>-38263.234159391373</v>
      </c>
      <c r="S12" s="4">
        <f t="shared" si="5"/>
        <v>7.3060627170411063E-2</v>
      </c>
      <c r="T12" s="4">
        <f t="shared" si="6"/>
        <v>7.1653304481629721E-3</v>
      </c>
      <c r="U12" s="4">
        <f t="shared" si="7"/>
        <v>1.4643786291464035E-3</v>
      </c>
      <c r="V12" s="4">
        <f t="shared" si="8"/>
        <v>1.6009093005168037E-3</v>
      </c>
      <c r="W12" s="4">
        <f t="shared" si="9"/>
        <v>1.8672116193099253E-3</v>
      </c>
    </row>
    <row r="13" spans="1:23" x14ac:dyDescent="0.35">
      <c r="A13" s="3">
        <v>2006</v>
      </c>
      <c r="B13" s="3">
        <f>EXP('Ln(data) and Pred(ln)'!B18)</f>
        <v>8263.9</v>
      </c>
      <c r="C13" s="3">
        <f>EXP('Ln(data) and Pred(ln)'!C18)</f>
        <v>1333146054742.6665</v>
      </c>
      <c r="D13" s="3">
        <f>EXP('Ln(data) and Pred(ln)'!D18)</f>
        <v>910538755389.2406</v>
      </c>
      <c r="E13" s="3">
        <f>EXP('Ln(data) and Pred(ln)'!E18)</f>
        <v>69.872098531501635</v>
      </c>
      <c r="F13" s="3">
        <f>EXP('Ln(data) and Pred(ln)'!F18)</f>
        <v>19793815.909417126</v>
      </c>
      <c r="G13" s="3">
        <f>EXP('Ln(data) and Pred(ln)'!M18)</f>
        <v>6881.1691911305243</v>
      </c>
      <c r="H13" s="3">
        <f>EXP('Ln(data) and Pred(ln)'!N18)</f>
        <v>1339236709449.9978</v>
      </c>
      <c r="I13" s="3">
        <f>EXP('Ln(data) and Pred(ln)'!O18)</f>
        <v>910501191862.3446</v>
      </c>
      <c r="J13" s="3">
        <f>EXP('Ln(data) and Pred(ln)'!P18)</f>
        <v>69.941504612674976</v>
      </c>
      <c r="K13" s="3">
        <f>EXP('Ln(data) and Pred(ln)'!Q18)</f>
        <v>19810755.765994463</v>
      </c>
      <c r="M13" s="3">
        <f t="shared" si="0"/>
        <v>1382.7308088694754</v>
      </c>
      <c r="N13" s="3">
        <f t="shared" si="1"/>
        <v>-6090654707.3312988</v>
      </c>
      <c r="O13" s="3">
        <f t="shared" si="2"/>
        <v>37563526.895996094</v>
      </c>
      <c r="P13" s="3">
        <f t="shared" si="3"/>
        <v>-6.9406081173340795E-2</v>
      </c>
      <c r="Q13" s="3">
        <f t="shared" si="4"/>
        <v>-16939.856577336788</v>
      </c>
      <c r="S13" s="4">
        <f t="shared" si="5"/>
        <v>0.16732182248931804</v>
      </c>
      <c r="T13" s="4">
        <f t="shared" si="6"/>
        <v>4.5686327358235032E-3</v>
      </c>
      <c r="U13" s="4">
        <f t="shared" si="7"/>
        <v>4.1254176907536785E-5</v>
      </c>
      <c r="V13" s="4">
        <f t="shared" si="8"/>
        <v>9.9333042275879645E-4</v>
      </c>
      <c r="W13" s="4">
        <f t="shared" si="9"/>
        <v>8.558156069986214E-4</v>
      </c>
    </row>
    <row r="14" spans="1:23" x14ac:dyDescent="0.35">
      <c r="A14" s="3">
        <v>2007</v>
      </c>
      <c r="B14" s="3">
        <f>EXP('Ln(data) and Pred(ln)'!B19)</f>
        <v>9679.2999999999938</v>
      </c>
      <c r="C14" s="3">
        <f>EXP('Ln(data) and Pred(ln)'!C19)</f>
        <v>1385018195313.0564</v>
      </c>
      <c r="D14" s="3">
        <f>EXP('Ln(data) and Pred(ln)'!D19)</f>
        <v>933502263641.00012</v>
      </c>
      <c r="E14" s="3">
        <f>EXP('Ln(data) and Pred(ln)'!E19)</f>
        <v>74.324964471814283</v>
      </c>
      <c r="F14" s="3">
        <f>EXP('Ln(data) and Pred(ln)'!F19)</f>
        <v>19005877.16813669</v>
      </c>
      <c r="G14" s="3">
        <f>EXP('Ln(data) and Pred(ln)'!M19)</f>
        <v>8780.7282621497616</v>
      </c>
      <c r="H14" s="3">
        <f>EXP('Ln(data) and Pred(ln)'!N19)</f>
        <v>1386855084442.2039</v>
      </c>
      <c r="I14" s="3">
        <f>EXP('Ln(data) and Pred(ln)'!O19)</f>
        <v>934947811010.97937</v>
      </c>
      <c r="J14" s="3">
        <f>EXP('Ln(data) and Pred(ln)'!P19)</f>
        <v>74.241933023302522</v>
      </c>
      <c r="K14" s="3">
        <f>EXP('Ln(data) and Pred(ln)'!Q19)</f>
        <v>18986861.359005406</v>
      </c>
      <c r="M14" s="3">
        <f t="shared" si="0"/>
        <v>898.57173785023224</v>
      </c>
      <c r="N14" s="3">
        <f t="shared" si="1"/>
        <v>-1836889129.1474609</v>
      </c>
      <c r="O14" s="3">
        <f t="shared" si="2"/>
        <v>-1445547369.979248</v>
      </c>
      <c r="P14" s="3">
        <f t="shared" si="3"/>
        <v>8.3031448511761141E-2</v>
      </c>
      <c r="Q14" s="3">
        <f t="shared" si="4"/>
        <v>19015.809131283313</v>
      </c>
      <c r="S14" s="4">
        <f t="shared" si="5"/>
        <v>9.2834372098212978E-2</v>
      </c>
      <c r="T14" s="4">
        <f t="shared" si="6"/>
        <v>1.3262563158834659E-3</v>
      </c>
      <c r="U14" s="4">
        <f t="shared" si="7"/>
        <v>1.5485204763629439E-3</v>
      </c>
      <c r="V14" s="4">
        <f t="shared" si="8"/>
        <v>1.1171407763437083E-3</v>
      </c>
      <c r="W14" s="4">
        <f t="shared" si="9"/>
        <v>1.0005225732576696E-3</v>
      </c>
    </row>
    <row r="15" spans="1:23" x14ac:dyDescent="0.35">
      <c r="A15" s="3">
        <v>2008</v>
      </c>
      <c r="B15" s="3">
        <f>EXP('Ln(data) and Pred(ln)'!B20)</f>
        <v>11558.099999999993</v>
      </c>
      <c r="C15" s="3">
        <f>EXP('Ln(data) and Pred(ln)'!C20)</f>
        <v>1502464745208.3752</v>
      </c>
      <c r="D15" s="3">
        <f>EXP('Ln(data) and Pred(ln)'!D20)</f>
        <v>1030690815212.9462</v>
      </c>
      <c r="E15" s="3">
        <f>EXP('Ln(data) and Pred(ln)'!E20)</f>
        <v>80.530554239696798</v>
      </c>
      <c r="F15" s="3">
        <f>EXP('Ln(data) and Pred(ln)'!F20)</f>
        <v>19304148.209427364</v>
      </c>
      <c r="G15" s="3">
        <f>EXP('Ln(data) and Pred(ln)'!M20)</f>
        <v>10388.323275924186</v>
      </c>
      <c r="H15" s="3">
        <f>EXP('Ln(data) and Pred(ln)'!N20)</f>
        <v>1480100313602.7358</v>
      </c>
      <c r="I15" s="3">
        <f>EXP('Ln(data) and Pred(ln)'!O20)</f>
        <v>1033038198108.0975</v>
      </c>
      <c r="J15" s="3">
        <f>EXP('Ln(data) and Pred(ln)'!P20)</f>
        <v>79.76937985234342</v>
      </c>
      <c r="K15" s="3">
        <f>EXP('Ln(data) and Pred(ln)'!Q20)</f>
        <v>19333297.080888625</v>
      </c>
      <c r="M15" s="3">
        <f t="shared" si="0"/>
        <v>1169.7767240758076</v>
      </c>
      <c r="N15" s="3">
        <f t="shared" si="1"/>
        <v>22364431605.639404</v>
      </c>
      <c r="O15" s="3">
        <f t="shared" si="2"/>
        <v>-2347382895.1513672</v>
      </c>
      <c r="P15" s="3">
        <f t="shared" si="3"/>
        <v>0.76117438735337828</v>
      </c>
      <c r="Q15" s="3">
        <f t="shared" si="4"/>
        <v>-29148.871461261064</v>
      </c>
      <c r="S15" s="4">
        <f t="shared" si="5"/>
        <v>0.10120839273546761</v>
      </c>
      <c r="T15" s="4">
        <f t="shared" si="6"/>
        <v>1.4885162315431039E-2</v>
      </c>
      <c r="U15" s="4">
        <f t="shared" si="7"/>
        <v>2.2774850231554507E-3</v>
      </c>
      <c r="V15" s="4">
        <f t="shared" si="8"/>
        <v>9.4519948923704831E-3</v>
      </c>
      <c r="W15" s="4">
        <f t="shared" si="9"/>
        <v>1.5099796761312647E-3</v>
      </c>
    </row>
    <row r="16" spans="1:23" x14ac:dyDescent="0.35">
      <c r="A16" s="3">
        <v>2009</v>
      </c>
      <c r="B16" s="3">
        <f>EXP('Ln(data) and Pred(ln)'!B21)</f>
        <v>12596.69999999999</v>
      </c>
      <c r="C16" s="3">
        <f>EXP('Ln(data) and Pred(ln)'!C21)</f>
        <v>1656617073124.7117</v>
      </c>
      <c r="D16" s="3">
        <f>EXP('Ln(data) and Pred(ln)'!D21)</f>
        <v>1144722397529.1743</v>
      </c>
      <c r="E16" s="3">
        <f>EXP('Ln(data) and Pred(ln)'!E21)</f>
        <v>89.294173377546201</v>
      </c>
      <c r="F16" s="3">
        <f>EXP('Ln(data) and Pred(ln)'!F21)</f>
        <v>17623299.890821159</v>
      </c>
      <c r="G16" s="3">
        <f>EXP('Ln(data) and Pred(ln)'!M21)</f>
        <v>12783.619008624219</v>
      </c>
      <c r="H16" s="3">
        <f>EXP('Ln(data) and Pred(ln)'!N21)</f>
        <v>1639660772454.8877</v>
      </c>
      <c r="I16" s="3">
        <f>EXP('Ln(data) and Pred(ln)'!O21)</f>
        <v>1143038758017.3992</v>
      </c>
      <c r="J16" s="3">
        <f>EXP('Ln(data) and Pred(ln)'!P21)</f>
        <v>89.06930412036867</v>
      </c>
      <c r="K16" s="3">
        <f>EXP('Ln(data) and Pred(ln)'!Q21)</f>
        <v>17653266.638909411</v>
      </c>
      <c r="M16" s="3">
        <f t="shared" si="0"/>
        <v>-186.91900862422881</v>
      </c>
      <c r="N16" s="3">
        <f t="shared" si="1"/>
        <v>16956300669.823975</v>
      </c>
      <c r="O16" s="3">
        <f t="shared" si="2"/>
        <v>1683639511.7751465</v>
      </c>
      <c r="P16" s="3">
        <f t="shared" si="3"/>
        <v>0.22486925717753081</v>
      </c>
      <c r="Q16" s="3">
        <f t="shared" si="4"/>
        <v>-29966.748088251799</v>
      </c>
      <c r="S16" s="4">
        <f t="shared" si="5"/>
        <v>1.4838728287903098E-2</v>
      </c>
      <c r="T16" s="4">
        <f t="shared" si="6"/>
        <v>1.0235497958403263E-2</v>
      </c>
      <c r="U16" s="4">
        <f t="shared" si="7"/>
        <v>1.47078410923836E-3</v>
      </c>
      <c r="V16" s="4">
        <f t="shared" si="8"/>
        <v>2.518297092317069E-3</v>
      </c>
      <c r="W16" s="4">
        <f t="shared" si="9"/>
        <v>1.7004050475166428E-3</v>
      </c>
    </row>
    <row r="17" spans="1:23" x14ac:dyDescent="0.35">
      <c r="A17" s="3">
        <v>2010</v>
      </c>
      <c r="B17" s="3">
        <f>EXP('Ln(data) and Pred(ln)'!B22)</f>
        <v>14892.700000000003</v>
      </c>
      <c r="C17" s="3">
        <f>EXP('Ln(data) and Pred(ln)'!C22)</f>
        <v>1766589341211.5557</v>
      </c>
      <c r="D17" s="3">
        <f>EXP('Ln(data) and Pred(ln)'!D22)</f>
        <v>1187148037294.168</v>
      </c>
      <c r="E17" s="3">
        <f>EXP('Ln(data) and Pred(ln)'!E22)</f>
        <v>100.00000000000004</v>
      </c>
      <c r="F17" s="3">
        <f>EXP('Ln(data) and Pred(ln)'!F22)</f>
        <v>16659620.441276239</v>
      </c>
      <c r="G17" s="3">
        <f>EXP('Ln(data) and Pred(ln)'!M22)</f>
        <v>14246.315047413604</v>
      </c>
      <c r="H17" s="3">
        <f>EXP('Ln(data) and Pred(ln)'!N22)</f>
        <v>1781984156218.7383</v>
      </c>
      <c r="I17" s="3">
        <f>EXP('Ln(data) and Pred(ln)'!O22)</f>
        <v>1182445328057.9607</v>
      </c>
      <c r="J17" s="3">
        <f>EXP('Ln(data) and Pred(ln)'!P22)</f>
        <v>100.98779250398086</v>
      </c>
      <c r="K17" s="3">
        <f>EXP('Ln(data) and Pred(ln)'!Q22)</f>
        <v>16635102.591690984</v>
      </c>
      <c r="M17" s="3">
        <f t="shared" si="0"/>
        <v>646.38495258639887</v>
      </c>
      <c r="N17" s="3">
        <f t="shared" si="1"/>
        <v>-15394815007.182617</v>
      </c>
      <c r="O17" s="3">
        <f t="shared" si="2"/>
        <v>4702709236.2072754</v>
      </c>
      <c r="P17" s="3">
        <f t="shared" si="3"/>
        <v>-0.98779250398081331</v>
      </c>
      <c r="Q17" s="3">
        <f t="shared" si="4"/>
        <v>24517.849585255608</v>
      </c>
      <c r="S17" s="4">
        <f t="shared" si="5"/>
        <v>4.3402804903502977E-2</v>
      </c>
      <c r="T17" s="4">
        <f t="shared" si="6"/>
        <v>8.7144276533586487E-3</v>
      </c>
      <c r="U17" s="4">
        <f t="shared" si="7"/>
        <v>3.9613503021291461E-3</v>
      </c>
      <c r="V17" s="4">
        <f t="shared" si="8"/>
        <v>9.8779250398081282E-3</v>
      </c>
      <c r="W17" s="4">
        <f t="shared" si="9"/>
        <v>1.4716931680213822E-3</v>
      </c>
    </row>
    <row r="18" spans="1:23" x14ac:dyDescent="0.35">
      <c r="A18" s="3">
        <v>2011</v>
      </c>
      <c r="B18" s="3">
        <f>EXP('Ln(data) and Pred(ln)'!B23)</f>
        <v>16383.5</v>
      </c>
      <c r="C18" s="3">
        <f>EXP('Ln(data) and Pred(ln)'!C23)</f>
        <v>1862981302114.1465</v>
      </c>
      <c r="D18" s="3">
        <f>EXP('Ln(data) and Pred(ln)'!D23)</f>
        <v>1266827285437.6206</v>
      </c>
      <c r="E18" s="3">
        <f>EXP('Ln(data) and Pred(ln)'!E23)</f>
        <v>108.85836096636704</v>
      </c>
      <c r="F18" s="3">
        <f>EXP('Ln(data) and Pred(ln)'!F23)</f>
        <v>16716294.83999037</v>
      </c>
      <c r="G18" s="3">
        <f>EXP('Ln(data) and Pred(ln)'!M23)</f>
        <v>16291.678753851889</v>
      </c>
      <c r="H18" s="3">
        <f>EXP('Ln(data) and Pred(ln)'!N23)</f>
        <v>1886777081998.3826</v>
      </c>
      <c r="I18" s="3">
        <f>EXP('Ln(data) and Pred(ln)'!O23)</f>
        <v>1267673423774.5313</v>
      </c>
      <c r="J18" s="3">
        <f>EXP('Ln(data) and Pred(ln)'!P23)</f>
        <v>109.39372144642606</v>
      </c>
      <c r="K18" s="3">
        <f>EXP('Ln(data) and Pred(ln)'!Q23)</f>
        <v>16678852.790313525</v>
      </c>
      <c r="M18" s="3">
        <f t="shared" si="0"/>
        <v>91.821246148110731</v>
      </c>
      <c r="N18" s="3">
        <f t="shared" si="1"/>
        <v>-23795779884.236084</v>
      </c>
      <c r="O18" s="3">
        <f t="shared" si="2"/>
        <v>-846138336.91064453</v>
      </c>
      <c r="P18" s="3">
        <f t="shared" si="3"/>
        <v>-0.53536048005901193</v>
      </c>
      <c r="Q18" s="3">
        <f t="shared" si="4"/>
        <v>37442.04967684485</v>
      </c>
      <c r="S18" s="4">
        <f t="shared" si="5"/>
        <v>5.6044951413379762E-3</v>
      </c>
      <c r="T18" s="4">
        <f t="shared" si="6"/>
        <v>1.2772956903664133E-2</v>
      </c>
      <c r="U18" s="4">
        <f t="shared" si="7"/>
        <v>6.6791925516377661E-4</v>
      </c>
      <c r="V18" s="4">
        <f t="shared" si="8"/>
        <v>4.9179546275220634E-3</v>
      </c>
      <c r="W18" s="4">
        <f t="shared" si="9"/>
        <v>2.2398533906731704E-3</v>
      </c>
    </row>
    <row r="19" spans="1:23" x14ac:dyDescent="0.35">
      <c r="A19" s="3">
        <v>2012</v>
      </c>
      <c r="B19" s="3">
        <f>EXP('Ln(data) and Pred(ln)'!B24)</f>
        <v>17373.899999999998</v>
      </c>
      <c r="C19" s="3">
        <f>EXP('Ln(data) and Pred(ln)'!C24)</f>
        <v>1981953270296.4661</v>
      </c>
      <c r="D19" s="3">
        <f>EXP('Ln(data) and Pred(ln)'!D24)</f>
        <v>1329890644368.9304</v>
      </c>
      <c r="E19" s="3">
        <f>EXP('Ln(data) and Pred(ln)'!E24)</f>
        <v>118.99573661771704</v>
      </c>
      <c r="F19" s="3">
        <f>EXP('Ln(data) and Pred(ln)'!F24)</f>
        <v>17264950.876794737</v>
      </c>
      <c r="G19" s="3">
        <f>EXP('Ln(data) and Pred(ln)'!M24)</f>
        <v>17927.905326338507</v>
      </c>
      <c r="H19" s="3">
        <f>EXP('Ln(data) and Pred(ln)'!N24)</f>
        <v>2004127602853.2847</v>
      </c>
      <c r="I19" s="3">
        <f>EXP('Ln(data) and Pred(ln)'!O24)</f>
        <v>1333098406199.2842</v>
      </c>
      <c r="J19" s="3">
        <f>EXP('Ln(data) and Pred(ln)'!P24)</f>
        <v>119.11999202767488</v>
      </c>
      <c r="K19" s="3">
        <f>EXP('Ln(data) and Pred(ln)'!Q24)</f>
        <v>17244855.199895188</v>
      </c>
      <c r="M19" s="3">
        <f t="shared" si="0"/>
        <v>-554.00532633850889</v>
      </c>
      <c r="N19" s="3">
        <f t="shared" si="1"/>
        <v>-22174332556.818604</v>
      </c>
      <c r="O19" s="3">
        <f t="shared" si="2"/>
        <v>-3207761830.3537598</v>
      </c>
      <c r="P19" s="3">
        <f t="shared" si="3"/>
        <v>-0.1242554099578399</v>
      </c>
      <c r="Q19" s="3">
        <f t="shared" si="4"/>
        <v>20095.67689954862</v>
      </c>
      <c r="S19" s="4">
        <f t="shared" si="5"/>
        <v>3.1887217397274591E-2</v>
      </c>
      <c r="T19" s="4">
        <f t="shared" si="6"/>
        <v>1.1188120774160183E-2</v>
      </c>
      <c r="U19" s="4">
        <f t="shared" si="7"/>
        <v>2.4120493244585016E-3</v>
      </c>
      <c r="V19" s="4">
        <f t="shared" si="8"/>
        <v>1.0442005191918762E-3</v>
      </c>
      <c r="W19" s="4">
        <f t="shared" si="9"/>
        <v>1.1639579540627927E-3</v>
      </c>
    </row>
    <row r="20" spans="1:23" x14ac:dyDescent="0.35">
      <c r="A20" s="3">
        <v>2013</v>
      </c>
      <c r="B20" s="3">
        <f>EXP('Ln(data) and Pred(ln)'!B25)</f>
        <v>18975.299999999985</v>
      </c>
      <c r="C20" s="3">
        <f>EXP('Ln(data) and Pred(ln)'!C25)</f>
        <v>2128820518653.4241</v>
      </c>
      <c r="D20" s="3">
        <f>EXP('Ln(data) and Pred(ln)'!D25)</f>
        <v>1332713913554.6885</v>
      </c>
      <c r="E20" s="3">
        <f>EXP('Ln(data) and Pred(ln)'!E25)</f>
        <v>131.97536712458503</v>
      </c>
      <c r="F20" s="3">
        <f>EXP('Ln(data) and Pred(ln)'!F25)</f>
        <v>16831808.819844458</v>
      </c>
      <c r="G20" s="3">
        <f>EXP('Ln(data) and Pred(ln)'!M25)</f>
        <v>19098.624190518618</v>
      </c>
      <c r="H20" s="3">
        <f>EXP('Ln(data) and Pred(ln)'!N25)</f>
        <v>2110956411441.7102</v>
      </c>
      <c r="I20" s="3">
        <f>EXP('Ln(data) and Pred(ln)'!O25)</f>
        <v>1337692653103.6765</v>
      </c>
      <c r="J20" s="3">
        <f>EXP('Ln(data) and Pred(ln)'!P25)</f>
        <v>130.80856076849255</v>
      </c>
      <c r="K20" s="3">
        <f>EXP('Ln(data) and Pred(ln)'!Q25)</f>
        <v>16844539.470520061</v>
      </c>
      <c r="M20" s="3">
        <f t="shared" si="0"/>
        <v>-123.32419051863326</v>
      </c>
      <c r="N20" s="3">
        <f t="shared" si="1"/>
        <v>17864107211.713867</v>
      </c>
      <c r="O20" s="3">
        <f t="shared" si="2"/>
        <v>-4978739548.9880371</v>
      </c>
      <c r="P20" s="3">
        <f t="shared" si="3"/>
        <v>1.1668063560924793</v>
      </c>
      <c r="Q20" s="3">
        <f t="shared" si="4"/>
        <v>-12730.650675602257</v>
      </c>
      <c r="S20" s="4">
        <f t="shared" si="5"/>
        <v>6.4991958239729204E-3</v>
      </c>
      <c r="T20" s="4">
        <f t="shared" si="6"/>
        <v>8.3915515916831388E-3</v>
      </c>
      <c r="U20" s="4">
        <f t="shared" si="7"/>
        <v>3.7357901784850936E-3</v>
      </c>
      <c r="V20" s="4">
        <f t="shared" si="8"/>
        <v>8.8410919515837499E-3</v>
      </c>
      <c r="W20" s="4">
        <f t="shared" si="9"/>
        <v>7.5634477624252744E-4</v>
      </c>
    </row>
    <row r="21" spans="1:23" x14ac:dyDescent="0.35">
      <c r="A21" s="3">
        <v>2014</v>
      </c>
      <c r="B21" s="3">
        <f>EXP('Ln(data) and Pred(ln)'!B26)</f>
        <v>20547.000000000007</v>
      </c>
      <c r="C21" s="3">
        <f>EXP('Ln(data) and Pred(ln)'!C26)</f>
        <v>2302413591823.4268</v>
      </c>
      <c r="D21" s="3">
        <f>EXP('Ln(data) and Pred(ln)'!D26)</f>
        <v>1387544908006.4854</v>
      </c>
      <c r="E21" s="3">
        <f>EXP('Ln(data) and Pred(ln)'!E26)</f>
        <v>140.36001894836593</v>
      </c>
      <c r="F21" s="3">
        <f>EXP('Ln(data) and Pred(ln)'!F26)</f>
        <v>16898061.604872335</v>
      </c>
      <c r="G21" s="3">
        <f>EXP('Ln(data) and Pred(ln)'!M26)</f>
        <v>19989.967770793595</v>
      </c>
      <c r="H21" s="3">
        <f>EXP('Ln(data) and Pred(ln)'!N26)</f>
        <v>2260139460312.7939</v>
      </c>
      <c r="I21" s="3">
        <f>EXP('Ln(data) and Pred(ln)'!O26)</f>
        <v>1386640231164.8269</v>
      </c>
      <c r="J21" s="3">
        <f>EXP('Ln(data) and Pred(ln)'!P26)</f>
        <v>139.03249673834469</v>
      </c>
      <c r="K21" s="3">
        <f>EXP('Ln(data) and Pred(ln)'!Q26)</f>
        <v>16997915.280410603</v>
      </c>
      <c r="M21" s="3">
        <f t="shared" si="0"/>
        <v>557.03222920641201</v>
      </c>
      <c r="N21" s="3">
        <f t="shared" si="1"/>
        <v>42274131510.632813</v>
      </c>
      <c r="O21" s="3">
        <f t="shared" si="2"/>
        <v>904676841.65844727</v>
      </c>
      <c r="P21" s="3">
        <f t="shared" si="3"/>
        <v>1.3275222100212432</v>
      </c>
      <c r="Q21" s="3">
        <f t="shared" si="4"/>
        <v>-99853.67553826794</v>
      </c>
      <c r="S21" s="4">
        <f t="shared" si="5"/>
        <v>2.7110148888227568E-2</v>
      </c>
      <c r="T21" s="4">
        <f t="shared" si="6"/>
        <v>1.8360789590871576E-2</v>
      </c>
      <c r="U21" s="4">
        <f t="shared" si="7"/>
        <v>6.5199824267901739E-4</v>
      </c>
      <c r="V21" s="4">
        <f t="shared" si="8"/>
        <v>9.4579797008263241E-3</v>
      </c>
      <c r="W21" s="4">
        <f t="shared" si="9"/>
        <v>5.9091792818104323E-3</v>
      </c>
    </row>
    <row r="22" spans="1:23" x14ac:dyDescent="0.35">
      <c r="A22" s="3">
        <v>2015</v>
      </c>
      <c r="B22" s="3">
        <f>EXP('Ln(data) and Pred(ln)'!B27)</f>
        <v>22916.799999999999</v>
      </c>
      <c r="C22" s="3">
        <f>EXP('Ln(data) and Pred(ln)'!C27)</f>
        <v>2466177043270.5068</v>
      </c>
      <c r="D22" s="3">
        <f>EXP('Ln(data) and Pred(ln)'!D27)</f>
        <v>1442375902458.2808</v>
      </c>
      <c r="E22" s="3">
        <f>EXP('Ln(data) and Pred(ln)'!E27)</f>
        <v>148.60255802937004</v>
      </c>
      <c r="F22" s="3">
        <f>EXP('Ln(data) and Pred(ln)'!F27)</f>
        <v>17583828.7048494</v>
      </c>
      <c r="G22" s="3">
        <f>EXP('Ln(data) and Pred(ln)'!M27)</f>
        <v>21813.645405023621</v>
      </c>
      <c r="H22" s="3">
        <f>EXP('Ln(data) and Pred(ln)'!N27)</f>
        <v>2463543754733.8496</v>
      </c>
      <c r="I22" s="3">
        <f>EXP('Ln(data) and Pred(ln)'!O27)</f>
        <v>1440899162259.1396</v>
      </c>
      <c r="J22" s="3">
        <f>EXP('Ln(data) and Pred(ln)'!P27)</f>
        <v>149.01268712620103</v>
      </c>
      <c r="K22" s="3">
        <f>EXP('Ln(data) and Pred(ln)'!Q27)</f>
        <v>17544164.675738934</v>
      </c>
      <c r="M22" s="3">
        <f t="shared" si="0"/>
        <v>1103.1545949763786</v>
      </c>
      <c r="N22" s="3">
        <f t="shared" si="1"/>
        <v>2633288536.6572266</v>
      </c>
      <c r="O22" s="3">
        <f t="shared" si="2"/>
        <v>1476740199.1411133</v>
      </c>
      <c r="P22" s="3">
        <f t="shared" si="3"/>
        <v>-0.41012909683098542</v>
      </c>
      <c r="Q22" s="3">
        <f t="shared" si="4"/>
        <v>39664.029110465199</v>
      </c>
      <c r="S22" s="4">
        <f t="shared" si="5"/>
        <v>4.8137374981514811E-2</v>
      </c>
      <c r="T22" s="4">
        <f t="shared" si="6"/>
        <v>1.06776135307995E-3</v>
      </c>
      <c r="U22" s="4">
        <f t="shared" si="7"/>
        <v>1.0238247856361607E-3</v>
      </c>
      <c r="V22" s="4">
        <f t="shared" si="8"/>
        <v>2.7599060357354471E-3</v>
      </c>
      <c r="W22" s="4">
        <f t="shared" si="9"/>
        <v>2.2557106177636022E-3</v>
      </c>
    </row>
    <row r="23" spans="1:23" x14ac:dyDescent="0.35">
      <c r="A23" s="3">
        <v>2016</v>
      </c>
      <c r="B23" s="3">
        <f>EXP('Ln(data) and Pred(ln)'!B28)</f>
        <v>25286.599999999995</v>
      </c>
      <c r="C23" s="3">
        <f>EXP('Ln(data) and Pred(ln)'!C28)</f>
        <v>2629940494717.5967</v>
      </c>
      <c r="D23" s="3">
        <f>EXP('Ln(data) and Pred(ln)'!D28)</f>
        <v>1497206896910.092</v>
      </c>
      <c r="E23" s="3">
        <f>EXP('Ln(data) and Pred(ln)'!E28)</f>
        <v>155.94504973945999</v>
      </c>
      <c r="F23" s="3">
        <f>EXP('Ln(data) and Pred(ln)'!F28)</f>
        <v>17972420.811763242</v>
      </c>
      <c r="G23" s="3">
        <f>EXP('Ln(data) and Pred(ln)'!M28)</f>
        <v>24110.448483570741</v>
      </c>
      <c r="H23" s="3">
        <f>EXP('Ln(data) and Pred(ln)'!N28)</f>
        <v>2624409272321.3062</v>
      </c>
      <c r="I23" s="3">
        <f>EXP('Ln(data) and Pred(ln)'!O28)</f>
        <v>1493201741623.9753</v>
      </c>
      <c r="J23" s="3">
        <f>EXP('Ln(data) and Pred(ln)'!P28)</f>
        <v>156.34269705604453</v>
      </c>
      <c r="K23" s="3">
        <f>EXP('Ln(data) and Pred(ln)'!Q28)</f>
        <v>17989755.375411928</v>
      </c>
      <c r="M23" s="3">
        <f t="shared" si="0"/>
        <v>1176.1515164292541</v>
      </c>
      <c r="N23" s="3">
        <f t="shared" si="1"/>
        <v>5531222396.2905273</v>
      </c>
      <c r="O23" s="3">
        <f t="shared" si="2"/>
        <v>4005155286.1166992</v>
      </c>
      <c r="P23" s="3">
        <f t="shared" si="3"/>
        <v>-0.39764731658453911</v>
      </c>
      <c r="Q23" s="3">
        <f t="shared" si="4"/>
        <v>-17334.563648685813</v>
      </c>
      <c r="S23" s="4">
        <f t="shared" si="5"/>
        <v>4.6512837488205387E-2</v>
      </c>
      <c r="T23" s="4">
        <f t="shared" si="6"/>
        <v>2.1031739719588106E-3</v>
      </c>
      <c r="U23" s="4">
        <f t="shared" si="7"/>
        <v>2.6750847156678643E-3</v>
      </c>
      <c r="V23" s="4">
        <f t="shared" si="8"/>
        <v>2.5499194571991556E-3</v>
      </c>
      <c r="W23" s="4">
        <f t="shared" si="9"/>
        <v>9.6450911261437074E-4</v>
      </c>
    </row>
    <row r="24" spans="1:23" x14ac:dyDescent="0.35">
      <c r="A24" s="3">
        <v>2017</v>
      </c>
      <c r="B24" s="3">
        <f>EXP('Ln(data) and Pred(ln)'!B29)</f>
        <v>27656.39999999998</v>
      </c>
      <c r="C24" s="3">
        <f>EXP('Ln(data) and Pred(ln)'!C29)</f>
        <v>2793703946164.6821</v>
      </c>
      <c r="D24" s="3">
        <f>EXP('Ln(data) and Pred(ln)'!D29)</f>
        <v>1552037891361.8894</v>
      </c>
      <c r="E24" s="3">
        <f>EXP('Ln(data) and Pred(ln)'!E29)</f>
        <v>159.82946470866901</v>
      </c>
      <c r="F24" s="3">
        <f>EXP('Ln(data) and Pred(ln)'!F29)</f>
        <v>18170661.129224084</v>
      </c>
      <c r="G24" s="3">
        <f>EXP('Ln(data) and Pred(ln)'!M29)</f>
        <v>26065.895164116373</v>
      </c>
      <c r="H24" s="3">
        <f>EXP('Ln(data) and Pred(ln)'!N29)</f>
        <v>2811187679603.5762</v>
      </c>
      <c r="I24" s="3">
        <f>EXP('Ln(data) and Pred(ln)'!O29)</f>
        <v>1551413980074.1189</v>
      </c>
      <c r="J24" s="3">
        <f>EXP('Ln(data) and Pred(ln)'!P29)</f>
        <v>160.75104276065881</v>
      </c>
      <c r="K24" s="3">
        <f>EXP('Ln(data) and Pred(ln)'!Q29)</f>
        <v>18093089.508380905</v>
      </c>
      <c r="M24" s="3">
        <f t="shared" si="0"/>
        <v>1590.5048358836066</v>
      </c>
      <c r="N24" s="3">
        <f t="shared" si="1"/>
        <v>-17483733438.894043</v>
      </c>
      <c r="O24" s="3">
        <f t="shared" si="2"/>
        <v>623911287.77050781</v>
      </c>
      <c r="P24" s="3">
        <f>E24-J24</f>
        <v>-0.92157805198979759</v>
      </c>
      <c r="Q24" s="3">
        <f t="shared" si="4"/>
        <v>77571.620843179524</v>
      </c>
      <c r="S24" s="4">
        <f t="shared" si="5"/>
        <v>5.7509467460826705E-2</v>
      </c>
      <c r="T24" s="4">
        <f t="shared" si="6"/>
        <v>6.2582627851088049E-3</v>
      </c>
      <c r="U24" s="4">
        <f t="shared" si="7"/>
        <v>4.0199488120939834E-4</v>
      </c>
      <c r="V24" s="4">
        <f t="shared" si="8"/>
        <v>5.7660084995567904E-3</v>
      </c>
      <c r="W24" s="4">
        <f t="shared" si="9"/>
        <v>4.2690588026222222E-3</v>
      </c>
    </row>
    <row r="25" spans="1:23" x14ac:dyDescent="0.35">
      <c r="A25" s="3">
        <v>2018</v>
      </c>
      <c r="B25" s="3">
        <f>EXP('Ln(data) and Pred(ln)'!B30)</f>
        <v>30026.200000000004</v>
      </c>
      <c r="C25" s="3">
        <f>EXP('Ln(data) and Pred(ln)'!C30)</f>
        <v>2957467397611.769</v>
      </c>
      <c r="D25" s="3">
        <f>EXP('Ln(data) and Pred(ln)'!D30)</f>
        <v>1606868885813.7034</v>
      </c>
      <c r="E25" s="3">
        <f>EXP('Ln(data) and Pred(ln)'!E30)</f>
        <v>167.59829464708696</v>
      </c>
      <c r="F25" s="3">
        <f>EXP('Ln(data) and Pred(ln)'!F30)</f>
        <v>18553083.394707438</v>
      </c>
      <c r="G25" s="3">
        <f>EXP('Ln(data) and Pred(ln)'!M30)</f>
        <v>29221.873805596017</v>
      </c>
      <c r="H25" s="3">
        <f>EXP('Ln(data) and Pred(ln)'!N30)</f>
        <v>2998404859096.1846</v>
      </c>
      <c r="I25" s="3">
        <f>EXP('Ln(data) and Pred(ln)'!O30)</f>
        <v>1602558382454.6418</v>
      </c>
      <c r="J25" s="3">
        <f>EXP('Ln(data) and Pred(ln)'!P30)</f>
        <v>168.87651495251339</v>
      </c>
      <c r="K25" s="3">
        <f>EXP('Ln(data) and Pred(ln)'!Q30)</f>
        <v>18579341.555139173</v>
      </c>
      <c r="M25" s="3">
        <f t="shared" si="0"/>
        <v>804.32619440398776</v>
      </c>
      <c r="N25" s="3">
        <f t="shared" si="1"/>
        <v>-40937461484.415527</v>
      </c>
      <c r="O25" s="3">
        <f t="shared" si="2"/>
        <v>4310503359.0615234</v>
      </c>
      <c r="P25" s="3">
        <f t="shared" si="3"/>
        <v>-1.2782203054264301</v>
      </c>
      <c r="Q25" s="3">
        <f t="shared" si="4"/>
        <v>-26258.160431735218</v>
      </c>
      <c r="S25" s="4">
        <f t="shared" si="5"/>
        <v>2.6787478748692396E-2</v>
      </c>
      <c r="T25" s="4">
        <f t="shared" si="6"/>
        <v>1.3842066870280152E-2</v>
      </c>
      <c r="U25" s="4">
        <f t="shared" si="7"/>
        <v>2.6825482757908557E-3</v>
      </c>
      <c r="V25" s="4">
        <f t="shared" si="8"/>
        <v>7.6266904034912085E-3</v>
      </c>
      <c r="W25" s="4">
        <f t="shared" si="9"/>
        <v>1.4152990030339527E-3</v>
      </c>
    </row>
    <row r="27" spans="1:23" x14ac:dyDescent="0.35">
      <c r="S27" s="2">
        <f>AVERAGE(S2:S25)</f>
        <v>6.1501956901699316E-2</v>
      </c>
      <c r="T27" s="2">
        <f>AVERAGE(T2:T25)</f>
        <v>8.4550763406718646E-3</v>
      </c>
      <c r="U27" s="2">
        <f>AVERAGE(U2:U25)</f>
        <v>2.1381563819806719E-3</v>
      </c>
      <c r="V27" s="2">
        <f>AVERAGE(V2:V25)</f>
        <v>5.9221124906924062E-3</v>
      </c>
      <c r="W27" s="2">
        <f>AVERAGE(W2:W25)</f>
        <v>1.6262178828256415E-3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Ln(data) and Pred(ln)</vt:lpstr>
      <vt:lpstr>Og data and pred(og) and MAPE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Jain</dc:creator>
  <cp:lastModifiedBy>Shrey Jain</cp:lastModifiedBy>
  <dcterms:created xsi:type="dcterms:W3CDTF">2015-06-05T18:17:20Z</dcterms:created>
  <dcterms:modified xsi:type="dcterms:W3CDTF">2019-10-17T07:12:58Z</dcterms:modified>
</cp:coreProperties>
</file>