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12E340A6-F03F-41AB-87AF-9F5D64A2562B}"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3" i="9" l="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<sst xmlns="http://schemas.openxmlformats.org/spreadsheetml/2006/main" count="368" uniqueCount="212">
  <si>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</si>
  <si>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</si>
  <si>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</si>
  <si>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</si>
  <si>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</si>
  <si>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</si>
  <si>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</si>
  <si>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</si>
  <si>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</si>
  <si>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</si>
  <si>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</si>
  <si>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</si>
  <si>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</si>
  <si>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</si>
  <si>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</si>
  <si>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</si>
  <si>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</si>
  <si>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</si>
  <si>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</si>
  <si>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</si>
  <si>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</si>
  <si>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</si>
  <si>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</si>
  <si>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</si>
  <si>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</si>
  <si>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</si>
  <si>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</si>
  <si>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</si>
  <si>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</si>
  <si>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</si>
  <si>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</si>
  <si>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</si>
  <si>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</si>
  <si>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</si>
  <si>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</si>
  <si>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</si>
  <si>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</si>
  <si>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</si>
  <si>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</si>
  <si>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</si>
  <si>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</si>
  <si>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</si>
  <si>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</si>
  <si>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</si>
  <si>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</si>
  <si>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</si>
  <si>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</si>
  <si>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</si>
  <si>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</si>
  <si>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</si>
  <si>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</si>
  <si>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</si>
  <si>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</si>
  <si>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</si>
  <si>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</si>
  <si>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</si>
  <si>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</si>
  <si>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</si>
  <si>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</si>
  <si>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</si>
  <si>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</si>
  <si>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</si>
  <si>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</si>
  <si>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</si>
  <si>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</si>
  <si>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</si>
  <si>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</si>
  <si>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</si>
  <si>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</si>
  <si>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</si>
  <si>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</si>
  <si>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</si>
  <si>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</si>
  <si>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</si>
  <si>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</si>
  <si>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</si>
  <si>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</si>
  <si>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</si>
  <si>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</si>
  <si>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</si>
  <si>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</si>
  <si>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</si>
  <si>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</si>
  <si>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</si>
  <si>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</si>
  <si>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</si>
  <si>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</si>
  <si>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</si>
  <si>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</si>
  <si>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</si>
  <si>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</si>
  <si>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</si>
  <si>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</si>
  <si>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</si>
  <si>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</si>
  <si>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</si>
  <si>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</si>
  <si>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</si>
  <si>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</si>
  <si>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</si>
  <si>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</si>
  <si>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</si>
  <si>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</si>
  <si>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</si>
  <si>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</si>
  <si>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</si>
  <si>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</si>
  <si>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</si>
  <si>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</si>
  <si>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</si>
  <si>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</si>
  <si>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</si>
  <si>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</si>
  <si>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</si>
  <si>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</si>
  <si>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</si>
  <si>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</si>
  <si>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</si>
  <si>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</si>
  <si>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</si>
  <si>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</si>
  <si>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</si>
  <si>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</si>
  <si>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</si>
  <si>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</si>
  <si>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</si>
  <si>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</si>
  <si>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</si>
  <si>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</si>
  <si>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</si>
  <si>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</si>
  <si>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</si>
  <si>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</si>
  <si>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</si>
  <si>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</si>
  <si>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</si>
  <si>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</si>
  <si>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</si>
  <si>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</si>
  <si>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</si>
  <si>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</si>
  <si>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</si>
  <si>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</si>
  <si>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</si>
  <si>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</si>
  <si>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</si>
  <si>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</si>
  <si>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</si>
  <si>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</si>
  <si>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</si>
  <si>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</si>
  <si>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</si>
  <si>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</si>
  <si>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</si>
  <si>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</si>
  <si>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</si>
  <si>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</si>
  <si>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</si>
  <si>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</si>
  <si>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</si>
  <si>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</si>
  <si>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</si>
  <si>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</si>
  <si>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</si>
  <si>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</si>
  <si>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</si>
  <si>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</si>
  <si>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</si>
  <si>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</si>
  <si>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</si>
  <si>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</si>
  <si>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</si>
  <si>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</si>
  <si>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</si>
  <si>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</si>
  <si>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</si>
  <si>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</si>
  <si>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</si>
  <si>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</si>
  <si>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</si>
  <si>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</si>
  <si>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</si>
  <si>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</si>
  <si>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</si>
  <si>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</si>
  <si>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</si>
  <si>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</si>
  <si>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</si>
  <si>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</si>
  <si>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</si>
  <si>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</si>
  <si>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</si>
  <si>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</si>
  <si>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</si>
  <si>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</si>
  <si>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</si>
  <si>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</si>
  <si>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</si>
  <si>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</si>
  <si>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</si>
  <si>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</si>
  <si>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</si>
  <si>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</si>
  <si>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</si>
  <si>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Blog Setup &amp; More Indices (1.03)</t>
  </si>
  <si>
    <t>Add CB Forecasts</t>
  </si>
  <si>
    <t>Add Recession Probability Ind</t>
  </si>
  <si>
    <t>Cloudflare Domain Migration</t>
  </si>
  <si>
    <t>Backfill CME Scape</t>
  </si>
  <si>
    <t>Generate Confidence Intervals</t>
  </si>
  <si>
    <t>Setup Blog Builder - Initial</t>
  </si>
  <si>
    <t>Add Vintage Displays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</si>
</sst>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0">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80"/>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1"/>
  <sheetViews>
    <sheetView showGridLines="0" tabSelected="1" zoomScaleNormal="100" workbookViewId="0">
      <pane ySplit="7" topLeftCell="A172" activePane="bottomLeft" state="frozen"/>
      <selection pane="bottomLeft" activeCell="G194" sqref="G194"/>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80</v>
      </c>
      <c r="J4" s="5"/>
      <c r="L4" s="69" t="str">
        <f>"Week "&amp;(L6-($C$4-WEEKDAY($C$4,1)+2))/7+1</f>
        <v>Week 80</v>
      </c>
      <c r="M4" s="70"/>
      <c r="N4" s="70"/>
      <c r="O4" s="70"/>
      <c r="P4" s="70"/>
      <c r="Q4" s="70"/>
      <c r="R4" s="71"/>
      <c r="S4" s="69" t="str">
        <f>"Week "&amp;(S6-($C$4-WEEKDAY($C$4,1)+2))/7+1</f>
        <v>Week 81</v>
      </c>
      <c r="T4" s="70"/>
      <c r="U4" s="70"/>
      <c r="V4" s="70"/>
      <c r="W4" s="70"/>
      <c r="X4" s="70"/>
      <c r="Y4" s="71"/>
      <c r="Z4" s="69" t="str">
        <f>"Week "&amp;(Z6-($C$4-WEEKDAY($C$4,1)+2))/7+1</f>
        <v>Week 82</v>
      </c>
      <c r="AA4" s="70"/>
      <c r="AB4" s="70"/>
      <c r="AC4" s="70"/>
      <c r="AD4" s="70"/>
      <c r="AE4" s="70"/>
      <c r="AF4" s="71"/>
      <c r="AG4" s="69" t="str">
        <f>"Week "&amp;(AG6-($C$4-WEEKDAY($C$4,1)+2))/7+1</f>
        <v>Week 83</v>
      </c>
      <c r="AH4" s="70"/>
      <c r="AI4" s="70"/>
      <c r="AJ4" s="70"/>
      <c r="AK4" s="70"/>
      <c r="AL4" s="70"/>
      <c r="AM4" s="71"/>
      <c r="AN4" s="69" t="str">
        <f>"Week "&amp;(AN6-($C$4-WEEKDAY($C$4,1)+2))/7+1</f>
        <v>Week 84</v>
      </c>
      <c r="AO4" s="70"/>
      <c r="AP4" s="70"/>
      <c r="AQ4" s="70"/>
      <c r="AR4" s="70"/>
      <c r="AS4" s="70"/>
      <c r="AT4" s="71"/>
      <c r="AU4" s="69" t="str">
        <f>"Week "&amp;(AU6-($C$4-WEEKDAY($C$4,1)+2))/7+1</f>
        <v>Week 85</v>
      </c>
      <c r="AV4" s="70"/>
      <c r="AW4" s="70"/>
      <c r="AX4" s="70"/>
      <c r="AY4" s="70"/>
      <c r="AZ4" s="70"/>
      <c r="BA4" s="71"/>
      <c r="BB4" s="69" t="str">
        <f>"Week "&amp;(BB6-($C$4-WEEKDAY($C$4,1)+2))/7+1</f>
        <v>Week 86</v>
      </c>
      <c r="BC4" s="70"/>
      <c r="BD4" s="70"/>
      <c r="BE4" s="70"/>
      <c r="BF4" s="70"/>
      <c r="BG4" s="70"/>
      <c r="BH4" s="71"/>
      <c r="BI4" s="69" t="str">
        <f>"Week "&amp;(BI6-($C$4-WEEKDAY($C$4,1)+2))/7+1</f>
        <v>Week 87</v>
      </c>
      <c r="BJ4" s="70"/>
      <c r="BK4" s="70"/>
      <c r="BL4" s="70"/>
      <c r="BM4" s="70"/>
      <c r="BN4" s="70"/>
      <c r="BO4" s="71"/>
    </row>
    <row r="5" spans="1:67" ht="17.25" customHeight="1" x14ac:dyDescent="0.2">
      <c r="B5" s="14" t="s">
        <v>10</v>
      </c>
      <c r="C5" s="76" t="s">
        <v>98</v>
      </c>
      <c r="D5" s="76"/>
      <c r="E5" s="76"/>
      <c r="F5" s="76"/>
      <c r="L5" s="72">
        <f>L6</f>
        <v>44746</v>
      </c>
      <c r="M5" s="73"/>
      <c r="N5" s="73"/>
      <c r="O5" s="73"/>
      <c r="P5" s="73"/>
      <c r="Q5" s="73"/>
      <c r="R5" s="74"/>
      <c r="S5" s="72">
        <f>S6</f>
        <v>44753</v>
      </c>
      <c r="T5" s="73"/>
      <c r="U5" s="73"/>
      <c r="V5" s="73"/>
      <c r="W5" s="73"/>
      <c r="X5" s="73"/>
      <c r="Y5" s="74"/>
      <c r="Z5" s="72">
        <f>Z6</f>
        <v>44760</v>
      </c>
      <c r="AA5" s="73"/>
      <c r="AB5" s="73"/>
      <c r="AC5" s="73"/>
      <c r="AD5" s="73"/>
      <c r="AE5" s="73"/>
      <c r="AF5" s="74"/>
      <c r="AG5" s="72">
        <f>AG6</f>
        <v>44767</v>
      </c>
      <c r="AH5" s="73"/>
      <c r="AI5" s="73"/>
      <c r="AJ5" s="73"/>
      <c r="AK5" s="73"/>
      <c r="AL5" s="73"/>
      <c r="AM5" s="74"/>
      <c r="AN5" s="72">
        <f>AN6</f>
        <v>44774</v>
      </c>
      <c r="AO5" s="73"/>
      <c r="AP5" s="73"/>
      <c r="AQ5" s="73"/>
      <c r="AR5" s="73"/>
      <c r="AS5" s="73"/>
      <c r="AT5" s="74"/>
      <c r="AU5" s="72">
        <f>AU6</f>
        <v>44781</v>
      </c>
      <c r="AV5" s="73"/>
      <c r="AW5" s="73"/>
      <c r="AX5" s="73"/>
      <c r="AY5" s="73"/>
      <c r="AZ5" s="73"/>
      <c r="BA5" s="74"/>
      <c r="BB5" s="72">
        <f>BB6</f>
        <v>44788</v>
      </c>
      <c r="BC5" s="73"/>
      <c r="BD5" s="73"/>
      <c r="BE5" s="73"/>
      <c r="BF5" s="73"/>
      <c r="BG5" s="73"/>
      <c r="BH5" s="74"/>
      <c r="BI5" s="72">
        <f>BI6</f>
        <v>44795</v>
      </c>
      <c r="BJ5" s="73"/>
      <c r="BK5" s="73"/>
      <c r="BL5" s="73"/>
      <c r="BM5" s="73"/>
      <c r="BN5" s="73"/>
      <c r="BO5" s="74"/>
    </row>
    <row r="6" spans="1:67" ht="12.75" x14ac:dyDescent="0.2">
      <c r="L6" s="17">
        <f>C4-WEEKDAY(C4,1)+2+7*(I4-1)</f>
        <v>44746</v>
      </c>
      <c r="M6" s="18">
        <f t="shared" ref="M6:AR6" si="0">L6+1</f>
        <v>44747</v>
      </c>
      <c r="N6" s="18">
        <f t="shared" si="0"/>
        <v>44748</v>
      </c>
      <c r="O6" s="18">
        <f t="shared" si="0"/>
        <v>44749</v>
      </c>
      <c r="P6" s="18">
        <f t="shared" si="0"/>
        <v>44750</v>
      </c>
      <c r="Q6" s="18">
        <f t="shared" si="0"/>
        <v>44751</v>
      </c>
      <c r="R6" s="19">
        <f t="shared" si="0"/>
        <v>44752</v>
      </c>
      <c r="S6" s="17">
        <f t="shared" si="0"/>
        <v>44753</v>
      </c>
      <c r="T6" s="18">
        <f t="shared" si="0"/>
        <v>44754</v>
      </c>
      <c r="U6" s="18">
        <f t="shared" si="0"/>
        <v>44755</v>
      </c>
      <c r="V6" s="18">
        <f t="shared" si="0"/>
        <v>44756</v>
      </c>
      <c r="W6" s="18">
        <f t="shared" si="0"/>
        <v>44757</v>
      </c>
      <c r="X6" s="18">
        <f t="shared" si="0"/>
        <v>44758</v>
      </c>
      <c r="Y6" s="19">
        <f t="shared" si="0"/>
        <v>44759</v>
      </c>
      <c r="Z6" s="17">
        <f t="shared" si="0"/>
        <v>44760</v>
      </c>
      <c r="AA6" s="18">
        <f t="shared" si="0"/>
        <v>44761</v>
      </c>
      <c r="AB6" s="18">
        <f t="shared" si="0"/>
        <v>44762</v>
      </c>
      <c r="AC6" s="18">
        <f t="shared" si="0"/>
        <v>44763</v>
      </c>
      <c r="AD6" s="18">
        <f t="shared" si="0"/>
        <v>44764</v>
      </c>
      <c r="AE6" s="18">
        <f t="shared" si="0"/>
        <v>44765</v>
      </c>
      <c r="AF6" s="19">
        <f t="shared" si="0"/>
        <v>44766</v>
      </c>
      <c r="AG6" s="17">
        <f t="shared" si="0"/>
        <v>44767</v>
      </c>
      <c r="AH6" s="18">
        <f t="shared" si="0"/>
        <v>44768</v>
      </c>
      <c r="AI6" s="18">
        <f t="shared" si="0"/>
        <v>44769</v>
      </c>
      <c r="AJ6" s="18">
        <f t="shared" si="0"/>
        <v>44770</v>
      </c>
      <c r="AK6" s="18">
        <f t="shared" si="0"/>
        <v>44771</v>
      </c>
      <c r="AL6" s="18">
        <f t="shared" si="0"/>
        <v>44772</v>
      </c>
      <c r="AM6" s="19">
        <f t="shared" si="0"/>
        <v>44773</v>
      </c>
      <c r="AN6" s="17">
        <f t="shared" si="0"/>
        <v>44774</v>
      </c>
      <c r="AO6" s="18">
        <f t="shared" si="0"/>
        <v>44775</v>
      </c>
      <c r="AP6" s="18">
        <f t="shared" si="0"/>
        <v>44776</v>
      </c>
      <c r="AQ6" s="18">
        <f t="shared" si="0"/>
        <v>44777</v>
      </c>
      <c r="AR6" s="18">
        <f t="shared" si="0"/>
        <v>44778</v>
      </c>
      <c r="AS6" s="18">
        <f t="shared" ref="AS6:BO6" si="1">AR6+1</f>
        <v>44779</v>
      </c>
      <c r="AT6" s="19">
        <f t="shared" si="1"/>
        <v>44780</v>
      </c>
      <c r="AU6" s="17">
        <f t="shared" si="1"/>
        <v>44781</v>
      </c>
      <c r="AV6" s="18">
        <f t="shared" si="1"/>
        <v>44782</v>
      </c>
      <c r="AW6" s="18">
        <f t="shared" si="1"/>
        <v>44783</v>
      </c>
      <c r="AX6" s="18">
        <f t="shared" si="1"/>
        <v>44784</v>
      </c>
      <c r="AY6" s="18">
        <f t="shared" si="1"/>
        <v>44785</v>
      </c>
      <c r="AZ6" s="18">
        <f t="shared" si="1"/>
        <v>44786</v>
      </c>
      <c r="BA6" s="19">
        <f t="shared" si="1"/>
        <v>44787</v>
      </c>
      <c r="BB6" s="17">
        <f t="shared" si="1"/>
        <v>44788</v>
      </c>
      <c r="BC6" s="18">
        <f t="shared" si="1"/>
        <v>44789</v>
      </c>
      <c r="BD6" s="18">
        <f t="shared" si="1"/>
        <v>44790</v>
      </c>
      <c r="BE6" s="18">
        <f t="shared" si="1"/>
        <v>44791</v>
      </c>
      <c r="BF6" s="18">
        <f t="shared" si="1"/>
        <v>44792</v>
      </c>
      <c r="BG6" s="18">
        <f t="shared" si="1"/>
        <v>44793</v>
      </c>
      <c r="BH6" s="19">
        <f t="shared" si="1"/>
        <v>44794</v>
      </c>
      <c r="BI6" s="17">
        <f t="shared" si="1"/>
        <v>44795</v>
      </c>
      <c r="BJ6" s="18">
        <f t="shared" si="1"/>
        <v>44796</v>
      </c>
      <c r="BK6" s="18">
        <f t="shared" si="1"/>
        <v>44797</v>
      </c>
      <c r="BL6" s="18">
        <f t="shared" si="1"/>
        <v>44798</v>
      </c>
      <c r="BM6" s="18">
        <f t="shared" si="1"/>
        <v>44799</v>
      </c>
      <c r="BN6" s="18">
        <f t="shared" si="1"/>
        <v>44800</v>
      </c>
      <c r="BO6" s="19">
        <f t="shared" si="1"/>
        <v>44801</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204</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3"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207</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210</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205</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208</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209</v>
      </c>
      <c r="D191" s="53"/>
      <c r="E191" s="44" t="s">
        <v>64</v>
      </c>
      <c r="F191" s="45">
        <v>44748</v>
      </c>
      <c r="G191" s="46">
        <v>44749</v>
      </c>
      <c r="H191" s="47"/>
      <c r="I191" s="48">
        <v>0.1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206</v>
      </c>
      <c r="D192" s="53"/>
      <c r="E192" s="44" t="s">
        <v>64</v>
      </c>
      <c r="F192" s="45">
        <v>44749</v>
      </c>
      <c r="G192" s="46">
        <v>44760</v>
      </c>
      <c r="H192" s="47"/>
      <c r="I192" s="48">
        <v>0</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t="str">
        <f t="shared" si="36"/>
        <v>18.7</v>
      </c>
      <c r="B193" s="42" t="s">
        <v>211</v>
      </c>
      <c r="D193" s="53"/>
      <c r="E193" s="44" t="s">
        <v>64</v>
      </c>
      <c r="F193" s="45">
        <v>44749</v>
      </c>
      <c r="G193" s="46">
        <v>44760</v>
      </c>
      <c r="H193" s="47"/>
      <c r="I193" s="48">
        <v>0</v>
      </c>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44"/>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53"/>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 E187:E1048576">
    <cfRule type="cellIs" dxfId="59" priority="91" operator="equal">
      <formula>"Bash"</formula>
    </cfRule>
    <cfRule type="cellIs" dxfId="58" priority="92" operator="equal">
      <formula>"LINUX"</formula>
    </cfRule>
    <cfRule type="cellIs" dxfId="57" priority="93" operator="equal">
      <formula>"PHP"</formula>
    </cfRule>
    <cfRule type="cellIs" dxfId="56" priority="94" operator="equal">
      <formula>"CSS"</formula>
    </cfRule>
    <cfRule type="cellIs" dxfId="55" priority="95" operator="equal">
      <formula>"HTML"</formula>
    </cfRule>
    <cfRule type="cellIs" dxfId="54" priority="96" operator="equal">
      <formula>"R"</formula>
    </cfRule>
    <cfRule type="cellIs" dxfId="53" priority="97" operator="equal">
      <formula>"SQL"</formula>
    </cfRule>
    <cfRule type="cellIs" dxfId="52" priority="98" operator="equal">
      <formula>"JS"</formula>
    </cfRule>
    <cfRule type="cellIs" dxfId="51" priority="99" operator="equal">
      <formula>"Python"</formula>
    </cfRule>
  </conditionalFormatting>
  <conditionalFormatting sqref="I1:I179 I181 I187:I1048576">
    <cfRule type="dataBar" priority="88">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048576">
    <cfRule type="expression" dxfId="50" priority="79">
      <formula>L$6=TODAY()</formula>
    </cfRule>
    <cfRule type="expression" dxfId="49" priority="89">
      <formula>AND($F1&lt;=L$6,ROUNDDOWN(($G1-$F1+1)*$I1,0)+$F1-1&gt;=L$6)</formula>
    </cfRule>
    <cfRule type="expression" dxfId="48" priority="90">
      <formula>AND(NOT(ISBLANK($F1)),$F1&lt;=L$6,$G1&gt;=L$6)</formula>
    </cfRule>
  </conditionalFormatting>
  <conditionalFormatting sqref="E180">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0">
    <cfRule type="dataBar" priority="67">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38" priority="66">
      <formula>L$6=TODAY()</formula>
    </cfRule>
    <cfRule type="expression" dxfId="37" priority="68">
      <formula>AND($F180&lt;=L$6,ROUNDDOWN(($G180-$F180+1)*$I180,0)+$F180-1&gt;=L$6)</formula>
    </cfRule>
    <cfRule type="expression" dxfId="36" priority="69">
      <formula>AND(NOT(ISBLANK($F180)),$F180&lt;=L$6,$G180&gt;=L$6)</formula>
    </cfRule>
  </conditionalFormatting>
  <conditionalFormatting sqref="E182">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2">
    <cfRule type="dataBar" priority="54">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26" priority="53">
      <formula>L$6=TODAY()</formula>
    </cfRule>
    <cfRule type="expression" dxfId="25" priority="55">
      <formula>AND($F182&lt;=L$6,ROUNDDOWN(($G182-$F182+1)*$I182,0)+$F182-1&gt;=L$6)</formula>
    </cfRule>
    <cfRule type="expression" dxfId="24" priority="56">
      <formula>AND(NOT(ISBLANK($F182)),$F182&lt;=L$6,$G182&gt;=L$6)</formula>
    </cfRule>
  </conditionalFormatting>
  <conditionalFormatting sqref="E183:E185">
    <cfRule type="cellIs" dxfId="23" priority="44" operator="equal">
      <formula>"Bash"</formula>
    </cfRule>
    <cfRule type="cellIs" dxfId="22" priority="45" operator="equal">
      <formula>"LINUX"</formula>
    </cfRule>
    <cfRule type="cellIs" dxfId="21" priority="46" operator="equal">
      <formula>"PHP"</formula>
    </cfRule>
    <cfRule type="cellIs" dxfId="20" priority="47" operator="equal">
      <formula>"CSS"</formula>
    </cfRule>
    <cfRule type="cellIs" dxfId="19" priority="48" operator="equal">
      <formula>"HTML"</formula>
    </cfRule>
    <cfRule type="cellIs" dxfId="18" priority="49" operator="equal">
      <formula>"R"</formula>
    </cfRule>
    <cfRule type="cellIs" dxfId="17" priority="50" operator="equal">
      <formula>"SQL"</formula>
    </cfRule>
    <cfRule type="cellIs" dxfId="16" priority="51" operator="equal">
      <formula>"JS"</formula>
    </cfRule>
    <cfRule type="cellIs" dxfId="15" priority="52" operator="equal">
      <formula>"Python"</formula>
    </cfRule>
  </conditionalFormatting>
  <conditionalFormatting sqref="I183:I185">
    <cfRule type="dataBar" priority="41">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14" priority="40">
      <formula>L$6=TODAY()</formula>
    </cfRule>
    <cfRule type="expression" dxfId="13" priority="42">
      <formula>AND($F183&lt;=L$6,ROUNDDOWN(($G183-$F183+1)*$I183,0)+$F183-1&gt;=L$6)</formula>
    </cfRule>
    <cfRule type="expression" dxfId="12" priority="43">
      <formula>AND(NOT(ISBLANK($F183)),$F183&lt;=L$6,$G183&gt;=L$6)</formula>
    </cfRule>
  </conditionalFormatting>
  <conditionalFormatting sqref="E186">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6">
    <cfRule type="dataBar" priority="2">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2" priority="1">
      <formula>L$6=TODAY()</formula>
    </cfRule>
    <cfRule type="expression" dxfId="1" priority="3">
      <formula>AND($F186&lt;=L$6,ROUNDDOWN(($G186-$F186+1)*$I186,0)+$F186-1&gt;=L$6)</formula>
    </cfRule>
    <cfRule type="expression" dxfId="0" priority="4">
      <formula>AND(NOT(ISBLANK($F186)),$F186&lt;=L$6,$G186&gt;=L$6)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2022-07-06T06:43:23Z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