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3EC368AF-1F87-4FE3-9F85-86BE3B594428}" xr6:coauthVersionLast="47" xr6:coauthVersionMax="47" xr10:uidLastSave="{00000000-0000-0000-0000-000000000000}"/>
  <bookViews>
    <workbookView xWindow="28680" yWindow="-120" windowWidth="29040" windowHeight="15840" xr2:uid="{00000000-000D-0000-FFFF-FFFF00000000}"/>
  </bookViews>
  <sheets>
    <sheet name="GanttChart" sheetId="9" r:id="rId1"/>
    <sheet name="Sheet1" sheetId="13" r:id="rId2"/>
  </sheets>
  <definedNames>
    <definedName name="prevWBS" localSheetId="0">GanttChart!$A1048576</definedName>
    <definedName name="prevWBS" localSheetId="1">Sheet1!$A1048576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11" i="9" l="1"/>
  <c r="J111" i="9" s="1"/>
  <c r="G127" i="9"/>
  <c r="J127" i="9" s="1"/>
  <c r="G104" i="9"/>
  <c r="J104" i="9" s="1"/>
  <c r="G130" i="9"/>
  <c r="J130" i="9" s="1"/>
  <c r="G97" i="9"/>
  <c r="J97" i="9" s="1"/>
  <c r="J88" i="9"/>
  <c r="G87" i="9"/>
  <c r="J87" i="9" s="1"/>
  <c r="J86" i="9"/>
  <c r="G85" i="9"/>
  <c r="J85" i="9" s="1"/>
  <c r="J75" i="9"/>
  <c r="G74" i="9"/>
  <c r="J74" i="9" s="1"/>
  <c r="G67" i="9"/>
  <c r="J67" i="9" s="1"/>
  <c r="G66" i="9"/>
  <c r="J66" i="9" s="1"/>
  <c r="J65" i="9"/>
  <c r="J64" i="9"/>
  <c r="G63" i="9"/>
  <c r="J63" i="9" s="1"/>
  <c r="I6" i="13"/>
  <c r="F6" i="13"/>
  <c r="F5" i="13"/>
  <c r="I5" i="13" s="1"/>
  <c r="F4" i="13"/>
  <c r="I4" i="13" s="1"/>
  <c r="F3" i="13"/>
  <c r="I3" i="13" s="1"/>
  <c r="F2" i="13"/>
  <c r="I2" i="13" s="1"/>
  <c r="F1" i="13"/>
  <c r="I1" i="13" s="1"/>
  <c r="A1" i="13"/>
  <c r="A2" i="13" s="1"/>
  <c r="A3" i="13" s="1"/>
  <c r="A4" i="13" s="1"/>
  <c r="A5" i="13" s="1"/>
  <c r="A6" i="13"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s="1"/>
  <c r="A119" i="9" s="1"/>
  <c r="A120" i="9" s="1"/>
  <c r="A121" i="9" s="1"/>
  <c r="A122" i="9" s="1"/>
  <c r="A123" i="9" s="1"/>
  <c r="A124" i="9" s="1"/>
  <c r="A125" i="9" s="1"/>
  <c r="A126" i="9" s="1"/>
  <c r="A127" i="9" s="1"/>
  <c r="A128" i="9" s="1"/>
  <c r="A129" i="9" s="1"/>
  <c r="A130" i="9" s="1"/>
  <c r="A131" i="9" s="1"/>
  <c r="A132" i="9" s="1"/>
  <c r="A133" i="9" s="1"/>
  <c r="A134" i="9" s="1"/>
  <c r="A13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<sst xmlns="http://schemas.openxmlformats.org/spreadsheetml/2006/main" count="263" uniqueCount="155">
  <si>
    <t>WBS</t>
  </si>
  <si>
    <t>[Task Category]</t>
  </si>
  <si>
    <t>[Task]</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</si>
  <si>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</si>
  <si>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</si>
  <si>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</si>
  <si>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</si>
  <si>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</si>
  <si>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</si>
  <si>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</si>
  <si>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</si>
  <si>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</si>
  <si>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</si>
  <si>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</si>
  <si>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</si>
  <si>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</si>
  <si>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</si>
  <si>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</si>
  <si>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</si>
  <si>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</si>
  <si>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</si>
  <si>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</si>
  <si>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</si>
  <si>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</si>
  <si>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</si>
  <si>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</si>
  <si>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</si>
  <si>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</si>
  <si>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</si>
  <si>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</si>
  <si>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</si>
  <si>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</si>
  <si>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</si>
  <si>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</si>
  <si>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</si>
  <si>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</si>
  <si>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</si>
  <si>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</si>
  <si>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</si>
  <si>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</si>
  <si>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</si>
  <si>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</si>
  <si>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</si>
  <si>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</si>
  <si>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</si>
  <si>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</si>
  <si>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</si>
  <si>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</si>
  <si>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</si>
  <si>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</si>
  <si>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</si>
  <si>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</si>
  <si>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</si>
  <si>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</si>
  <si>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</si>
  <si>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</si>
  <si>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</si>
  <si>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</si>
  <si>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</si>
  <si>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</si>
  <si>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</si>
  <si>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</si>
  <si>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</si>
  <si>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</si>
  <si>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</si>
  <si>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</si>
  <si>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LINUX</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</si>
  <si>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</si>
  <si>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</si>
  <si>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</si>
  <si>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</si>
  <si>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</si>
  <si>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</si>
  <si>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</si>
  <si>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</si>
  <si>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</si>
  <si>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</si>
  <si>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</si>
  <si>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</si>
  <si>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</si>
  <si>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</si>
  <si>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</si>
  <si>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</si>
  <si>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</si>
  <si>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</si>
  <si>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</si>
  <si>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</si>
  <si>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</si>
  <si>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</si>
  <si>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</si>
  <si>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</si>
  <si>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</si>
  <si>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</si>
  <si>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</si>
  <si>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</si>
  <si>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</si>
  <si>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</si>
  <si>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LATEX</t>
  </si>
  <si>
    <t>Add NC SQL Database</t>
  </si>
  <si>
    <t>Add NC to Website</t>
  </si>
  <si>
    <t>Improve Nowcasts - Elastic Net Regularization</t>
  </si>
  <si>
    <t>Add Elastic Net Documentation</t>
  </si>
  <si>
    <t>C$</t>
  </si>
  <si>
    <t>Begin Theory for Structural Framework</t>
  </si>
  <si>
    <t>Toy Structural Model &amp; Improve Nowcasts</t>
  </si>
  <si>
    <t>Add Nowcasts to Front Page</t>
  </si>
  <si>
    <t>Improve Forecasts &amp; Fix Bugs</t>
  </si>
  <si>
    <t>Add Motivation Page</t>
  </si>
  <si>
    <t>Create IRF Code &amp; Graphics</t>
  </si>
  <si>
    <t>Add Nowcasted HPI, Other Variables</t>
  </si>
  <si>
    <t>Create "Forecast Quality" Measure of Different Variables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</si>
  <si>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</si>
  <si>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</si>
  <si>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</si>
  <si>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</si>
  <si>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</si>
  <si>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</si>
  <si>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</si>
  <si>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</si>
  <si>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</si>
  <si>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</si>
  <si>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</si>
  <si>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UI Improvements</t>
  </si>
  <si>
    <t>Add Baseline Qualitative-Adjustable Forecasts</t>
  </si>
  <si>
    <t>Add Separation of Initial/External Forecasts</t>
  </si>
  <si>
    <t>Add Initial Forecast Qual Derivaiton</t>
  </si>
  <si>
    <t>External Forecast Improvements</t>
  </si>
  <si>
    <t>Add More External Forecasts</t>
  </si>
  <si>
    <t>Refactor External Forecasts</t>
  </si>
  <si>
    <t>Add Other Initial Forecasts</t>
  </si>
  <si>
    <t>Structural Model Dev</t>
  </si>
  <si>
    <t>Add Nowcast to New Flow</t>
  </si>
  <si>
    <t>Add Alt Initial Forecasts</t>
  </si>
  <si>
    <t>Rework Webpage Nav</t>
  </si>
  <si>
    <t>Add New Forecasts to Site</t>
  </si>
  <si>
    <t>Update Docs</t>
  </si>
  <si>
    <t>Update Model Flow</t>
  </si>
  <si>
    <t>Fix Nowcast Variables to Match New Tab</t>
  </si>
  <si>
    <t>XLSX</t>
  </si>
  <si>
    <t>Model Rewrite P1-P3</t>
  </si>
  <si>
    <t>Add Structural Forecasting Dev</t>
  </si>
  <si>
    <t>Add Structural Estimation Dev</t>
  </si>
  <si>
    <t>Model Creation P4 - CSM &amp; Website Prep</t>
  </si>
  <si>
    <t>CSM Forecast Dates</t>
  </si>
  <si>
    <t>CSM Forecasting</t>
  </si>
  <si>
    <t>Model Stacking CSM - Nowcasts</t>
  </si>
  <si>
    <t>LLC Incorporation</t>
  </si>
  <si>
    <t>Add More About Us on Site</t>
  </si>
  <si>
    <t>Add NLP Model</t>
  </si>
  <si>
    <t>Add Forecasts to SQL</t>
  </si>
  <si>
    <t>Nowcast Model Stacking - Reduce Variance</t>
  </si>
  <si>
    <t>CSM Transformations</t>
  </si>
  <si>
    <t>CSM Qualitative Forecast Refactoring &amp; Forecasting</t>
  </si>
  <si>
    <t>CSM Equation Validation</t>
  </si>
  <si>
    <t>CSM Equation Fixing (Moving Averages Bug)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</si>
</sst>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b/>
      <sz val="9"/>
      <name val="Arial"/>
      <family val="2"/>
      <scheme val="minor"/>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7">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35" fillId="0" borderId="0" xfId="0" applyFont="1" applyFill="1" applyBorder="1" applyAlignment="1" applyProtection="1">
      <alignment horizontal="center" vertical="center"/>
    </xf>
    <xf numFmtId="165" fontId="35" fillId="22" borderId="0" xfId="0" applyNumberFormat="1" applyFont="1" applyFill="1" applyBorder="1" applyAlignment="1" applyProtection="1">
      <alignment horizontal="center" vertical="center"/>
    </xf>
    <xf numFmtId="165" fontId="35" fillId="0" borderId="0" xfId="0" applyNumberFormat="1" applyFont="1" applyBorder="1" applyAlignment="1" applyProtection="1">
      <alignment horizontal="center" vertical="center"/>
    </xf>
    <xf numFmtId="1" fontId="35" fillId="23" borderId="0" xfId="0" applyNumberFormat="1" applyFont="1" applyFill="1" applyBorder="1" applyAlignment="1" applyProtection="1">
      <alignment horizontal="center" vertical="center"/>
    </xf>
    <xf numFmtId="9" fontId="35" fillId="23" borderId="0" xfId="40" applyFont="1" applyFill="1" applyBorder="1" applyAlignment="1" applyProtection="1">
      <alignment horizontal="center" vertical="center"/>
    </xf>
    <xf numFmtId="1" fontId="35" fillId="0" borderId="0" xfId="0" applyNumberFormat="1" applyFont="1" applyBorder="1" applyAlignment="1" applyProtection="1">
      <alignment horizontal="center" vertical="center"/>
    </xf>
    <xf numFmtId="1" fontId="38" fillId="0" borderId="0" xfId="0" applyNumberFormat="1" applyFont="1" applyBorder="1" applyAlignment="1" applyProtection="1">
      <alignment horizontal="center" vertical="center"/>
    </xf>
    <xf numFmtId="0" fontId="44" fillId="0" borderId="10" xfId="0" applyFont="1" applyFill="1" applyBorder="1" applyAlignment="1" applyProtection="1">
      <alignment vertical="center" wrapText="1"/>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164" fontId="33" fillId="0" borderId="21" xfId="0" applyNumberFormat="1" applyFont="1" applyFill="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34">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theme="0" tint="-0.1499679555650502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I$4" horiz="1" max="100" min="1" page="0" val="32"/>
</file>

<file path=xl/drawings/drawing1.xml><?xml version="1.0" encoding="utf-8"?>
<xdr:wsDr xmlns:xdr="http://schemas.openxmlformats.org/drawingml/2006/spreadsheetDrawing" xmlns:a="http://schemas.openxmlformats.org/drawingml/2006/main">
  <xdr:twoCellAnchor editAs="absolute">
    <xdr:from>
      <xdr:col>4</xdr:col>
      <xdr:colOff>647700</xdr:colOff>
      <xdr:row>5</xdr:row>
      <xdr:rowOff>142875</xdr:rowOff>
    </xdr:from>
    <xdr:to>
      <xdr:col>18</xdr:col>
      <xdr:colOff>38100</xdr:colOff>
      <xdr:row>11</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170"/>
  <sheetViews>
    <sheetView showGridLines="0" tabSelected="1" zoomScaleNormal="100" workbookViewId="0">
      <pane ySplit="7" topLeftCell="A104" activePane="bottomLeft" state="frozen"/>
      <selection pane="bottomLeft" activeCell="I5" sqref="I5"/>
    </sheetView>
  </sheetViews>
  <sheetFormatPr defaultColWidth="9.140625" defaultRowHeight="14.1" customHeight="1" x14ac:dyDescent="0.2"/>
  <cols>
    <col min="1" max="1" width="6.85546875" style="5" customWidth="1"/>
    <col min="2" max="2" width="50" style="1" bestFit="1" customWidth="1"/>
    <col min="3" max="3" width="7.7109375" style="1" customWidth="1"/>
    <col min="4" max="4" width="6.85546875" style="6" hidden="1" customWidth="1"/>
    <col min="5" max="5" width="10.85546875" style="6" bestFit="1" customWidth="1"/>
    <col min="6" max="7" width="12" style="1" customWidth="1"/>
    <col min="8" max="8" width="6" style="1" hidden="1" customWidth="1"/>
    <col min="9" max="9" width="6.7109375" style="1" customWidth="1"/>
    <col min="10" max="10" width="6.42578125" style="1" hidden="1" customWidth="1"/>
    <col min="11" max="11" width="1.85546875" style="1" customWidth="1"/>
    <col min="12" max="67" width="2.42578125" style="1" customWidth="1"/>
    <col min="68" max="16384" width="9.140625" style="3"/>
  </cols>
  <sheetData>
    <row r="1" spans="1:67" ht="30" customHeight="1" x14ac:dyDescent="0.2">
      <c r="A1" s="64" t="s">
        <v>13</v>
      </c>
      <c r="B1" s="10"/>
      <c r="C1" s="10"/>
      <c r="D1" s="10"/>
      <c r="E1" s="10"/>
      <c r="F1" s="10"/>
      <c r="G1" s="10"/>
      <c r="J1" s="68"/>
      <c r="L1" s="84"/>
      <c r="M1" s="84"/>
      <c r="N1" s="84"/>
      <c r="O1" s="84"/>
      <c r="P1" s="84"/>
      <c r="Q1" s="84"/>
      <c r="R1" s="84"/>
      <c r="S1" s="84"/>
      <c r="T1" s="84"/>
      <c r="U1" s="84"/>
      <c r="V1" s="84"/>
      <c r="W1" s="84"/>
      <c r="X1" s="84"/>
      <c r="Y1" s="84"/>
      <c r="Z1" s="84"/>
      <c r="AA1" s="84"/>
      <c r="AB1" s="84"/>
      <c r="AC1" s="84"/>
      <c r="AD1" s="84"/>
      <c r="AE1" s="84"/>
      <c r="AF1" s="84"/>
    </row>
    <row r="2" spans="1:67" ht="18" customHeight="1" x14ac:dyDescent="0.2">
      <c r="A2" s="15"/>
      <c r="B2" s="7"/>
      <c r="C2" s="7"/>
      <c r="D2" s="9"/>
      <c r="E2" s="9"/>
      <c r="F2" s="69"/>
      <c r="G2" s="69"/>
      <c r="I2" s="2"/>
    </row>
    <row r="3" spans="1:67" ht="14.25" x14ac:dyDescent="0.2">
      <c r="A3" s="15"/>
      <c r="B3" s="11"/>
      <c r="C3" s="4"/>
      <c r="D3" s="4"/>
      <c r="E3" s="4"/>
      <c r="F3" s="4"/>
      <c r="G3" s="4"/>
      <c r="H3" s="4"/>
      <c r="I3" s="2"/>
      <c r="L3" s="8"/>
      <c r="M3" s="8"/>
      <c r="N3" s="8"/>
      <c r="O3" s="8"/>
      <c r="P3" s="8"/>
      <c r="Q3" s="8"/>
      <c r="R3" s="8"/>
      <c r="S3" s="8"/>
      <c r="T3" s="8"/>
      <c r="U3" s="8"/>
      <c r="V3" s="8"/>
      <c r="W3" s="8"/>
      <c r="X3" s="8"/>
      <c r="Y3" s="8"/>
      <c r="Z3" s="8"/>
      <c r="AA3" s="8"/>
      <c r="AB3" s="8"/>
    </row>
    <row r="4" spans="1:67" ht="17.25" customHeight="1" x14ac:dyDescent="0.2">
      <c r="A4" s="49"/>
      <c r="B4" s="53" t="s">
        <v>11</v>
      </c>
      <c r="C4" s="86">
        <v>44192</v>
      </c>
      <c r="D4" s="86"/>
      <c r="E4" s="86"/>
      <c r="F4" s="86"/>
      <c r="G4" s="50"/>
      <c r="H4" s="53" t="s">
        <v>10</v>
      </c>
      <c r="I4" s="67">
        <v>32</v>
      </c>
      <c r="J4" s="51"/>
      <c r="K4" s="13"/>
      <c r="L4" s="78" t="str">
        <f>"Week "&amp;(L6-($C$4-WEEKDAY($C$4,1)+2))/7+1</f>
        <v>Week 32</v>
      </c>
      <c r="M4" s="79"/>
      <c r="N4" s="79"/>
      <c r="O4" s="79"/>
      <c r="P4" s="79"/>
      <c r="Q4" s="79"/>
      <c r="R4" s="80"/>
      <c r="S4" s="78" t="str">
        <f>"Week "&amp;(S6-($C$4-WEEKDAY($C$4,1)+2))/7+1</f>
        <v>Week 33</v>
      </c>
      <c r="T4" s="79"/>
      <c r="U4" s="79"/>
      <c r="V4" s="79"/>
      <c r="W4" s="79"/>
      <c r="X4" s="79"/>
      <c r="Y4" s="80"/>
      <c r="Z4" s="78" t="str">
        <f>"Week "&amp;(Z6-($C$4-WEEKDAY($C$4,1)+2))/7+1</f>
        <v>Week 34</v>
      </c>
      <c r="AA4" s="79"/>
      <c r="AB4" s="79"/>
      <c r="AC4" s="79"/>
      <c r="AD4" s="79"/>
      <c r="AE4" s="79"/>
      <c r="AF4" s="80"/>
      <c r="AG4" s="78" t="str">
        <f>"Week "&amp;(AG6-($C$4-WEEKDAY($C$4,1)+2))/7+1</f>
        <v>Week 35</v>
      </c>
      <c r="AH4" s="79"/>
      <c r="AI4" s="79"/>
      <c r="AJ4" s="79"/>
      <c r="AK4" s="79"/>
      <c r="AL4" s="79"/>
      <c r="AM4" s="80"/>
      <c r="AN4" s="78" t="str">
        <f>"Week "&amp;(AN6-($C$4-WEEKDAY($C$4,1)+2))/7+1</f>
        <v>Week 36</v>
      </c>
      <c r="AO4" s="79"/>
      <c r="AP4" s="79"/>
      <c r="AQ4" s="79"/>
      <c r="AR4" s="79"/>
      <c r="AS4" s="79"/>
      <c r="AT4" s="80"/>
      <c r="AU4" s="78" t="str">
        <f>"Week "&amp;(AU6-($C$4-WEEKDAY($C$4,1)+2))/7+1</f>
        <v>Week 37</v>
      </c>
      <c r="AV4" s="79"/>
      <c r="AW4" s="79"/>
      <c r="AX4" s="79"/>
      <c r="AY4" s="79"/>
      <c r="AZ4" s="79"/>
      <c r="BA4" s="80"/>
      <c r="BB4" s="78" t="str">
        <f>"Week "&amp;(BB6-($C$4-WEEKDAY($C$4,1)+2))/7+1</f>
        <v>Week 38</v>
      </c>
      <c r="BC4" s="79"/>
      <c r="BD4" s="79"/>
      <c r="BE4" s="79"/>
      <c r="BF4" s="79"/>
      <c r="BG4" s="79"/>
      <c r="BH4" s="80"/>
      <c r="BI4" s="78" t="str">
        <f>"Week "&amp;(BI6-($C$4-WEEKDAY($C$4,1)+2))/7+1</f>
        <v>Week 39</v>
      </c>
      <c r="BJ4" s="79"/>
      <c r="BK4" s="79"/>
      <c r="BL4" s="79"/>
      <c r="BM4" s="79"/>
      <c r="BN4" s="79"/>
      <c r="BO4" s="80"/>
    </row>
    <row r="5" spans="1:67" ht="17.25" customHeight="1" x14ac:dyDescent="0.2">
      <c r="A5" s="49"/>
      <c r="B5" s="53" t="s">
        <v>12</v>
      </c>
      <c r="C5" s="85" t="s">
        <v>102</v>
      </c>
      <c r="D5" s="85"/>
      <c r="E5" s="85"/>
      <c r="F5" s="85"/>
      <c r="G5" s="52"/>
      <c r="H5" s="52"/>
      <c r="I5" s="52"/>
      <c r="J5" s="52"/>
      <c r="K5" s="13"/>
      <c r="L5" s="81">
        <f>L6</f>
        <v>44410</v>
      </c>
      <c r="M5" s="82"/>
      <c r="N5" s="82"/>
      <c r="O5" s="82"/>
      <c r="P5" s="82"/>
      <c r="Q5" s="82"/>
      <c r="R5" s="83"/>
      <c r="S5" s="81">
        <f>S6</f>
        <v>44417</v>
      </c>
      <c r="T5" s="82"/>
      <c r="U5" s="82"/>
      <c r="V5" s="82"/>
      <c r="W5" s="82"/>
      <c r="X5" s="82"/>
      <c r="Y5" s="83"/>
      <c r="Z5" s="81">
        <f>Z6</f>
        <v>44424</v>
      </c>
      <c r="AA5" s="82"/>
      <c r="AB5" s="82"/>
      <c r="AC5" s="82"/>
      <c r="AD5" s="82"/>
      <c r="AE5" s="82"/>
      <c r="AF5" s="83"/>
      <c r="AG5" s="81">
        <f>AG6</f>
        <v>44431</v>
      </c>
      <c r="AH5" s="82"/>
      <c r="AI5" s="82"/>
      <c r="AJ5" s="82"/>
      <c r="AK5" s="82"/>
      <c r="AL5" s="82"/>
      <c r="AM5" s="83"/>
      <c r="AN5" s="81">
        <f>AN6</f>
        <v>44438</v>
      </c>
      <c r="AO5" s="82"/>
      <c r="AP5" s="82"/>
      <c r="AQ5" s="82"/>
      <c r="AR5" s="82"/>
      <c r="AS5" s="82"/>
      <c r="AT5" s="83"/>
      <c r="AU5" s="81">
        <f>AU6</f>
        <v>44445</v>
      </c>
      <c r="AV5" s="82"/>
      <c r="AW5" s="82"/>
      <c r="AX5" s="82"/>
      <c r="AY5" s="82"/>
      <c r="AZ5" s="82"/>
      <c r="BA5" s="83"/>
      <c r="BB5" s="81">
        <f>BB6</f>
        <v>44452</v>
      </c>
      <c r="BC5" s="82"/>
      <c r="BD5" s="82"/>
      <c r="BE5" s="82"/>
      <c r="BF5" s="82"/>
      <c r="BG5" s="82"/>
      <c r="BH5" s="83"/>
      <c r="BI5" s="81">
        <f>BI6</f>
        <v>44459</v>
      </c>
      <c r="BJ5" s="82"/>
      <c r="BK5" s="82"/>
      <c r="BL5" s="82"/>
      <c r="BM5" s="82"/>
      <c r="BN5" s="82"/>
      <c r="BO5" s="83"/>
    </row>
    <row r="6" spans="1:67" ht="12.75" x14ac:dyDescent="0.2">
      <c r="A6" s="12"/>
      <c r="B6" s="13"/>
      <c r="C6" s="13"/>
      <c r="D6" s="14"/>
      <c r="E6" s="14"/>
      <c r="F6" s="13"/>
      <c r="G6" s="13"/>
      <c r="H6" s="13"/>
      <c r="I6" s="13"/>
      <c r="J6" s="13"/>
      <c r="K6" s="13"/>
      <c r="L6" s="37">
        <f>C4-WEEKDAY(C4,1)+2+7*(I4-1)</f>
        <v>44410</v>
      </c>
      <c r="M6" s="28">
        <f t="shared" ref="M6:AR6" si="0">L6+1</f>
        <v>44411</v>
      </c>
      <c r="N6" s="28">
        <f t="shared" si="0"/>
        <v>44412</v>
      </c>
      <c r="O6" s="28">
        <f t="shared" si="0"/>
        <v>44413</v>
      </c>
      <c r="P6" s="28">
        <f t="shared" si="0"/>
        <v>44414</v>
      </c>
      <c r="Q6" s="28">
        <f t="shared" si="0"/>
        <v>44415</v>
      </c>
      <c r="R6" s="38">
        <f t="shared" si="0"/>
        <v>44416</v>
      </c>
      <c r="S6" s="37">
        <f t="shared" si="0"/>
        <v>44417</v>
      </c>
      <c r="T6" s="28">
        <f t="shared" si="0"/>
        <v>44418</v>
      </c>
      <c r="U6" s="28">
        <f t="shared" si="0"/>
        <v>44419</v>
      </c>
      <c r="V6" s="28">
        <f t="shared" si="0"/>
        <v>44420</v>
      </c>
      <c r="W6" s="28">
        <f t="shared" si="0"/>
        <v>44421</v>
      </c>
      <c r="X6" s="28">
        <f t="shared" si="0"/>
        <v>44422</v>
      </c>
      <c r="Y6" s="38">
        <f t="shared" si="0"/>
        <v>44423</v>
      </c>
      <c r="Z6" s="37">
        <f t="shared" si="0"/>
        <v>44424</v>
      </c>
      <c r="AA6" s="28">
        <f t="shared" si="0"/>
        <v>44425</v>
      </c>
      <c r="AB6" s="28">
        <f t="shared" si="0"/>
        <v>44426</v>
      </c>
      <c r="AC6" s="28">
        <f t="shared" si="0"/>
        <v>44427</v>
      </c>
      <c r="AD6" s="28">
        <f t="shared" si="0"/>
        <v>44428</v>
      </c>
      <c r="AE6" s="28">
        <f t="shared" si="0"/>
        <v>44429</v>
      </c>
      <c r="AF6" s="38">
        <f t="shared" si="0"/>
        <v>44430</v>
      </c>
      <c r="AG6" s="37">
        <f t="shared" si="0"/>
        <v>44431</v>
      </c>
      <c r="AH6" s="28">
        <f t="shared" si="0"/>
        <v>44432</v>
      </c>
      <c r="AI6" s="28">
        <f t="shared" si="0"/>
        <v>44433</v>
      </c>
      <c r="AJ6" s="28">
        <f t="shared" si="0"/>
        <v>44434</v>
      </c>
      <c r="AK6" s="28">
        <f t="shared" si="0"/>
        <v>44435</v>
      </c>
      <c r="AL6" s="28">
        <f t="shared" si="0"/>
        <v>44436</v>
      </c>
      <c r="AM6" s="38">
        <f t="shared" si="0"/>
        <v>44437</v>
      </c>
      <c r="AN6" s="37">
        <f t="shared" si="0"/>
        <v>44438</v>
      </c>
      <c r="AO6" s="28">
        <f t="shared" si="0"/>
        <v>44439</v>
      </c>
      <c r="AP6" s="28">
        <f t="shared" si="0"/>
        <v>44440</v>
      </c>
      <c r="AQ6" s="28">
        <f t="shared" si="0"/>
        <v>44441</v>
      </c>
      <c r="AR6" s="28">
        <f t="shared" si="0"/>
        <v>44442</v>
      </c>
      <c r="AS6" s="28">
        <f t="shared" ref="AS6:BO6" si="1">AR6+1</f>
        <v>44443</v>
      </c>
      <c r="AT6" s="38">
        <f t="shared" si="1"/>
        <v>44444</v>
      </c>
      <c r="AU6" s="37">
        <f t="shared" si="1"/>
        <v>44445</v>
      </c>
      <c r="AV6" s="28">
        <f t="shared" si="1"/>
        <v>44446</v>
      </c>
      <c r="AW6" s="28">
        <f t="shared" si="1"/>
        <v>44447</v>
      </c>
      <c r="AX6" s="28">
        <f t="shared" si="1"/>
        <v>44448</v>
      </c>
      <c r="AY6" s="28">
        <f t="shared" si="1"/>
        <v>44449</v>
      </c>
      <c r="AZ6" s="28">
        <f t="shared" si="1"/>
        <v>44450</v>
      </c>
      <c r="BA6" s="38">
        <f t="shared" si="1"/>
        <v>44451</v>
      </c>
      <c r="BB6" s="37">
        <f t="shared" si="1"/>
        <v>44452</v>
      </c>
      <c r="BC6" s="28">
        <f t="shared" si="1"/>
        <v>44453</v>
      </c>
      <c r="BD6" s="28">
        <f t="shared" si="1"/>
        <v>44454</v>
      </c>
      <c r="BE6" s="28">
        <f t="shared" si="1"/>
        <v>44455</v>
      </c>
      <c r="BF6" s="28">
        <f t="shared" si="1"/>
        <v>44456</v>
      </c>
      <c r="BG6" s="28">
        <f t="shared" si="1"/>
        <v>44457</v>
      </c>
      <c r="BH6" s="38">
        <f t="shared" si="1"/>
        <v>44458</v>
      </c>
      <c r="BI6" s="37">
        <f t="shared" si="1"/>
        <v>44459</v>
      </c>
      <c r="BJ6" s="28">
        <f t="shared" si="1"/>
        <v>44460</v>
      </c>
      <c r="BK6" s="28">
        <f t="shared" si="1"/>
        <v>44461</v>
      </c>
      <c r="BL6" s="28">
        <f t="shared" si="1"/>
        <v>44462</v>
      </c>
      <c r="BM6" s="28">
        <f t="shared" si="1"/>
        <v>44463</v>
      </c>
      <c r="BN6" s="28">
        <f t="shared" si="1"/>
        <v>44464</v>
      </c>
      <c r="BO6" s="38">
        <f t="shared" si="1"/>
        <v>44465</v>
      </c>
    </row>
    <row r="7" spans="1:67" s="63" customFormat="1" ht="24.75" thickBot="1" x14ac:dyDescent="0.25">
      <c r="A7" s="55" t="s">
        <v>0</v>
      </c>
      <c r="B7" s="56" t="s">
        <v>3</v>
      </c>
      <c r="C7" s="57"/>
      <c r="D7" s="58" t="s">
        <v>9</v>
      </c>
      <c r="E7" s="58" t="s">
        <v>63</v>
      </c>
      <c r="F7" s="59" t="s">
        <v>4</v>
      </c>
      <c r="G7" s="59" t="s">
        <v>5</v>
      </c>
      <c r="H7" s="57" t="s">
        <v>6</v>
      </c>
      <c r="I7" s="57" t="s">
        <v>7</v>
      </c>
      <c r="J7" s="57" t="s">
        <v>8</v>
      </c>
      <c r="K7" s="57"/>
      <c r="L7" s="60" t="str">
        <f t="shared" ref="L7:AQ7" si="2">CHOOSE(WEEKDAY(L6,1),"S","M","T","W","T","F","S")</f>
        <v>M</v>
      </c>
      <c r="M7" s="61" t="str">
        <f t="shared" si="2"/>
        <v>T</v>
      </c>
      <c r="N7" s="61" t="str">
        <f t="shared" si="2"/>
        <v>W</v>
      </c>
      <c r="O7" s="61" t="str">
        <f t="shared" si="2"/>
        <v>T</v>
      </c>
      <c r="P7" s="61" t="str">
        <f t="shared" si="2"/>
        <v>F</v>
      </c>
      <c r="Q7" s="61" t="str">
        <f t="shared" si="2"/>
        <v>S</v>
      </c>
      <c r="R7" s="62" t="str">
        <f t="shared" si="2"/>
        <v>S</v>
      </c>
      <c r="S7" s="60" t="str">
        <f t="shared" si="2"/>
        <v>M</v>
      </c>
      <c r="T7" s="61" t="str">
        <f t="shared" si="2"/>
        <v>T</v>
      </c>
      <c r="U7" s="61" t="str">
        <f t="shared" si="2"/>
        <v>W</v>
      </c>
      <c r="V7" s="61" t="str">
        <f t="shared" si="2"/>
        <v>T</v>
      </c>
      <c r="W7" s="61" t="str">
        <f t="shared" si="2"/>
        <v>F</v>
      </c>
      <c r="X7" s="61" t="str">
        <f t="shared" si="2"/>
        <v>S</v>
      </c>
      <c r="Y7" s="62" t="str">
        <f t="shared" si="2"/>
        <v>S</v>
      </c>
      <c r="Z7" s="60" t="str">
        <f t="shared" si="2"/>
        <v>M</v>
      </c>
      <c r="AA7" s="61" t="str">
        <f t="shared" si="2"/>
        <v>T</v>
      </c>
      <c r="AB7" s="61" t="str">
        <f t="shared" si="2"/>
        <v>W</v>
      </c>
      <c r="AC7" s="61" t="str">
        <f t="shared" si="2"/>
        <v>T</v>
      </c>
      <c r="AD7" s="61" t="str">
        <f t="shared" si="2"/>
        <v>F</v>
      </c>
      <c r="AE7" s="61" t="str">
        <f t="shared" si="2"/>
        <v>S</v>
      </c>
      <c r="AF7" s="62" t="str">
        <f t="shared" si="2"/>
        <v>S</v>
      </c>
      <c r="AG7" s="60" t="str">
        <f t="shared" si="2"/>
        <v>M</v>
      </c>
      <c r="AH7" s="61" t="str">
        <f t="shared" si="2"/>
        <v>T</v>
      </c>
      <c r="AI7" s="61" t="str">
        <f t="shared" si="2"/>
        <v>W</v>
      </c>
      <c r="AJ7" s="61" t="str">
        <f t="shared" si="2"/>
        <v>T</v>
      </c>
      <c r="AK7" s="61" t="str">
        <f t="shared" si="2"/>
        <v>F</v>
      </c>
      <c r="AL7" s="61" t="str">
        <f t="shared" si="2"/>
        <v>S</v>
      </c>
      <c r="AM7" s="62" t="str">
        <f t="shared" si="2"/>
        <v>S</v>
      </c>
      <c r="AN7" s="60" t="str">
        <f t="shared" si="2"/>
        <v>M</v>
      </c>
      <c r="AO7" s="61" t="str">
        <f t="shared" si="2"/>
        <v>T</v>
      </c>
      <c r="AP7" s="61" t="str">
        <f t="shared" si="2"/>
        <v>W</v>
      </c>
      <c r="AQ7" s="61" t="str">
        <f t="shared" si="2"/>
        <v>T</v>
      </c>
      <c r="AR7" s="61" t="str">
        <f t="shared" ref="AR7:BO7" si="3">CHOOSE(WEEKDAY(AR6,1),"S","M","T","W","T","F","S")</f>
        <v>F</v>
      </c>
      <c r="AS7" s="61" t="str">
        <f t="shared" si="3"/>
        <v>S</v>
      </c>
      <c r="AT7" s="62" t="str">
        <f t="shared" si="3"/>
        <v>S</v>
      </c>
      <c r="AU7" s="60" t="str">
        <f t="shared" si="3"/>
        <v>M</v>
      </c>
      <c r="AV7" s="61" t="str">
        <f t="shared" si="3"/>
        <v>T</v>
      </c>
      <c r="AW7" s="61" t="str">
        <f t="shared" si="3"/>
        <v>W</v>
      </c>
      <c r="AX7" s="61" t="str">
        <f t="shared" si="3"/>
        <v>T</v>
      </c>
      <c r="AY7" s="61" t="str">
        <f t="shared" si="3"/>
        <v>F</v>
      </c>
      <c r="AZ7" s="61" t="str">
        <f t="shared" si="3"/>
        <v>S</v>
      </c>
      <c r="BA7" s="62" t="str">
        <f t="shared" si="3"/>
        <v>S</v>
      </c>
      <c r="BB7" s="60" t="str">
        <f t="shared" si="3"/>
        <v>M</v>
      </c>
      <c r="BC7" s="61" t="str">
        <f t="shared" si="3"/>
        <v>T</v>
      </c>
      <c r="BD7" s="61" t="str">
        <f t="shared" si="3"/>
        <v>W</v>
      </c>
      <c r="BE7" s="61" t="str">
        <f t="shared" si="3"/>
        <v>T</v>
      </c>
      <c r="BF7" s="61" t="str">
        <f t="shared" si="3"/>
        <v>F</v>
      </c>
      <c r="BG7" s="61" t="str">
        <f t="shared" si="3"/>
        <v>S</v>
      </c>
      <c r="BH7" s="62" t="str">
        <f t="shared" si="3"/>
        <v>S</v>
      </c>
      <c r="BI7" s="60" t="str">
        <f t="shared" si="3"/>
        <v>M</v>
      </c>
      <c r="BJ7" s="61" t="str">
        <f t="shared" si="3"/>
        <v>T</v>
      </c>
      <c r="BK7" s="61" t="str">
        <f t="shared" si="3"/>
        <v>W</v>
      </c>
      <c r="BL7" s="61" t="str">
        <f t="shared" si="3"/>
        <v>T</v>
      </c>
      <c r="BM7" s="61" t="str">
        <f t="shared" si="3"/>
        <v>F</v>
      </c>
      <c r="BN7" s="61" t="str">
        <f t="shared" si="3"/>
        <v>S</v>
      </c>
      <c r="BO7" s="62" t="str">
        <f t="shared" si="3"/>
        <v>S</v>
      </c>
    </row>
    <row r="8" spans="1:67" s="18" customFormat="1" ht="14.1" customHeight="1" x14ac:dyDescent="0.2">
      <c r="A8" s="29" t="str">
        <f>IF(ISERROR(VALUE(SUBSTITUTE(prevWBS,".",""))),"1",IF(ISERROR(FIND("`",SUBSTITUTE(prevWBS,".","`",1))),TEXT(VALUE(prevWBS)+1,"#"),TEXT(VALUE(LEFT(prevWBS,FIND("`",SUBSTITUTE(prevWBS,".","`",1))-1))+1,"#")))</f>
        <v>1</v>
      </c>
      <c r="B8" s="30" t="s">
        <v>14</v>
      </c>
      <c r="C8" s="31"/>
      <c r="D8" s="32"/>
      <c r="E8" s="32"/>
      <c r="F8" s="33"/>
      <c r="G8" s="54" t="str">
        <f>IF(ISBLANK(F8)," - ",IF(H8=0,F8,F8+H8-1))</f>
        <v xml:space="preserve"> - </v>
      </c>
      <c r="H8" s="34"/>
      <c r="I8" s="35"/>
      <c r="J8" s="36" t="str">
        <f t="shared" ref="J8:J67" si="4">IF(OR(G8=0,F8=0)," - ",NETWORKDAYS(F8,G8))</f>
        <v xml:space="preserve"> - </v>
      </c>
      <c r="K8" s="39"/>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row>
    <row r="9" spans="1:67" s="24" customFormat="1" ht="14.1" customHeight="1" x14ac:dyDescent="0.2">
      <c r="A9" s="23"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5" t="s">
        <v>15</v>
      </c>
      <c r="D9" s="66"/>
      <c r="E9" s="66" t="s">
        <v>64</v>
      </c>
      <c r="F9" s="42">
        <v>44192</v>
      </c>
      <c r="G9" s="43">
        <v>44193</v>
      </c>
      <c r="H9" s="25">
        <v>5</v>
      </c>
      <c r="I9" s="26">
        <v>1</v>
      </c>
      <c r="J9" s="27">
        <f t="shared" si="4"/>
        <v>1</v>
      </c>
      <c r="K9" s="40"/>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row>
    <row r="10" spans="1:67" s="24" customFormat="1" ht="14.1" customHeight="1" x14ac:dyDescent="0.2">
      <c r="A10" s="23" t="str">
        <f t="shared" si="5"/>
        <v>1.2</v>
      </c>
      <c r="B10" s="65" t="s">
        <v>16</v>
      </c>
      <c r="D10" s="66"/>
      <c r="E10" s="66" t="s">
        <v>66</v>
      </c>
      <c r="F10" s="42">
        <v>44192</v>
      </c>
      <c r="G10" s="43">
        <v>44195</v>
      </c>
      <c r="H10" s="25">
        <v>5</v>
      </c>
      <c r="I10" s="26">
        <v>1</v>
      </c>
      <c r="J10" s="27">
        <f t="shared" si="4"/>
        <v>3</v>
      </c>
      <c r="K10" s="40"/>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row>
    <row r="11" spans="1:67" s="24" customFormat="1" ht="14.1" customHeight="1" x14ac:dyDescent="0.2">
      <c r="A11" s="23" t="str">
        <f t="shared" si="5"/>
        <v>1.3</v>
      </c>
      <c r="B11" s="65" t="s">
        <v>17</v>
      </c>
      <c r="D11" s="66"/>
      <c r="E11" s="66" t="s">
        <v>66</v>
      </c>
      <c r="F11" s="42">
        <v>11319</v>
      </c>
      <c r="G11" s="43">
        <v>44195</v>
      </c>
      <c r="H11" s="25">
        <v>4</v>
      </c>
      <c r="I11" s="26">
        <v>1</v>
      </c>
      <c r="J11" s="27">
        <v>3</v>
      </c>
      <c r="K11" s="40"/>
      <c r="L11" s="46"/>
      <c r="M11" s="46"/>
      <c r="N11" s="47"/>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row>
    <row r="12" spans="1:67" s="24" customFormat="1" ht="14.1" customHeight="1" x14ac:dyDescent="0.2">
      <c r="A12" s="23" t="str">
        <f t="shared" si="5"/>
        <v>1.4</v>
      </c>
      <c r="B12" s="65" t="s">
        <v>18</v>
      </c>
      <c r="D12" s="66"/>
      <c r="E12" s="66" t="s">
        <v>65</v>
      </c>
      <c r="F12" s="42">
        <v>11319</v>
      </c>
      <c r="G12" s="43">
        <v>44195</v>
      </c>
      <c r="H12" s="25">
        <v>4</v>
      </c>
      <c r="I12" s="26">
        <v>1</v>
      </c>
      <c r="J12" s="27">
        <f t="shared" si="4"/>
        <v>23483</v>
      </c>
      <c r="K12" s="40"/>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row>
    <row r="13" spans="1:67" s="24" customFormat="1" ht="14.1" customHeight="1" x14ac:dyDescent="0.2">
      <c r="A13" s="23" t="str">
        <f t="shared" si="5"/>
        <v>1.5</v>
      </c>
      <c r="B13" s="65" t="s">
        <v>19</v>
      </c>
      <c r="D13" s="66"/>
      <c r="E13" s="66" t="s">
        <v>64</v>
      </c>
      <c r="F13" s="42">
        <v>11319</v>
      </c>
      <c r="G13" s="43">
        <v>44206</v>
      </c>
      <c r="H13" s="25">
        <v>5</v>
      </c>
      <c r="I13" s="26">
        <v>1</v>
      </c>
      <c r="J13" s="27">
        <f t="shared" si="4"/>
        <v>23490</v>
      </c>
      <c r="K13" s="40"/>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row>
    <row r="14" spans="1:67" s="24" customFormat="1" ht="14.1" customHeight="1" x14ac:dyDescent="0.2">
      <c r="A14" s="23" t="str">
        <f t="shared" si="5"/>
        <v>1.6</v>
      </c>
      <c r="B14" s="65" t="s">
        <v>20</v>
      </c>
      <c r="D14" s="66"/>
      <c r="E14" s="66" t="s">
        <v>71</v>
      </c>
      <c r="F14" s="42">
        <v>44192</v>
      </c>
      <c r="G14" s="43">
        <v>44196</v>
      </c>
      <c r="H14" s="25">
        <v>7</v>
      </c>
      <c r="I14" s="26">
        <v>1</v>
      </c>
      <c r="J14" s="27">
        <f t="shared" si="4"/>
        <v>4</v>
      </c>
      <c r="K14" s="40"/>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row>
    <row r="15" spans="1:67" s="24" customFormat="1" ht="14.1" customHeight="1" x14ac:dyDescent="0.2">
      <c r="A15" s="23" t="str">
        <f t="shared" si="5"/>
        <v>1.7</v>
      </c>
      <c r="B15" s="65" t="s">
        <v>21</v>
      </c>
      <c r="D15" s="66"/>
      <c r="E15" s="66" t="s">
        <v>64</v>
      </c>
      <c r="F15" s="42">
        <v>44201</v>
      </c>
      <c r="G15" s="43">
        <v>44201</v>
      </c>
      <c r="H15" s="25">
        <v>7</v>
      </c>
      <c r="I15" s="26">
        <v>1</v>
      </c>
      <c r="J15" s="27">
        <f t="shared" si="4"/>
        <v>1</v>
      </c>
      <c r="K15" s="40"/>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row>
    <row r="16" spans="1:67" s="24" customFormat="1" ht="14.1" customHeight="1" x14ac:dyDescent="0.2">
      <c r="A16" s="23" t="str">
        <f t="shared" si="5"/>
        <v>1.8</v>
      </c>
      <c r="B16" s="65" t="s">
        <v>22</v>
      </c>
      <c r="D16" s="70"/>
      <c r="E16" s="70" t="s">
        <v>64</v>
      </c>
      <c r="F16" s="71">
        <v>44201</v>
      </c>
      <c r="G16" s="72">
        <v>44206</v>
      </c>
      <c r="H16" s="73">
        <v>5</v>
      </c>
      <c r="I16" s="74">
        <v>1</v>
      </c>
      <c r="J16" s="75"/>
      <c r="K16" s="7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row>
    <row r="17" spans="1:67" s="18" customFormat="1" ht="14.1" customHeight="1" x14ac:dyDescent="0.2">
      <c r="A17" s="16" t="str">
        <f>IF(ISERROR(VALUE(SUBSTITUTE(prevWBS,".",""))),"1",IF(ISERROR(FIND("`",SUBSTITUTE(prevWBS,".","`",1))),TEXT(VALUE(prevWBS)+1,"#"),TEXT(VALUE(LEFT(prevWBS,FIND("`",SUBSTITUTE(prevWBS,".","`",1))-1))+1,"#")))</f>
        <v>2</v>
      </c>
      <c r="B17" s="17" t="s">
        <v>59</v>
      </c>
      <c r="D17" s="19"/>
      <c r="E17" s="19"/>
      <c r="F17" s="44"/>
      <c r="G17" s="44" t="str">
        <f t="shared" ref="G17:G67" si="6">IF(ISBLANK(F17)," - ",IF(H17=0,F17,F17+H17-1))</f>
        <v xml:space="preserve"> - </v>
      </c>
      <c r="H17" s="20"/>
      <c r="I17" s="21"/>
      <c r="J17" s="22" t="str">
        <f t="shared" si="4"/>
        <v xml:space="preserve"> - </v>
      </c>
      <c r="K17" s="41"/>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row>
    <row r="18" spans="1:67" s="24" customFormat="1" ht="14.1" customHeight="1" x14ac:dyDescent="0.2">
      <c r="A1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65" t="s">
        <v>23</v>
      </c>
      <c r="D18" s="66"/>
      <c r="E18" s="66" t="s">
        <v>67</v>
      </c>
      <c r="F18" s="42">
        <v>44196</v>
      </c>
      <c r="G18" s="43">
        <v>44206</v>
      </c>
      <c r="H18" s="25">
        <v>4</v>
      </c>
      <c r="I18" s="26">
        <v>1</v>
      </c>
      <c r="J18" s="27">
        <f t="shared" si="4"/>
        <v>7</v>
      </c>
      <c r="K18" s="40"/>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row>
    <row r="19" spans="1:67" s="24" customFormat="1" ht="14.1" customHeight="1" x14ac:dyDescent="0.2">
      <c r="A1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65" t="s">
        <v>24</v>
      </c>
      <c r="D19" s="66"/>
      <c r="E19" s="66" t="s">
        <v>67</v>
      </c>
      <c r="F19" s="42">
        <v>44201</v>
      </c>
      <c r="G19" s="43">
        <v>44201</v>
      </c>
      <c r="H19" s="25">
        <v>3</v>
      </c>
      <c r="I19" s="26">
        <v>1</v>
      </c>
      <c r="J19" s="27">
        <f t="shared" si="4"/>
        <v>1</v>
      </c>
      <c r="K19" s="40"/>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row>
    <row r="20" spans="1:67" s="24" customFormat="1" ht="14.1" customHeight="1" x14ac:dyDescent="0.2">
      <c r="A2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65" t="s">
        <v>25</v>
      </c>
      <c r="D20" s="66"/>
      <c r="E20" s="66" t="s">
        <v>67</v>
      </c>
      <c r="F20" s="42">
        <v>44201</v>
      </c>
      <c r="G20" s="43">
        <v>44201</v>
      </c>
      <c r="H20" s="25">
        <v>3</v>
      </c>
      <c r="I20" s="26">
        <v>1</v>
      </c>
      <c r="J20" s="27">
        <f t="shared" si="4"/>
        <v>1</v>
      </c>
      <c r="K20" s="40"/>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row>
    <row r="21" spans="1:67" s="24" customFormat="1" ht="14.1" customHeight="1" x14ac:dyDescent="0.2">
      <c r="A2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65" t="s">
        <v>26</v>
      </c>
      <c r="D21" s="66"/>
      <c r="E21" s="66" t="s">
        <v>67</v>
      </c>
      <c r="F21" s="42">
        <v>44202</v>
      </c>
      <c r="G21" s="43">
        <v>44203</v>
      </c>
      <c r="H21" s="25">
        <v>6</v>
      </c>
      <c r="I21" s="26">
        <v>1</v>
      </c>
      <c r="J21" s="27">
        <f t="shared" si="4"/>
        <v>2</v>
      </c>
      <c r="K21" s="40"/>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row>
    <row r="22" spans="1:67" s="24" customFormat="1" ht="14.1" customHeight="1" x14ac:dyDescent="0.2">
      <c r="A2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65" t="s">
        <v>27</v>
      </c>
      <c r="D22" s="66"/>
      <c r="E22" s="66" t="s">
        <v>67</v>
      </c>
      <c r="F22" s="42">
        <v>44203</v>
      </c>
      <c r="G22" s="43">
        <v>44203</v>
      </c>
      <c r="H22" s="25">
        <v>3</v>
      </c>
      <c r="I22" s="26">
        <v>1</v>
      </c>
      <c r="J22" s="27">
        <f t="shared" si="4"/>
        <v>1</v>
      </c>
      <c r="K22" s="40"/>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row>
    <row r="23" spans="1:67" s="18" customFormat="1" ht="14.1" customHeight="1" x14ac:dyDescent="0.2">
      <c r="A23" s="16" t="str">
        <f>IF(ISERROR(VALUE(SUBSTITUTE(prevWBS,".",""))),"1",IF(ISERROR(FIND("`",SUBSTITUTE(prevWBS,".","`",1))),TEXT(VALUE(prevWBS)+1,"#"),TEXT(VALUE(LEFT(prevWBS,FIND("`",SUBSTITUTE(prevWBS,".","`",1))-1))+1,"#")))</f>
        <v>3</v>
      </c>
      <c r="B23" s="17" t="s">
        <v>28</v>
      </c>
      <c r="D23" s="19"/>
      <c r="E23" s="19"/>
      <c r="F23" s="44"/>
      <c r="G23" s="44" t="str">
        <f t="shared" si="6"/>
        <v xml:space="preserve"> - </v>
      </c>
      <c r="H23" s="20"/>
      <c r="I23" s="21"/>
      <c r="J23" s="22" t="str">
        <f t="shared" si="4"/>
        <v xml:space="preserve"> - </v>
      </c>
      <c r="K23" s="41"/>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row>
    <row r="24" spans="1:67" s="24" customFormat="1" ht="14.1" customHeight="1" x14ac:dyDescent="0.2">
      <c r="A24" s="23"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65" t="s">
        <v>29</v>
      </c>
      <c r="D24" s="66"/>
      <c r="E24" s="66" t="s">
        <v>68</v>
      </c>
      <c r="F24" s="42">
        <v>44203</v>
      </c>
      <c r="G24" s="43">
        <v>44206</v>
      </c>
      <c r="H24" s="25">
        <v>4</v>
      </c>
      <c r="I24" s="26">
        <v>1</v>
      </c>
      <c r="J24" s="27">
        <f t="shared" si="4"/>
        <v>2</v>
      </c>
      <c r="K24" s="40"/>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row>
    <row r="25" spans="1:67" s="24" customFormat="1" ht="14.1" customHeight="1" x14ac:dyDescent="0.2">
      <c r="A25" s="23" t="str">
        <f t="shared" si="7"/>
        <v>3.2</v>
      </c>
      <c r="B25" s="65" t="s">
        <v>30</v>
      </c>
      <c r="D25" s="66"/>
      <c r="E25" s="66" t="s">
        <v>67</v>
      </c>
      <c r="F25" s="42">
        <v>44204</v>
      </c>
      <c r="G25" s="43">
        <v>44204</v>
      </c>
      <c r="H25" s="25">
        <v>3</v>
      </c>
      <c r="I25" s="26">
        <v>1</v>
      </c>
      <c r="J25" s="27">
        <f t="shared" si="4"/>
        <v>1</v>
      </c>
      <c r="K25" s="40"/>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row>
    <row r="26" spans="1:67" s="24" customFormat="1" ht="14.1" customHeight="1" x14ac:dyDescent="0.2">
      <c r="A26" s="23" t="str">
        <f t="shared" si="7"/>
        <v>3.3</v>
      </c>
      <c r="B26" s="65" t="s">
        <v>31</v>
      </c>
      <c r="D26" s="66"/>
      <c r="E26" s="66" t="s">
        <v>68</v>
      </c>
      <c r="F26" s="42">
        <v>44205</v>
      </c>
      <c r="G26" s="43">
        <v>44205</v>
      </c>
      <c r="H26" s="25">
        <v>3</v>
      </c>
      <c r="I26" s="26">
        <v>1</v>
      </c>
      <c r="J26" s="27">
        <f t="shared" si="4"/>
        <v>0</v>
      </c>
      <c r="K26" s="40"/>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row>
    <row r="27" spans="1:67" s="24" customFormat="1" ht="14.1" customHeight="1" x14ac:dyDescent="0.2">
      <c r="A27" s="23" t="str">
        <f t="shared" si="7"/>
        <v>3.4</v>
      </c>
      <c r="B27" s="65" t="s">
        <v>34</v>
      </c>
      <c r="D27" s="66"/>
      <c r="E27" s="66" t="s">
        <v>68</v>
      </c>
      <c r="F27" s="42">
        <v>44205</v>
      </c>
      <c r="G27" s="43">
        <v>44206</v>
      </c>
      <c r="H27" s="25">
        <v>4</v>
      </c>
      <c r="I27" s="26">
        <v>1</v>
      </c>
      <c r="J27" s="27"/>
      <c r="K27" s="40"/>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row>
    <row r="28" spans="1:67" s="24" customFormat="1" ht="14.1" customHeight="1" x14ac:dyDescent="0.2">
      <c r="A28" s="23" t="str">
        <f t="shared" si="7"/>
        <v>3.5</v>
      </c>
      <c r="B28" s="65" t="s">
        <v>32</v>
      </c>
      <c r="D28" s="66"/>
      <c r="E28" s="66" t="s">
        <v>69</v>
      </c>
      <c r="F28" s="42">
        <v>44206</v>
      </c>
      <c r="G28" s="43">
        <v>44206</v>
      </c>
      <c r="H28" s="25">
        <v>6</v>
      </c>
      <c r="I28" s="26">
        <v>1</v>
      </c>
      <c r="J28" s="27">
        <f t="shared" si="4"/>
        <v>0</v>
      </c>
      <c r="K28" s="40"/>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row>
    <row r="29" spans="1:67" s="24" customFormat="1" ht="14.1" customHeight="1" x14ac:dyDescent="0.2">
      <c r="A29" s="23" t="str">
        <f t="shared" si="7"/>
        <v>3.6</v>
      </c>
      <c r="B29" s="65" t="s">
        <v>33</v>
      </c>
      <c r="D29" s="66"/>
      <c r="E29" s="66" t="s">
        <v>69</v>
      </c>
      <c r="F29" s="42">
        <v>44206</v>
      </c>
      <c r="G29" s="43">
        <v>44210</v>
      </c>
      <c r="H29" s="25">
        <v>3</v>
      </c>
      <c r="I29" s="26">
        <v>1</v>
      </c>
      <c r="J29" s="27">
        <f t="shared" si="4"/>
        <v>4</v>
      </c>
      <c r="K29" s="40"/>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row>
    <row r="30" spans="1:67" s="24" customFormat="1" ht="14.1" customHeight="1" x14ac:dyDescent="0.2">
      <c r="A30" s="23" t="str">
        <f t="shared" si="7"/>
        <v>3.7</v>
      </c>
      <c r="B30" s="65" t="s">
        <v>35</v>
      </c>
      <c r="D30" s="66"/>
      <c r="E30" s="66" t="s">
        <v>69</v>
      </c>
      <c r="F30" s="42">
        <v>44221</v>
      </c>
      <c r="G30" s="43">
        <v>44223</v>
      </c>
      <c r="H30" s="25">
        <v>4</v>
      </c>
      <c r="I30" s="26">
        <v>1</v>
      </c>
      <c r="J30" s="75"/>
      <c r="K30" s="7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row>
    <row r="31" spans="1:67" s="24" customFormat="1" ht="14.1" customHeight="1" x14ac:dyDescent="0.2">
      <c r="A31" s="23" t="str">
        <f t="shared" si="7"/>
        <v>3.8</v>
      </c>
      <c r="B31" s="65" t="s">
        <v>42</v>
      </c>
      <c r="D31" s="66"/>
      <c r="E31" s="66" t="s">
        <v>69</v>
      </c>
      <c r="F31" s="42">
        <v>44221</v>
      </c>
      <c r="G31" s="43">
        <v>44223</v>
      </c>
      <c r="H31" s="25">
        <v>5</v>
      </c>
      <c r="I31" s="26">
        <v>1</v>
      </c>
      <c r="J31" s="75"/>
      <c r="K31" s="7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row>
    <row r="32" spans="1:67" s="24" customFormat="1" ht="14.1" customHeight="1" x14ac:dyDescent="0.2">
      <c r="A32" s="23" t="str">
        <f t="shared" si="7"/>
        <v>3.9</v>
      </c>
      <c r="B32" s="65" t="s">
        <v>41</v>
      </c>
      <c r="D32" s="66"/>
      <c r="E32" s="66" t="s">
        <v>70</v>
      </c>
      <c r="F32" s="42">
        <v>44221</v>
      </c>
      <c r="G32" s="43">
        <v>44225</v>
      </c>
      <c r="H32" s="25">
        <v>5</v>
      </c>
      <c r="I32" s="26">
        <v>1</v>
      </c>
      <c r="J32" s="75"/>
      <c r="K32" s="7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row>
    <row r="33" spans="1:67" s="24" customFormat="1" ht="14.1" customHeight="1" x14ac:dyDescent="0.2">
      <c r="A33" s="23" t="str">
        <f t="shared" si="7"/>
        <v>3.10</v>
      </c>
      <c r="B33" s="65" t="s">
        <v>36</v>
      </c>
      <c r="D33" s="66"/>
      <c r="E33" s="66" t="s">
        <v>71</v>
      </c>
      <c r="F33" s="42">
        <v>44221</v>
      </c>
      <c r="G33" s="43">
        <v>44224</v>
      </c>
      <c r="H33" s="25">
        <v>5</v>
      </c>
      <c r="I33" s="26">
        <v>1</v>
      </c>
      <c r="J33" s="75"/>
      <c r="K33" s="7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row>
    <row r="34" spans="1:67" s="24" customFormat="1" ht="14.1" customHeight="1" x14ac:dyDescent="0.2">
      <c r="A34" s="23" t="str">
        <f t="shared" si="7"/>
        <v>3.11</v>
      </c>
      <c r="B34" s="65" t="s">
        <v>37</v>
      </c>
      <c r="D34" s="66"/>
      <c r="E34" s="66" t="s">
        <v>64</v>
      </c>
      <c r="F34" s="42">
        <v>44224</v>
      </c>
      <c r="G34" s="43">
        <v>44224</v>
      </c>
      <c r="H34" s="25">
        <v>6</v>
      </c>
      <c r="I34" s="26">
        <v>1</v>
      </c>
      <c r="J34" s="75"/>
      <c r="K34" s="7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row>
    <row r="35" spans="1:67" s="24" customFormat="1" ht="14.1" customHeight="1" x14ac:dyDescent="0.2">
      <c r="A35" s="23" t="str">
        <f t="shared" si="7"/>
        <v>3.12</v>
      </c>
      <c r="B35" s="65" t="s">
        <v>38</v>
      </c>
      <c r="D35" s="66"/>
      <c r="E35" s="66" t="s">
        <v>69</v>
      </c>
      <c r="F35" s="42">
        <v>44223</v>
      </c>
      <c r="G35" s="43">
        <v>44225</v>
      </c>
      <c r="H35" s="25">
        <v>7</v>
      </c>
      <c r="I35" s="26">
        <v>1</v>
      </c>
      <c r="J35" s="75"/>
      <c r="K35" s="7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row>
    <row r="36" spans="1:67" s="24" customFormat="1" ht="14.1" customHeight="1" x14ac:dyDescent="0.2">
      <c r="A36" s="23" t="str">
        <f t="shared" si="7"/>
        <v>3.13</v>
      </c>
      <c r="B36" s="65" t="s">
        <v>39</v>
      </c>
      <c r="D36" s="66"/>
      <c r="E36" s="66" t="s">
        <v>69</v>
      </c>
      <c r="F36" s="42">
        <v>44223</v>
      </c>
      <c r="G36" s="43">
        <v>44225</v>
      </c>
      <c r="H36" s="25">
        <v>8</v>
      </c>
      <c r="I36" s="26">
        <v>1</v>
      </c>
      <c r="J36" s="75"/>
      <c r="K36" s="7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row>
    <row r="37" spans="1:67" s="24" customFormat="1" ht="14.1" customHeight="1" x14ac:dyDescent="0.2">
      <c r="A37" s="23" t="str">
        <f t="shared" si="7"/>
        <v>3.14</v>
      </c>
      <c r="B37" s="65" t="s">
        <v>40</v>
      </c>
      <c r="D37" s="66"/>
      <c r="E37" s="66" t="s">
        <v>71</v>
      </c>
      <c r="F37" s="42">
        <v>44225</v>
      </c>
      <c r="G37" s="43">
        <v>44225</v>
      </c>
      <c r="H37" s="25">
        <v>9</v>
      </c>
      <c r="I37" s="26">
        <v>1</v>
      </c>
      <c r="J37" s="75"/>
      <c r="K37" s="7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row>
    <row r="38" spans="1:67" s="18" customFormat="1" ht="14.1" customHeight="1" x14ac:dyDescent="0.2">
      <c r="A38" s="16" t="str">
        <f>IF(ISERROR(VALUE(SUBSTITUTE(prevWBS,".",""))),"1",IF(ISERROR(FIND("`",SUBSTITUTE(prevWBS,".","`",1))),TEXT(VALUE(prevWBS)+1,"#"),TEXT(VALUE(LEFT(prevWBS,FIND("`",SUBSTITUTE(prevWBS,".","`",1))-1))+1,"#")))</f>
        <v>4</v>
      </c>
      <c r="B38" s="17" t="s">
        <v>43</v>
      </c>
      <c r="D38" s="19"/>
      <c r="E38" s="19"/>
      <c r="F38" s="44"/>
      <c r="G38" s="44" t="str">
        <f t="shared" si="6"/>
        <v xml:space="preserve"> - </v>
      </c>
      <c r="H38" s="20"/>
      <c r="I38" s="21"/>
      <c r="J38" s="22" t="str">
        <f t="shared" si="4"/>
        <v xml:space="preserve"> - </v>
      </c>
      <c r="K38" s="41"/>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row>
    <row r="39" spans="1:67" s="24" customFormat="1" ht="14.1" customHeight="1" x14ac:dyDescent="0.2">
      <c r="A39" s="23"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65" t="s">
        <v>46</v>
      </c>
      <c r="D39" s="66"/>
      <c r="E39" s="66" t="s">
        <v>67</v>
      </c>
      <c r="F39" s="42">
        <v>44223</v>
      </c>
      <c r="G39" s="43">
        <v>44223</v>
      </c>
      <c r="H39" s="25">
        <v>1</v>
      </c>
      <c r="I39" s="26">
        <v>1</v>
      </c>
      <c r="J39" s="27">
        <f t="shared" si="4"/>
        <v>1</v>
      </c>
      <c r="K39" s="40"/>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row>
    <row r="40" spans="1:67" s="24" customFormat="1" ht="14.1" customHeight="1" x14ac:dyDescent="0.2">
      <c r="A40" s="23" t="str">
        <f t="shared" si="8"/>
        <v>4.2</v>
      </c>
      <c r="B40" s="65" t="s">
        <v>47</v>
      </c>
      <c r="D40" s="66"/>
      <c r="E40" s="66" t="s">
        <v>67</v>
      </c>
      <c r="F40" s="42">
        <v>44226</v>
      </c>
      <c r="G40" s="43">
        <v>44226</v>
      </c>
      <c r="H40" s="25">
        <v>1</v>
      </c>
      <c r="I40" s="26">
        <v>1</v>
      </c>
      <c r="J40" s="27">
        <f t="shared" si="4"/>
        <v>0</v>
      </c>
      <c r="K40" s="40"/>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row>
    <row r="41" spans="1:67" s="24" customFormat="1" ht="14.1" customHeight="1" x14ac:dyDescent="0.2">
      <c r="A41" s="23" t="str">
        <f t="shared" si="8"/>
        <v>4.3</v>
      </c>
      <c r="B41" s="65" t="s">
        <v>48</v>
      </c>
      <c r="D41" s="66"/>
      <c r="E41" s="66" t="s">
        <v>67</v>
      </c>
      <c r="F41" s="42">
        <v>44230</v>
      </c>
      <c r="G41" s="43">
        <v>44230</v>
      </c>
      <c r="H41" s="25">
        <v>1</v>
      </c>
      <c r="I41" s="26">
        <v>1</v>
      </c>
      <c r="J41" s="27">
        <f t="shared" si="4"/>
        <v>1</v>
      </c>
      <c r="K41" s="40"/>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row>
    <row r="42" spans="1:67" s="24" customFormat="1" ht="14.1" customHeight="1" x14ac:dyDescent="0.2">
      <c r="A42" s="23" t="str">
        <f t="shared" si="8"/>
        <v>4.4</v>
      </c>
      <c r="B42" s="65" t="s">
        <v>60</v>
      </c>
      <c r="D42" s="66"/>
      <c r="E42" s="66" t="s">
        <v>72</v>
      </c>
      <c r="F42" s="42">
        <v>44230</v>
      </c>
      <c r="G42" s="43">
        <v>44231</v>
      </c>
      <c r="H42" s="25">
        <v>1</v>
      </c>
      <c r="I42" s="26">
        <v>1</v>
      </c>
      <c r="J42" s="27">
        <f t="shared" si="4"/>
        <v>2</v>
      </c>
      <c r="K42" s="40"/>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row>
    <row r="43" spans="1:67" s="24" customFormat="1" ht="14.1" customHeight="1" x14ac:dyDescent="0.2">
      <c r="A43" s="23" t="str">
        <f t="shared" si="8"/>
        <v>4.5</v>
      </c>
      <c r="B43" s="65" t="s">
        <v>51</v>
      </c>
      <c r="D43" s="66"/>
      <c r="E43" s="66" t="s">
        <v>65</v>
      </c>
      <c r="F43" s="42">
        <v>44230</v>
      </c>
      <c r="G43" s="43">
        <v>44230</v>
      </c>
      <c r="H43" s="25">
        <v>1</v>
      </c>
      <c r="I43" s="26">
        <v>1</v>
      </c>
      <c r="J43" s="27">
        <f t="shared" si="4"/>
        <v>1</v>
      </c>
      <c r="K43" s="40"/>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row>
    <row r="44" spans="1:67" s="24" customFormat="1" ht="14.1" customHeight="1" x14ac:dyDescent="0.2">
      <c r="A44" s="23" t="str">
        <f t="shared" si="8"/>
        <v>4.6</v>
      </c>
      <c r="B44" s="65" t="s">
        <v>50</v>
      </c>
      <c r="D44" s="66"/>
      <c r="E44" s="66" t="s">
        <v>69</v>
      </c>
      <c r="F44" s="42">
        <v>44230</v>
      </c>
      <c r="G44" s="43">
        <v>44232</v>
      </c>
      <c r="H44" s="25">
        <v>1</v>
      </c>
      <c r="I44" s="26">
        <v>1</v>
      </c>
      <c r="J44" s="75"/>
      <c r="K44" s="7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row>
    <row r="45" spans="1:67" s="24" customFormat="1" ht="14.1" customHeight="1" x14ac:dyDescent="0.2">
      <c r="A45" s="23" t="str">
        <f t="shared" si="8"/>
        <v>4.7</v>
      </c>
      <c r="B45" s="65" t="s">
        <v>53</v>
      </c>
      <c r="D45" s="66"/>
      <c r="E45" s="66" t="s">
        <v>69</v>
      </c>
      <c r="F45" s="42">
        <v>44230</v>
      </c>
      <c r="G45" s="43">
        <v>44232</v>
      </c>
      <c r="H45" s="25">
        <v>1</v>
      </c>
      <c r="I45" s="26">
        <v>1</v>
      </c>
      <c r="J45" s="75"/>
      <c r="K45" s="7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row>
    <row r="46" spans="1:67" s="24" customFormat="1" ht="14.1" customHeight="1" x14ac:dyDescent="0.2">
      <c r="A46" s="23" t="str">
        <f t="shared" si="8"/>
        <v>4.8</v>
      </c>
      <c r="B46" s="65" t="s">
        <v>52</v>
      </c>
      <c r="D46" s="66"/>
      <c r="E46" s="66" t="s">
        <v>70</v>
      </c>
      <c r="F46" s="42">
        <v>44230</v>
      </c>
      <c r="G46" s="43">
        <v>44232</v>
      </c>
      <c r="H46" s="25">
        <v>1</v>
      </c>
      <c r="I46" s="26">
        <v>1</v>
      </c>
      <c r="J46" s="75"/>
      <c r="K46" s="7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row>
    <row r="47" spans="1:67" s="24" customFormat="1" ht="14.1" customHeight="1" x14ac:dyDescent="0.2">
      <c r="A47" s="23" t="str">
        <f t="shared" si="8"/>
        <v>4.9</v>
      </c>
      <c r="B47" s="65" t="s">
        <v>54</v>
      </c>
      <c r="D47" s="70"/>
      <c r="E47" s="66" t="s">
        <v>69</v>
      </c>
      <c r="F47" s="71">
        <v>44231</v>
      </c>
      <c r="G47" s="72">
        <v>44233</v>
      </c>
      <c r="H47" s="73"/>
      <c r="I47" s="26">
        <v>1</v>
      </c>
      <c r="J47" s="75"/>
      <c r="K47" s="7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row>
    <row r="48" spans="1:67" s="24" customFormat="1" ht="14.1" customHeight="1" x14ac:dyDescent="0.2">
      <c r="A48" s="23" t="str">
        <f t="shared" si="8"/>
        <v>4.10</v>
      </c>
      <c r="B48" s="65" t="s">
        <v>62</v>
      </c>
      <c r="D48" s="70"/>
      <c r="E48" s="66" t="s">
        <v>68</v>
      </c>
      <c r="F48" s="71">
        <v>44236</v>
      </c>
      <c r="G48" s="72">
        <v>44237</v>
      </c>
      <c r="H48" s="73"/>
      <c r="I48" s="26">
        <v>1</v>
      </c>
      <c r="J48" s="75"/>
      <c r="K48" s="7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row>
    <row r="49" spans="1:67" s="24" customFormat="1" ht="14.1" customHeight="1" x14ac:dyDescent="0.2">
      <c r="A49" s="23" t="str">
        <f t="shared" si="8"/>
        <v>4.11</v>
      </c>
      <c r="B49" s="65" t="s">
        <v>49</v>
      </c>
      <c r="D49" s="70"/>
      <c r="E49" s="66" t="s">
        <v>69</v>
      </c>
      <c r="F49" s="71">
        <v>44236</v>
      </c>
      <c r="G49" s="72">
        <v>44236</v>
      </c>
      <c r="H49" s="73"/>
      <c r="I49" s="26">
        <v>1</v>
      </c>
      <c r="J49" s="75"/>
      <c r="K49" s="7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row>
    <row r="50" spans="1:67" s="24" customFormat="1" ht="14.1" customHeight="1" x14ac:dyDescent="0.2">
      <c r="A50" s="23" t="str">
        <f t="shared" si="8"/>
        <v>4.12</v>
      </c>
      <c r="B50" s="65" t="s">
        <v>55</v>
      </c>
      <c r="D50" s="70"/>
      <c r="E50" s="66" t="s">
        <v>67</v>
      </c>
      <c r="F50" s="71">
        <v>44236</v>
      </c>
      <c r="G50" s="72">
        <v>44237</v>
      </c>
      <c r="H50" s="73"/>
      <c r="I50" s="74">
        <v>1</v>
      </c>
      <c r="J50" s="75"/>
      <c r="K50" s="7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row>
    <row r="51" spans="1:67" s="24" customFormat="1" ht="14.1" customHeight="1" x14ac:dyDescent="0.2">
      <c r="A51" s="23" t="str">
        <f t="shared" si="8"/>
        <v>4.13</v>
      </c>
      <c r="B51" s="65" t="s">
        <v>61</v>
      </c>
      <c r="D51" s="70"/>
      <c r="E51" s="66" t="s">
        <v>71</v>
      </c>
      <c r="F51" s="71">
        <v>44236</v>
      </c>
      <c r="G51" s="72">
        <v>44236</v>
      </c>
      <c r="H51" s="73"/>
      <c r="I51" s="74">
        <v>1</v>
      </c>
      <c r="J51" s="75"/>
      <c r="K51" s="7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row>
    <row r="52" spans="1:67" s="24" customFormat="1" ht="14.1" customHeight="1" x14ac:dyDescent="0.2">
      <c r="A52" s="23" t="str">
        <f t="shared" si="8"/>
        <v>4.14</v>
      </c>
      <c r="B52" s="65" t="s">
        <v>45</v>
      </c>
      <c r="D52" s="70"/>
      <c r="E52" s="66" t="s">
        <v>71</v>
      </c>
      <c r="F52" s="71">
        <v>44236</v>
      </c>
      <c r="G52" s="72">
        <v>44237</v>
      </c>
      <c r="H52" s="73"/>
      <c r="I52" s="74">
        <v>1</v>
      </c>
      <c r="J52" s="75"/>
      <c r="K52" s="7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row>
    <row r="53" spans="1:67" s="24" customFormat="1" ht="14.1" customHeight="1" x14ac:dyDescent="0.2">
      <c r="A53" s="23" t="str">
        <f t="shared" si="8"/>
        <v>4.15</v>
      </c>
      <c r="B53" s="65" t="s">
        <v>44</v>
      </c>
      <c r="D53" s="70"/>
      <c r="E53" s="66" t="s">
        <v>70</v>
      </c>
      <c r="F53" s="71">
        <v>44237</v>
      </c>
      <c r="G53" s="72">
        <v>44237</v>
      </c>
      <c r="H53" s="73"/>
      <c r="I53" s="74">
        <v>1</v>
      </c>
      <c r="J53" s="75"/>
      <c r="K53" s="7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row>
    <row r="54" spans="1:67" s="24" customFormat="1" ht="14.1" customHeight="1" x14ac:dyDescent="0.2">
      <c r="A54" s="23" t="str">
        <f t="shared" si="8"/>
        <v>4.16</v>
      </c>
      <c r="B54" s="65" t="s">
        <v>58</v>
      </c>
      <c r="D54" s="70"/>
      <c r="E54" s="66" t="s">
        <v>69</v>
      </c>
      <c r="F54" s="71">
        <v>44236</v>
      </c>
      <c r="G54" s="72">
        <v>44238</v>
      </c>
      <c r="H54" s="73"/>
      <c r="I54" s="74">
        <v>1</v>
      </c>
      <c r="J54" s="75"/>
      <c r="K54" s="7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row>
    <row r="55" spans="1:67" s="24" customFormat="1" ht="14.1" customHeight="1" x14ac:dyDescent="0.2">
      <c r="A55" s="23" t="str">
        <f t="shared" si="8"/>
        <v>4.17</v>
      </c>
      <c r="B55" s="65" t="s">
        <v>56</v>
      </c>
      <c r="D55" s="70"/>
      <c r="E55" s="66" t="s">
        <v>69</v>
      </c>
      <c r="F55" s="71">
        <v>44237</v>
      </c>
      <c r="G55" s="72">
        <v>44238</v>
      </c>
      <c r="H55" s="73"/>
      <c r="I55" s="74">
        <v>1</v>
      </c>
      <c r="J55" s="75"/>
      <c r="K55" s="7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row>
    <row r="56" spans="1:67" s="24" customFormat="1" ht="14.1" customHeight="1" x14ac:dyDescent="0.2">
      <c r="A56" s="23" t="str">
        <f t="shared" si="8"/>
        <v>4.18</v>
      </c>
      <c r="B56" s="65" t="s">
        <v>57</v>
      </c>
      <c r="D56" s="70"/>
      <c r="E56" s="66" t="s">
        <v>70</v>
      </c>
      <c r="F56" s="71">
        <v>44238</v>
      </c>
      <c r="G56" s="72">
        <v>44238</v>
      </c>
      <c r="H56" s="73"/>
      <c r="I56" s="74">
        <v>1</v>
      </c>
      <c r="J56" s="75"/>
      <c r="K56" s="7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row>
    <row r="57" spans="1:67" s="24" customFormat="1" ht="14.1" customHeight="1" x14ac:dyDescent="0.2">
      <c r="A57" s="23" t="str">
        <f t="shared" si="8"/>
        <v>4.19</v>
      </c>
      <c r="B57" s="65" t="s">
        <v>73</v>
      </c>
      <c r="D57" s="70"/>
      <c r="E57" s="66" t="s">
        <v>71</v>
      </c>
      <c r="F57" s="71">
        <v>44238</v>
      </c>
      <c r="G57" s="72">
        <v>44238</v>
      </c>
      <c r="H57" s="73"/>
      <c r="I57" s="74">
        <v>1</v>
      </c>
      <c r="J57" s="75"/>
      <c r="K57" s="7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row>
    <row r="58" spans="1:67" s="24" customFormat="1" ht="14.1" customHeight="1" x14ac:dyDescent="0.2">
      <c r="A58" s="23" t="str">
        <f t="shared" si="8"/>
        <v>4.20</v>
      </c>
      <c r="B58" s="65" t="s">
        <v>74</v>
      </c>
      <c r="D58" s="70"/>
      <c r="E58" s="66" t="s">
        <v>69</v>
      </c>
      <c r="F58" s="71">
        <v>44238</v>
      </c>
      <c r="G58" s="72">
        <v>44238</v>
      </c>
      <c r="H58" s="73"/>
      <c r="I58" s="74">
        <v>1</v>
      </c>
      <c r="J58" s="75"/>
      <c r="K58" s="7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row>
    <row r="59" spans="1:67" s="24" customFormat="1" ht="14.1" customHeight="1" x14ac:dyDescent="0.2">
      <c r="A59" s="23" t="str">
        <f t="shared" si="8"/>
        <v>4.21</v>
      </c>
      <c r="B59" s="65" t="s">
        <v>75</v>
      </c>
      <c r="D59" s="70"/>
      <c r="E59" s="66" t="s">
        <v>69</v>
      </c>
      <c r="F59" s="71">
        <v>44238</v>
      </c>
      <c r="G59" s="72">
        <v>44239</v>
      </c>
      <c r="H59" s="73"/>
      <c r="I59" s="74">
        <v>1</v>
      </c>
      <c r="J59" s="75"/>
      <c r="K59" s="7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row>
    <row r="60" spans="1:67" s="24" customFormat="1" ht="14.1" customHeight="1" x14ac:dyDescent="0.2">
      <c r="A60" s="23" t="str">
        <f t="shared" si="8"/>
        <v>4.22</v>
      </c>
      <c r="B60" s="65" t="s">
        <v>76</v>
      </c>
      <c r="D60" s="70"/>
      <c r="E60" s="66" t="s">
        <v>70</v>
      </c>
      <c r="F60" s="71">
        <v>44238</v>
      </c>
      <c r="G60" s="72">
        <v>44239</v>
      </c>
      <c r="H60" s="73"/>
      <c r="I60" s="74">
        <v>1</v>
      </c>
      <c r="J60" s="75"/>
      <c r="K60" s="7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row>
    <row r="61" spans="1:67" s="24" customFormat="1" ht="14.1" customHeight="1" x14ac:dyDescent="0.2">
      <c r="A61" s="23" t="str">
        <f t="shared" si="8"/>
        <v>4.23</v>
      </c>
      <c r="B61" s="65" t="s">
        <v>77</v>
      </c>
      <c r="D61" s="70"/>
      <c r="E61" s="70" t="s">
        <v>67</v>
      </c>
      <c r="F61" s="71">
        <v>44239</v>
      </c>
      <c r="G61" s="72">
        <v>44239</v>
      </c>
      <c r="H61" s="73"/>
      <c r="I61" s="74">
        <v>1</v>
      </c>
      <c r="J61" s="75"/>
      <c r="K61" s="7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row>
    <row r="62" spans="1:67" s="24" customFormat="1" ht="14.1" customHeight="1" x14ac:dyDescent="0.2">
      <c r="A62" s="23" t="str">
        <f t="shared" si="8"/>
        <v>4.24</v>
      </c>
      <c r="B62" s="65" t="s">
        <v>78</v>
      </c>
      <c r="D62" s="70"/>
      <c r="E62" s="70" t="s">
        <v>69</v>
      </c>
      <c r="F62" s="71">
        <v>44239</v>
      </c>
      <c r="G62" s="72">
        <v>44240</v>
      </c>
      <c r="H62" s="73"/>
      <c r="I62" s="74">
        <v>1</v>
      </c>
      <c r="J62" s="75"/>
      <c r="K62" s="7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row>
    <row r="63" spans="1:67" s="18" customFormat="1" ht="14.1" customHeight="1" x14ac:dyDescent="0.2">
      <c r="A63" s="16" t="str">
        <f>IF(ISERROR(VALUE(SUBSTITUTE(prevWBS,".",""))),"1",IF(ISERROR(FIND("`",SUBSTITUTE(prevWBS,".","`",1))),TEXT(VALUE(prevWBS)+1,"#"),TEXT(VALUE(LEFT(prevWBS,FIND("`",SUBSTITUTE(prevWBS,".","`",1))-1))+1,"#")))</f>
        <v>5</v>
      </c>
      <c r="B63" s="17" t="s">
        <v>86</v>
      </c>
      <c r="D63" s="19"/>
      <c r="E63" s="19"/>
      <c r="F63" s="44"/>
      <c r="G63" s="44" t="str">
        <f t="shared" si="6"/>
        <v xml:space="preserve"> - </v>
      </c>
      <c r="H63" s="20"/>
      <c r="I63" s="21"/>
      <c r="J63" s="22" t="str">
        <f t="shared" si="4"/>
        <v xml:space="preserve"> - </v>
      </c>
      <c r="K63" s="41"/>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row>
    <row r="64" spans="1:67" s="24" customFormat="1" ht="14.1" customHeight="1" x14ac:dyDescent="0.2">
      <c r="A64" s="23" t="str">
        <f t="shared" ref="A64:A135"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65" t="s">
        <v>79</v>
      </c>
      <c r="D64" s="66"/>
      <c r="E64" s="66" t="s">
        <v>67</v>
      </c>
      <c r="F64" s="42">
        <v>44242</v>
      </c>
      <c r="G64" s="43">
        <v>44242</v>
      </c>
      <c r="H64" s="25">
        <v>1</v>
      </c>
      <c r="I64" s="26">
        <v>1</v>
      </c>
      <c r="J64" s="27">
        <f t="shared" si="4"/>
        <v>1</v>
      </c>
      <c r="K64" s="40"/>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row>
    <row r="65" spans="1:67" s="24" customFormat="1" ht="14.1" customHeight="1" x14ac:dyDescent="0.2">
      <c r="A65" s="23" t="str">
        <f t="shared" si="9"/>
        <v>5.2</v>
      </c>
      <c r="B65" s="65" t="s">
        <v>80</v>
      </c>
      <c r="D65" s="66"/>
      <c r="E65" s="66" t="s">
        <v>69</v>
      </c>
      <c r="F65" s="42">
        <v>44243</v>
      </c>
      <c r="G65" s="43">
        <v>44243</v>
      </c>
      <c r="H65" s="25">
        <v>1</v>
      </c>
      <c r="I65" s="26">
        <v>1</v>
      </c>
      <c r="J65" s="27">
        <f t="shared" si="4"/>
        <v>1</v>
      </c>
      <c r="K65" s="40"/>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row>
    <row r="66" spans="1:67" s="24" customFormat="1" ht="14.1" customHeight="1" x14ac:dyDescent="0.2">
      <c r="A66" s="23" t="str">
        <f t="shared" si="9"/>
        <v>5.3</v>
      </c>
      <c r="B66" s="65" t="s">
        <v>81</v>
      </c>
      <c r="D66" s="66"/>
      <c r="E66" s="66" t="s">
        <v>69</v>
      </c>
      <c r="F66" s="42">
        <v>44244</v>
      </c>
      <c r="G66" s="43">
        <f t="shared" si="6"/>
        <v>44244</v>
      </c>
      <c r="H66" s="25">
        <v>1</v>
      </c>
      <c r="I66" s="26">
        <v>1</v>
      </c>
      <c r="J66" s="27">
        <f t="shared" si="4"/>
        <v>1</v>
      </c>
      <c r="K66" s="40"/>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row>
    <row r="67" spans="1:67" s="24" customFormat="1" ht="14.1" customHeight="1" x14ac:dyDescent="0.2">
      <c r="A67" s="23" t="str">
        <f t="shared" si="9"/>
        <v>5.4</v>
      </c>
      <c r="B67" s="65" t="s">
        <v>82</v>
      </c>
      <c r="D67" s="66"/>
      <c r="E67" s="66" t="s">
        <v>68</v>
      </c>
      <c r="F67" s="42">
        <v>44244</v>
      </c>
      <c r="G67" s="43">
        <f t="shared" si="6"/>
        <v>44244</v>
      </c>
      <c r="H67" s="25">
        <v>1</v>
      </c>
      <c r="I67" s="26">
        <v>1</v>
      </c>
      <c r="J67" s="27">
        <f t="shared" si="4"/>
        <v>1</v>
      </c>
      <c r="K67" s="40"/>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row>
    <row r="68" spans="1:67" s="24" customFormat="1" ht="14.1" customHeight="1" x14ac:dyDescent="0.2">
      <c r="A68" s="23" t="str">
        <f t="shared" si="9"/>
        <v>5.5</v>
      </c>
      <c r="B68" s="65" t="s">
        <v>83</v>
      </c>
      <c r="D68" s="66"/>
      <c r="E68" s="66" t="s">
        <v>67</v>
      </c>
      <c r="F68" s="42">
        <v>44242</v>
      </c>
      <c r="G68" s="43">
        <v>44244</v>
      </c>
      <c r="H68" s="25">
        <v>1</v>
      </c>
      <c r="I68" s="26">
        <v>1</v>
      </c>
      <c r="J68" s="27"/>
      <c r="K68" s="40"/>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6"/>
      <c r="BO68" s="46"/>
    </row>
    <row r="69" spans="1:67" s="24" customFormat="1" ht="14.1" customHeight="1" x14ac:dyDescent="0.2">
      <c r="A69" s="23" t="str">
        <f t="shared" si="9"/>
        <v>5.6</v>
      </c>
      <c r="B69" s="65" t="s">
        <v>85</v>
      </c>
      <c r="D69" s="70"/>
      <c r="E69" s="66" t="s">
        <v>67</v>
      </c>
      <c r="F69" s="42">
        <v>44244</v>
      </c>
      <c r="G69" s="43">
        <v>44244</v>
      </c>
      <c r="H69" s="25"/>
      <c r="I69" s="26">
        <v>1</v>
      </c>
      <c r="J69" s="27"/>
      <c r="K69" s="40"/>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c r="BJ69" s="46"/>
      <c r="BK69" s="46"/>
      <c r="BL69" s="46"/>
      <c r="BM69" s="46"/>
      <c r="BN69" s="46"/>
      <c r="BO69" s="46"/>
    </row>
    <row r="70" spans="1:67" s="24" customFormat="1" ht="14.1" customHeight="1" x14ac:dyDescent="0.2">
      <c r="A70" s="23" t="str">
        <f t="shared" si="9"/>
        <v>5.7</v>
      </c>
      <c r="B70" s="65" t="s">
        <v>84</v>
      </c>
      <c r="D70" s="70"/>
      <c r="E70" s="66" t="s">
        <v>67</v>
      </c>
      <c r="F70" s="42">
        <v>44244</v>
      </c>
      <c r="G70" s="43">
        <v>44244</v>
      </c>
      <c r="H70" s="25"/>
      <c r="I70" s="26">
        <v>1</v>
      </c>
      <c r="J70" s="27"/>
      <c r="K70" s="40"/>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c r="BF70" s="46"/>
      <c r="BG70" s="46"/>
      <c r="BH70" s="46"/>
      <c r="BI70" s="46"/>
      <c r="BJ70" s="46"/>
      <c r="BK70" s="46"/>
      <c r="BL70" s="46"/>
      <c r="BM70" s="46"/>
      <c r="BN70" s="46"/>
      <c r="BO70" s="46"/>
    </row>
    <row r="71" spans="1:67" s="24" customFormat="1" ht="14.1" customHeight="1" x14ac:dyDescent="0.2">
      <c r="A71" s="23" t="str">
        <f t="shared" si="9"/>
        <v>5.8</v>
      </c>
      <c r="B71" s="65" t="s">
        <v>87</v>
      </c>
      <c r="D71" s="70"/>
      <c r="E71" s="66" t="s">
        <v>67</v>
      </c>
      <c r="F71" s="42">
        <v>44244</v>
      </c>
      <c r="G71" s="43">
        <v>44244</v>
      </c>
      <c r="H71" s="25"/>
      <c r="I71" s="26">
        <v>1</v>
      </c>
      <c r="J71" s="27"/>
      <c r="K71" s="40"/>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c r="BO71" s="46"/>
    </row>
    <row r="72" spans="1:67" s="24" customFormat="1" ht="14.1" customHeight="1" x14ac:dyDescent="0.2">
      <c r="A72" s="23" t="str">
        <f t="shared" si="9"/>
        <v>5.9</v>
      </c>
      <c r="B72" s="65" t="s">
        <v>88</v>
      </c>
      <c r="D72" s="70"/>
      <c r="E72" s="66" t="s">
        <v>69</v>
      </c>
      <c r="F72" s="42">
        <v>44244</v>
      </c>
      <c r="G72" s="43">
        <v>44244</v>
      </c>
      <c r="H72" s="25"/>
      <c r="I72" s="26">
        <v>1</v>
      </c>
      <c r="J72" s="27"/>
      <c r="K72" s="40"/>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row>
    <row r="73" spans="1:67" s="24" customFormat="1" ht="14.1" customHeight="1" x14ac:dyDescent="0.2">
      <c r="A73" s="23" t="str">
        <f t="shared" si="9"/>
        <v>5.10</v>
      </c>
      <c r="B73" s="65" t="s">
        <v>89</v>
      </c>
      <c r="D73" s="70"/>
      <c r="E73" s="66" t="s">
        <v>70</v>
      </c>
      <c r="F73" s="42">
        <v>44245</v>
      </c>
      <c r="G73" s="43">
        <v>44245</v>
      </c>
      <c r="H73" s="25"/>
      <c r="I73" s="26">
        <v>1</v>
      </c>
      <c r="J73" s="27"/>
      <c r="K73" s="40"/>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6"/>
      <c r="BF73" s="46"/>
      <c r="BG73" s="46"/>
      <c r="BH73" s="46"/>
      <c r="BI73" s="46"/>
      <c r="BJ73" s="46"/>
      <c r="BK73" s="46"/>
      <c r="BL73" s="46"/>
      <c r="BM73" s="46"/>
      <c r="BN73" s="46"/>
      <c r="BO73" s="46"/>
    </row>
    <row r="74" spans="1:67" s="18" customFormat="1" ht="14.1" customHeight="1" x14ac:dyDescent="0.2">
      <c r="A74" s="16" t="str">
        <f>IF(ISERROR(VALUE(SUBSTITUTE(prevWBS,".",""))),"1",IF(ISERROR(FIND("`",SUBSTITUTE(prevWBS,".","`",1))),TEXT(VALUE(prevWBS)+1,"#"),TEXT(VALUE(LEFT(prevWBS,FIND("`",SUBSTITUTE(prevWBS,".","`",1))-1))+1,"#")))</f>
        <v>6</v>
      </c>
      <c r="B74" s="17" t="s">
        <v>93</v>
      </c>
      <c r="D74" s="19"/>
      <c r="E74" s="19"/>
      <c r="F74" s="44"/>
      <c r="G74" s="44" t="str">
        <f t="shared" ref="G74" si="10">IF(ISBLANK(F74)," - ",IF(H74=0,F74,F74+H74-1))</f>
        <v xml:space="preserve"> - </v>
      </c>
      <c r="H74" s="20"/>
      <c r="I74" s="21"/>
      <c r="J74" s="22" t="str">
        <f t="shared" ref="J74:J75" si="11">IF(OR(G74=0,F74=0)," - ",NETWORKDAYS(F74,G74))</f>
        <v xml:space="preserve"> - </v>
      </c>
      <c r="K74" s="41"/>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c r="AZ74" s="48"/>
      <c r="BA74" s="48"/>
      <c r="BB74" s="48"/>
      <c r="BC74" s="48"/>
      <c r="BD74" s="48"/>
      <c r="BE74" s="48"/>
      <c r="BF74" s="48"/>
      <c r="BG74" s="48"/>
      <c r="BH74" s="48"/>
      <c r="BI74" s="48"/>
      <c r="BJ74" s="48"/>
      <c r="BK74" s="48"/>
      <c r="BL74" s="48"/>
      <c r="BM74" s="48"/>
      <c r="BN74" s="48"/>
      <c r="BO74" s="48"/>
    </row>
    <row r="75" spans="1:67" s="24" customFormat="1" ht="14.1" customHeight="1" x14ac:dyDescent="0.2">
      <c r="A75" s="23" t="str">
        <f t="shared" si="9"/>
        <v>6.1</v>
      </c>
      <c r="B75" s="65" t="s">
        <v>90</v>
      </c>
      <c r="D75" s="66"/>
      <c r="E75" s="66" t="s">
        <v>67</v>
      </c>
      <c r="F75" s="42">
        <v>44247</v>
      </c>
      <c r="G75" s="43">
        <v>44247</v>
      </c>
      <c r="H75" s="25">
        <v>1</v>
      </c>
      <c r="I75" s="26">
        <v>1</v>
      </c>
      <c r="J75" s="27">
        <f t="shared" si="11"/>
        <v>0</v>
      </c>
      <c r="K75" s="40"/>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c r="AV75" s="46"/>
      <c r="AW75" s="46"/>
      <c r="AX75" s="46"/>
      <c r="AY75" s="46"/>
      <c r="AZ75" s="46"/>
      <c r="BA75" s="46"/>
      <c r="BB75" s="46"/>
      <c r="BC75" s="46"/>
      <c r="BD75" s="46"/>
      <c r="BE75" s="46"/>
      <c r="BF75" s="46"/>
      <c r="BG75" s="46"/>
      <c r="BH75" s="46"/>
      <c r="BI75" s="46"/>
      <c r="BJ75" s="46"/>
      <c r="BK75" s="46"/>
      <c r="BL75" s="46"/>
      <c r="BM75" s="46"/>
      <c r="BN75" s="46"/>
      <c r="BO75" s="46"/>
    </row>
    <row r="76" spans="1:67" s="24" customFormat="1" ht="14.1" customHeight="1" x14ac:dyDescent="0.2">
      <c r="A76" s="23" t="str">
        <f t="shared" si="9"/>
        <v>6.2</v>
      </c>
      <c r="B76" s="65" t="s">
        <v>91</v>
      </c>
      <c r="D76" s="66"/>
      <c r="E76" s="66" t="s">
        <v>71</v>
      </c>
      <c r="F76" s="42">
        <v>44247</v>
      </c>
      <c r="G76" s="43">
        <v>44248</v>
      </c>
      <c r="H76" s="25"/>
      <c r="I76" s="26">
        <v>1</v>
      </c>
      <c r="J76" s="27"/>
      <c r="K76" s="40"/>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c r="BF76" s="46"/>
      <c r="BG76" s="46"/>
      <c r="BH76" s="46"/>
      <c r="BI76" s="46"/>
      <c r="BJ76" s="46"/>
      <c r="BK76" s="46"/>
      <c r="BL76" s="46"/>
      <c r="BM76" s="46"/>
      <c r="BN76" s="46"/>
      <c r="BO76" s="46"/>
    </row>
    <row r="77" spans="1:67" s="24" customFormat="1" ht="14.1" customHeight="1" x14ac:dyDescent="0.2">
      <c r="A77" s="23" t="str">
        <f t="shared" si="9"/>
        <v>6.3</v>
      </c>
      <c r="B77" s="65" t="s">
        <v>92</v>
      </c>
      <c r="D77" s="66"/>
      <c r="E77" s="66" t="s">
        <v>70</v>
      </c>
      <c r="F77" s="42">
        <v>44248</v>
      </c>
      <c r="G77" s="43">
        <v>44248</v>
      </c>
      <c r="H77" s="25"/>
      <c r="I77" s="26">
        <v>1</v>
      </c>
      <c r="J77" s="27"/>
      <c r="K77" s="40"/>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c r="BF77" s="46"/>
      <c r="BG77" s="46"/>
      <c r="BH77" s="46"/>
      <c r="BI77" s="46"/>
      <c r="BJ77" s="46"/>
      <c r="BK77" s="46"/>
      <c r="BL77" s="46"/>
      <c r="BM77" s="46"/>
      <c r="BN77" s="46"/>
      <c r="BO77" s="46"/>
    </row>
    <row r="78" spans="1:67" s="24" customFormat="1" ht="14.1" customHeight="1" x14ac:dyDescent="0.2">
      <c r="A78" s="23" t="str">
        <f t="shared" si="9"/>
        <v>6.4</v>
      </c>
      <c r="B78" s="65" t="s">
        <v>94</v>
      </c>
      <c r="D78" s="66"/>
      <c r="E78" s="66" t="s">
        <v>67</v>
      </c>
      <c r="F78" s="42">
        <v>44249</v>
      </c>
      <c r="G78" s="43">
        <v>44249</v>
      </c>
      <c r="H78" s="25"/>
      <c r="I78" s="26">
        <v>1</v>
      </c>
      <c r="J78" s="27"/>
      <c r="K78" s="40"/>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c r="BF78" s="46"/>
      <c r="BG78" s="46"/>
      <c r="BH78" s="46"/>
      <c r="BI78" s="46"/>
      <c r="BJ78" s="46"/>
      <c r="BK78" s="46"/>
      <c r="BL78" s="46"/>
      <c r="BM78" s="46"/>
      <c r="BN78" s="46"/>
      <c r="BO78" s="46"/>
    </row>
    <row r="79" spans="1:67" s="24" customFormat="1" ht="14.1" customHeight="1" x14ac:dyDescent="0.2">
      <c r="A79" s="23" t="str">
        <f t="shared" si="9"/>
        <v>6.5</v>
      </c>
      <c r="B79" s="65" t="s">
        <v>95</v>
      </c>
      <c r="D79" s="66"/>
      <c r="E79" s="66" t="s">
        <v>67</v>
      </c>
      <c r="F79" s="42">
        <v>44249</v>
      </c>
      <c r="G79" s="43">
        <v>44250</v>
      </c>
      <c r="H79" s="25"/>
      <c r="I79" s="26">
        <v>1</v>
      </c>
      <c r="J79" s="27"/>
      <c r="K79" s="40"/>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c r="BF79" s="46"/>
      <c r="BG79" s="46"/>
      <c r="BH79" s="46"/>
      <c r="BI79" s="46"/>
      <c r="BJ79" s="46"/>
      <c r="BK79" s="46"/>
      <c r="BL79" s="46"/>
      <c r="BM79" s="46"/>
      <c r="BN79" s="46"/>
      <c r="BO79" s="46"/>
    </row>
    <row r="80" spans="1:67" s="24" customFormat="1" ht="14.1" customHeight="1" x14ac:dyDescent="0.2">
      <c r="A80" s="23" t="str">
        <f t="shared" si="9"/>
        <v>6.6</v>
      </c>
      <c r="B80" s="65" t="s">
        <v>96</v>
      </c>
      <c r="D80" s="70"/>
      <c r="E80" s="66" t="s">
        <v>97</v>
      </c>
      <c r="F80" s="42">
        <v>44249</v>
      </c>
      <c r="G80" s="43">
        <v>44259</v>
      </c>
      <c r="H80" s="25"/>
      <c r="I80" s="26">
        <v>1</v>
      </c>
      <c r="J80" s="27"/>
      <c r="K80" s="40"/>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c r="BG80" s="46"/>
      <c r="BH80" s="46"/>
      <c r="BI80" s="46"/>
      <c r="BJ80" s="46"/>
      <c r="BK80" s="46"/>
      <c r="BL80" s="46"/>
      <c r="BM80" s="46"/>
      <c r="BN80" s="46"/>
      <c r="BO80" s="46"/>
    </row>
    <row r="81" spans="1:67" s="24" customFormat="1" ht="14.1" customHeight="1" x14ac:dyDescent="0.2">
      <c r="A81" s="23" t="str">
        <f t="shared" si="9"/>
        <v>6.7</v>
      </c>
      <c r="B81" s="65" t="s">
        <v>98</v>
      </c>
      <c r="D81" s="70"/>
      <c r="E81" s="66" t="s">
        <v>68</v>
      </c>
      <c r="F81" s="42">
        <v>44260</v>
      </c>
      <c r="G81" s="43">
        <v>44260</v>
      </c>
      <c r="H81" s="25"/>
      <c r="I81" s="26">
        <v>1</v>
      </c>
      <c r="J81" s="27"/>
      <c r="K81" s="40"/>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c r="BF81" s="46"/>
      <c r="BG81" s="46"/>
      <c r="BH81" s="46"/>
      <c r="BI81" s="46"/>
      <c r="BJ81" s="46"/>
      <c r="BK81" s="46"/>
      <c r="BL81" s="46"/>
      <c r="BM81" s="46"/>
      <c r="BN81" s="46"/>
      <c r="BO81" s="46"/>
    </row>
    <row r="82" spans="1:67" s="24" customFormat="1" ht="14.1" customHeight="1" x14ac:dyDescent="0.2">
      <c r="A82" s="23" t="str">
        <f t="shared" si="9"/>
        <v>6.8</v>
      </c>
      <c r="B82" s="65" t="s">
        <v>99</v>
      </c>
      <c r="D82" s="70"/>
      <c r="E82" s="66" t="s">
        <v>69</v>
      </c>
      <c r="F82" s="42">
        <v>44260</v>
      </c>
      <c r="G82" s="43">
        <v>44267</v>
      </c>
      <c r="H82" s="25"/>
      <c r="I82" s="26">
        <v>1</v>
      </c>
      <c r="J82" s="27"/>
      <c r="K82" s="40"/>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c r="AV82" s="46"/>
      <c r="AW82" s="46"/>
      <c r="AX82" s="46"/>
      <c r="AY82" s="46"/>
      <c r="AZ82" s="46"/>
      <c r="BA82" s="46"/>
      <c r="BB82" s="46"/>
      <c r="BC82" s="46"/>
      <c r="BD82" s="46"/>
      <c r="BE82" s="46"/>
      <c r="BF82" s="46"/>
      <c r="BG82" s="46"/>
      <c r="BH82" s="46"/>
      <c r="BI82" s="46"/>
      <c r="BJ82" s="46"/>
      <c r="BK82" s="46"/>
      <c r="BL82" s="46"/>
      <c r="BM82" s="46"/>
      <c r="BN82" s="46"/>
      <c r="BO82" s="46"/>
    </row>
    <row r="83" spans="1:67" s="24" customFormat="1" ht="14.1" customHeight="1" x14ac:dyDescent="0.2">
      <c r="A83" s="23" t="str">
        <f t="shared" si="9"/>
        <v>6.9</v>
      </c>
      <c r="B83" s="65" t="s">
        <v>100</v>
      </c>
      <c r="D83" s="70"/>
      <c r="E83" s="66" t="s">
        <v>67</v>
      </c>
      <c r="F83" s="42">
        <v>44267</v>
      </c>
      <c r="G83" s="43">
        <v>44271</v>
      </c>
      <c r="H83" s="25"/>
      <c r="I83" s="26">
        <v>1</v>
      </c>
      <c r="J83" s="27"/>
      <c r="K83" s="40"/>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c r="BE83" s="46"/>
      <c r="BF83" s="46"/>
      <c r="BG83" s="46"/>
      <c r="BH83" s="46"/>
      <c r="BI83" s="46"/>
      <c r="BJ83" s="46"/>
      <c r="BK83" s="46"/>
      <c r="BL83" s="46"/>
      <c r="BM83" s="46"/>
      <c r="BN83" s="46"/>
      <c r="BO83" s="46"/>
    </row>
    <row r="84" spans="1:67" s="24" customFormat="1" ht="14.1" customHeight="1" x14ac:dyDescent="0.2">
      <c r="A84" s="23" t="str">
        <f t="shared" si="9"/>
        <v>6.10</v>
      </c>
      <c r="B84" s="65" t="s">
        <v>101</v>
      </c>
      <c r="D84" s="70"/>
      <c r="E84" s="70" t="s">
        <v>67</v>
      </c>
      <c r="F84" s="71">
        <v>44274</v>
      </c>
      <c r="G84" s="72">
        <v>44274</v>
      </c>
      <c r="H84" s="73"/>
      <c r="I84" s="74">
        <v>1</v>
      </c>
      <c r="J84" s="75"/>
      <c r="K84" s="7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c r="BC84" s="46"/>
      <c r="BD84" s="46"/>
      <c r="BE84" s="46"/>
      <c r="BF84" s="46"/>
      <c r="BG84" s="46"/>
      <c r="BH84" s="46"/>
      <c r="BI84" s="46"/>
      <c r="BJ84" s="46"/>
      <c r="BK84" s="46"/>
      <c r="BL84" s="46"/>
      <c r="BM84" s="46"/>
      <c r="BN84" s="46"/>
      <c r="BO84" s="46"/>
    </row>
    <row r="85" spans="1:67" s="18" customFormat="1" ht="14.1" customHeight="1" x14ac:dyDescent="0.2">
      <c r="A85" s="16" t="str">
        <f>IF(ISERROR(VALUE(SUBSTITUTE(prevWBS,".",""))),"1",IF(ISERROR(FIND("`",SUBSTITUTE(prevWBS,".","`",1))),TEXT(VALUE(prevWBS)+1,"#"),TEXT(VALUE(LEFT(prevWBS,FIND("`",SUBSTITUTE(prevWBS,".","`",1))-1))+1,"#")))</f>
        <v>7</v>
      </c>
      <c r="B85" s="17" t="s">
        <v>104</v>
      </c>
      <c r="D85" s="19"/>
      <c r="E85" s="19"/>
      <c r="F85" s="44"/>
      <c r="G85" s="44" t="str">
        <f t="shared" ref="G85" si="12">IF(ISBLANK(F85)," - ",IF(H85=0,F85,F85+H85-1))</f>
        <v xml:space="preserve"> - </v>
      </c>
      <c r="H85" s="20"/>
      <c r="I85" s="21"/>
      <c r="J85" s="22" t="str">
        <f t="shared" ref="J85:J86" si="13">IF(OR(G85=0,F85=0)," - ",NETWORKDAYS(F85,G85))</f>
        <v xml:space="preserve"> - </v>
      </c>
      <c r="K85" s="41"/>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row>
    <row r="86" spans="1:67" s="24" customFormat="1" ht="14.1" customHeight="1" x14ac:dyDescent="0.2">
      <c r="A86" s="23" t="str">
        <f t="shared" si="9"/>
        <v>7.1</v>
      </c>
      <c r="B86" s="65" t="s">
        <v>103</v>
      </c>
      <c r="D86" s="66"/>
      <c r="E86" s="66" t="s">
        <v>67</v>
      </c>
      <c r="F86" s="42">
        <v>44274</v>
      </c>
      <c r="G86" s="43">
        <v>44277</v>
      </c>
      <c r="H86" s="25"/>
      <c r="I86" s="26">
        <v>1</v>
      </c>
      <c r="J86" s="27">
        <f t="shared" si="13"/>
        <v>2</v>
      </c>
      <c r="K86" s="40"/>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c r="BE86" s="46"/>
      <c r="BF86" s="46"/>
      <c r="BG86" s="46"/>
      <c r="BH86" s="46"/>
      <c r="BI86" s="46"/>
      <c r="BJ86" s="46"/>
      <c r="BK86" s="46"/>
      <c r="BL86" s="46"/>
      <c r="BM86" s="46"/>
      <c r="BN86" s="46"/>
      <c r="BO86" s="46"/>
    </row>
    <row r="87" spans="1:67" s="18" customFormat="1" ht="14.1" customHeight="1" x14ac:dyDescent="0.2">
      <c r="A87" s="16" t="str">
        <f>IF(ISERROR(VALUE(SUBSTITUTE(prevWBS,".",""))),"1",IF(ISERROR(FIND("`",SUBSTITUTE(prevWBS,".","`",1))),TEXT(VALUE(prevWBS)+1,"#"),TEXT(VALUE(LEFT(prevWBS,FIND("`",SUBSTITUTE(prevWBS,".","`",1))-1))+1,"#")))</f>
        <v>8</v>
      </c>
      <c r="B87" s="17" t="s">
        <v>106</v>
      </c>
      <c r="D87" s="19"/>
      <c r="E87" s="19"/>
      <c r="F87" s="44"/>
      <c r="G87" s="44" t="str">
        <f t="shared" ref="G87" si="14">IF(ISBLANK(F87)," - ",IF(H87=0,F87,F87+H87-1))</f>
        <v xml:space="preserve"> - </v>
      </c>
      <c r="H87" s="20"/>
      <c r="I87" s="21"/>
      <c r="J87" s="22" t="str">
        <f t="shared" ref="J87:J88" si="15">IF(OR(G87=0,F87=0)," - ",NETWORKDAYS(F87,G87))</f>
        <v xml:space="preserve"> - </v>
      </c>
      <c r="K87" s="41"/>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c r="BF87" s="48"/>
      <c r="BG87" s="48"/>
      <c r="BH87" s="48"/>
      <c r="BI87" s="48"/>
      <c r="BJ87" s="48"/>
      <c r="BK87" s="48"/>
      <c r="BL87" s="48"/>
      <c r="BM87" s="48"/>
      <c r="BN87" s="48"/>
      <c r="BO87" s="48"/>
    </row>
    <row r="88" spans="1:67" s="24" customFormat="1" ht="14.1" customHeight="1" x14ac:dyDescent="0.2">
      <c r="A88" s="23" t="str">
        <f t="shared" si="9"/>
        <v>8.1</v>
      </c>
      <c r="B88" s="65" t="s">
        <v>111</v>
      </c>
      <c r="D88" s="66"/>
      <c r="E88" s="66" t="s">
        <v>69</v>
      </c>
      <c r="F88" s="42">
        <v>44323</v>
      </c>
      <c r="G88" s="43">
        <v>44324</v>
      </c>
      <c r="H88" s="25"/>
      <c r="I88" s="26">
        <v>1</v>
      </c>
      <c r="J88" s="27">
        <f t="shared" si="15"/>
        <v>1</v>
      </c>
      <c r="K88" s="40"/>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c r="BF88" s="46"/>
      <c r="BG88" s="46"/>
      <c r="BH88" s="46"/>
      <c r="BI88" s="46"/>
      <c r="BJ88" s="46"/>
      <c r="BK88" s="46"/>
      <c r="BL88" s="46"/>
      <c r="BM88" s="46"/>
      <c r="BN88" s="46"/>
      <c r="BO88" s="46"/>
    </row>
    <row r="89" spans="1:67" s="24" customFormat="1" ht="14.1" customHeight="1" x14ac:dyDescent="0.2">
      <c r="A89" s="23" t="str">
        <f t="shared" si="9"/>
        <v>8.2</v>
      </c>
      <c r="B89" s="65" t="s">
        <v>112</v>
      </c>
      <c r="D89" s="66"/>
      <c r="E89" s="66" t="s">
        <v>67</v>
      </c>
      <c r="F89" s="42">
        <v>44324</v>
      </c>
      <c r="G89" s="43">
        <v>44324</v>
      </c>
      <c r="H89" s="25"/>
      <c r="I89" s="26">
        <v>1</v>
      </c>
      <c r="J89" s="27"/>
      <c r="K89" s="40"/>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c r="BE89" s="46"/>
      <c r="BF89" s="46"/>
      <c r="BG89" s="46"/>
      <c r="BH89" s="46"/>
      <c r="BI89" s="46"/>
      <c r="BJ89" s="46"/>
      <c r="BK89" s="46"/>
      <c r="BL89" s="46"/>
      <c r="BM89" s="46"/>
      <c r="BN89" s="46"/>
      <c r="BO89" s="46"/>
    </row>
    <row r="90" spans="1:67" s="24" customFormat="1" ht="14.1" customHeight="1" x14ac:dyDescent="0.2">
      <c r="A90" s="23" t="str">
        <f t="shared" si="9"/>
        <v>8.3</v>
      </c>
      <c r="B90" s="65" t="s">
        <v>115</v>
      </c>
      <c r="D90" s="66"/>
      <c r="E90" s="66" t="s">
        <v>68</v>
      </c>
      <c r="F90" s="42">
        <v>44324</v>
      </c>
      <c r="G90" s="43">
        <v>44324</v>
      </c>
      <c r="H90" s="25"/>
      <c r="I90" s="26">
        <v>1</v>
      </c>
      <c r="J90" s="27"/>
      <c r="K90" s="40"/>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c r="AV90" s="46"/>
      <c r="AW90" s="46"/>
      <c r="AX90" s="46"/>
      <c r="AY90" s="46"/>
      <c r="AZ90" s="46"/>
      <c r="BA90" s="46"/>
      <c r="BB90" s="46"/>
      <c r="BC90" s="46"/>
      <c r="BD90" s="46"/>
      <c r="BE90" s="46"/>
      <c r="BF90" s="46"/>
      <c r="BG90" s="46"/>
      <c r="BH90" s="46"/>
      <c r="BI90" s="46"/>
      <c r="BJ90" s="46"/>
      <c r="BK90" s="46"/>
      <c r="BL90" s="46"/>
      <c r="BM90" s="46"/>
      <c r="BN90" s="46"/>
      <c r="BO90" s="46"/>
    </row>
    <row r="91" spans="1:67" s="24" customFormat="1" ht="14.1" customHeight="1" x14ac:dyDescent="0.2">
      <c r="A91" s="23" t="str">
        <f t="shared" si="9"/>
        <v>8.4</v>
      </c>
      <c r="B91" s="65" t="s">
        <v>116</v>
      </c>
      <c r="D91" s="66"/>
      <c r="E91" s="66" t="s">
        <v>67</v>
      </c>
      <c r="F91" s="42">
        <v>44324</v>
      </c>
      <c r="G91" s="43">
        <v>44324</v>
      </c>
      <c r="H91" s="25"/>
      <c r="I91" s="26">
        <v>1</v>
      </c>
      <c r="J91" s="27"/>
      <c r="K91" s="40"/>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c r="AV91" s="46"/>
      <c r="AW91" s="46"/>
      <c r="AX91" s="46"/>
      <c r="AY91" s="46"/>
      <c r="AZ91" s="46"/>
      <c r="BA91" s="46"/>
      <c r="BB91" s="46"/>
      <c r="BC91" s="46"/>
      <c r="BD91" s="46"/>
      <c r="BE91" s="46"/>
      <c r="BF91" s="46"/>
      <c r="BG91" s="46"/>
      <c r="BH91" s="46"/>
      <c r="BI91" s="46"/>
      <c r="BJ91" s="46"/>
      <c r="BK91" s="46"/>
      <c r="BL91" s="46"/>
      <c r="BM91" s="46"/>
      <c r="BN91" s="46"/>
      <c r="BO91" s="46"/>
    </row>
    <row r="92" spans="1:67" s="24" customFormat="1" ht="14.1" customHeight="1" x14ac:dyDescent="0.2">
      <c r="A92" s="23" t="str">
        <f t="shared" si="9"/>
        <v>8.5</v>
      </c>
      <c r="B92" s="65" t="s">
        <v>117</v>
      </c>
      <c r="D92" s="66"/>
      <c r="E92" s="66" t="s">
        <v>69</v>
      </c>
      <c r="F92" s="42">
        <v>44324</v>
      </c>
      <c r="G92" s="43">
        <v>44324</v>
      </c>
      <c r="H92" s="25"/>
      <c r="I92" s="26">
        <v>1</v>
      </c>
      <c r="J92" s="27"/>
      <c r="K92" s="40"/>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c r="BE92" s="46"/>
      <c r="BF92" s="46"/>
      <c r="BG92" s="46"/>
      <c r="BH92" s="46"/>
      <c r="BI92" s="46"/>
      <c r="BJ92" s="46"/>
      <c r="BK92" s="46"/>
      <c r="BL92" s="46"/>
      <c r="BM92" s="46"/>
      <c r="BN92" s="46"/>
      <c r="BO92" s="46"/>
    </row>
    <row r="93" spans="1:67" s="24" customFormat="1" ht="14.1" customHeight="1" x14ac:dyDescent="0.2">
      <c r="A93" s="23" t="str">
        <f t="shared" si="9"/>
        <v>8.6</v>
      </c>
      <c r="B93" s="65" t="s">
        <v>118</v>
      </c>
      <c r="D93" s="66"/>
      <c r="E93" s="66" t="s">
        <v>69</v>
      </c>
      <c r="F93" s="42">
        <v>44326</v>
      </c>
      <c r="G93" s="43">
        <v>44327</v>
      </c>
      <c r="H93" s="25"/>
      <c r="I93" s="26">
        <v>1</v>
      </c>
      <c r="J93" s="27"/>
      <c r="K93" s="40"/>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6"/>
      <c r="BL93" s="46"/>
      <c r="BM93" s="46"/>
      <c r="BN93" s="46"/>
      <c r="BO93" s="46"/>
    </row>
    <row r="94" spans="1:67" s="24" customFormat="1" ht="14.1" customHeight="1" x14ac:dyDescent="0.2">
      <c r="A94" s="23" t="str">
        <f t="shared" si="9"/>
        <v>8.7</v>
      </c>
      <c r="B94" s="65" t="s">
        <v>113</v>
      </c>
      <c r="D94" s="66"/>
      <c r="E94" s="66" t="s">
        <v>67</v>
      </c>
      <c r="F94" s="42">
        <v>44341</v>
      </c>
      <c r="G94" s="43">
        <v>44341</v>
      </c>
      <c r="H94" s="25"/>
      <c r="I94" s="26">
        <v>1</v>
      </c>
      <c r="J94" s="27"/>
      <c r="K94" s="40"/>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c r="AT94" s="46"/>
      <c r="AU94" s="46"/>
      <c r="AV94" s="46"/>
      <c r="AW94" s="46"/>
      <c r="AX94" s="46"/>
      <c r="AY94" s="46"/>
      <c r="AZ94" s="46"/>
      <c r="BA94" s="46"/>
      <c r="BB94" s="46"/>
      <c r="BC94" s="46"/>
      <c r="BD94" s="46"/>
      <c r="BE94" s="46"/>
      <c r="BF94" s="46"/>
      <c r="BG94" s="46"/>
      <c r="BH94" s="46"/>
      <c r="BI94" s="46"/>
      <c r="BJ94" s="46"/>
      <c r="BK94" s="46"/>
      <c r="BL94" s="46"/>
      <c r="BM94" s="46"/>
      <c r="BN94" s="46"/>
      <c r="BO94" s="46"/>
    </row>
    <row r="95" spans="1:67" s="24" customFormat="1" ht="14.1" customHeight="1" x14ac:dyDescent="0.2">
      <c r="A95" s="23" t="str">
        <f t="shared" si="9"/>
        <v>8.8</v>
      </c>
      <c r="B95" s="65" t="s">
        <v>114</v>
      </c>
      <c r="D95" s="66"/>
      <c r="E95" s="66" t="s">
        <v>67</v>
      </c>
      <c r="F95" s="42">
        <v>44341</v>
      </c>
      <c r="G95" s="43">
        <v>44341</v>
      </c>
      <c r="H95" s="25"/>
      <c r="I95" s="26">
        <v>1</v>
      </c>
      <c r="J95" s="27"/>
      <c r="K95" s="40"/>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c r="BJ95" s="46"/>
      <c r="BK95" s="46"/>
      <c r="BL95" s="46"/>
      <c r="BM95" s="46"/>
      <c r="BN95" s="46"/>
      <c r="BO95" s="46"/>
    </row>
    <row r="96" spans="1:67" s="24" customFormat="1" ht="14.1" customHeight="1" x14ac:dyDescent="0.2">
      <c r="A96" s="23" t="str">
        <f t="shared" si="9"/>
        <v>8.9</v>
      </c>
      <c r="B96" s="65" t="s">
        <v>119</v>
      </c>
      <c r="D96" s="70"/>
      <c r="E96" s="66" t="s">
        <v>67</v>
      </c>
      <c r="F96" s="42">
        <v>44341</v>
      </c>
      <c r="G96" s="43">
        <v>44341</v>
      </c>
      <c r="H96" s="25"/>
      <c r="I96" s="26">
        <v>1</v>
      </c>
      <c r="J96" s="27"/>
      <c r="K96" s="40"/>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c r="BF96" s="46"/>
      <c r="BG96" s="46"/>
      <c r="BH96" s="46"/>
      <c r="BI96" s="46"/>
      <c r="BJ96" s="46"/>
      <c r="BK96" s="46"/>
      <c r="BL96" s="46"/>
      <c r="BM96" s="46"/>
      <c r="BN96" s="46"/>
      <c r="BO96" s="46"/>
    </row>
    <row r="97" spans="1:67" s="18" customFormat="1" ht="14.1" customHeight="1" x14ac:dyDescent="0.2">
      <c r="A97" s="16" t="str">
        <f>IF(ISERROR(VALUE(SUBSTITUTE(prevWBS,".",""))),"1",IF(ISERROR(FIND("`",SUBSTITUTE(prevWBS,".","`",1))),TEXT(VALUE(prevWBS)+1,"#"),TEXT(VALUE(LEFT(prevWBS,FIND("`",SUBSTITUTE(prevWBS,".","`",1))-1))+1,"#")))</f>
        <v>9</v>
      </c>
      <c r="B97" s="17" t="s">
        <v>130</v>
      </c>
      <c r="D97" s="19"/>
      <c r="E97" s="19"/>
      <c r="F97" s="44"/>
      <c r="G97" s="44" t="str">
        <f t="shared" ref="G97" si="16">IF(ISBLANK(F97)," - ",IF(H97=0,F97,F97+H97-1))</f>
        <v xml:space="preserve"> - </v>
      </c>
      <c r="H97" s="20"/>
      <c r="I97" s="21"/>
      <c r="J97" s="22" t="str">
        <f t="shared" ref="J97" si="17">IF(OR(G97=0,F97=0)," - ",NETWORKDAYS(F97,G97))</f>
        <v xml:space="preserve"> - </v>
      </c>
      <c r="K97" s="41"/>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c r="AX97" s="48"/>
      <c r="AY97" s="48"/>
      <c r="AZ97" s="48"/>
      <c r="BA97" s="48"/>
      <c r="BB97" s="48"/>
      <c r="BC97" s="48"/>
      <c r="BD97" s="48"/>
      <c r="BE97" s="48"/>
      <c r="BF97" s="48"/>
      <c r="BG97" s="48"/>
      <c r="BH97" s="48"/>
      <c r="BI97" s="48"/>
      <c r="BJ97" s="48"/>
      <c r="BK97" s="48"/>
      <c r="BL97" s="48"/>
      <c r="BM97" s="48"/>
      <c r="BN97" s="48"/>
      <c r="BO97" s="48"/>
    </row>
    <row r="98" spans="1:67" s="24" customFormat="1" ht="14.1" customHeight="1" x14ac:dyDescent="0.2">
      <c r="A98" s="23" t="str">
        <f t="shared" si="9"/>
        <v>9.1</v>
      </c>
      <c r="B98" s="65" t="s">
        <v>120</v>
      </c>
      <c r="D98" s="70"/>
      <c r="E98" s="66" t="s">
        <v>67</v>
      </c>
      <c r="F98" s="42">
        <v>44342</v>
      </c>
      <c r="G98" s="43">
        <v>44347</v>
      </c>
      <c r="H98" s="25"/>
      <c r="I98" s="26">
        <v>1</v>
      </c>
      <c r="J98" s="27"/>
      <c r="K98" s="40"/>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c r="BJ98" s="46"/>
      <c r="BK98" s="46"/>
      <c r="BL98" s="46"/>
      <c r="BM98" s="46"/>
      <c r="BN98" s="46"/>
      <c r="BO98" s="46"/>
    </row>
    <row r="99" spans="1:67" s="24" customFormat="1" ht="14.1" customHeight="1" x14ac:dyDescent="0.2">
      <c r="A99" s="23" t="str">
        <f t="shared" si="9"/>
        <v>9.2</v>
      </c>
      <c r="B99" s="65" t="s">
        <v>121</v>
      </c>
      <c r="D99" s="70"/>
      <c r="E99" s="66" t="s">
        <v>67</v>
      </c>
      <c r="F99" s="42">
        <v>44346</v>
      </c>
      <c r="G99" s="43">
        <v>44347</v>
      </c>
      <c r="H99" s="25"/>
      <c r="I99" s="26">
        <v>1</v>
      </c>
      <c r="J99" s="27"/>
      <c r="K99" s="40"/>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c r="BF99" s="46"/>
      <c r="BG99" s="46"/>
      <c r="BH99" s="46"/>
      <c r="BI99" s="46"/>
      <c r="BJ99" s="46"/>
      <c r="BK99" s="46"/>
      <c r="BL99" s="46"/>
      <c r="BM99" s="46"/>
      <c r="BN99" s="46"/>
      <c r="BO99" s="46"/>
    </row>
    <row r="100" spans="1:67" s="24" customFormat="1" ht="14.1" customHeight="1" x14ac:dyDescent="0.2">
      <c r="A100" s="23" t="str">
        <f t="shared" si="9"/>
        <v>9.3</v>
      </c>
      <c r="B100" s="65" t="s">
        <v>123</v>
      </c>
      <c r="D100" s="70"/>
      <c r="E100" s="66" t="s">
        <v>67</v>
      </c>
      <c r="F100" s="42">
        <v>44354</v>
      </c>
      <c r="G100" s="43">
        <v>44356</v>
      </c>
      <c r="H100" s="25"/>
      <c r="I100" s="26">
        <v>1</v>
      </c>
      <c r="J100" s="27"/>
      <c r="K100" s="40"/>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6"/>
      <c r="BB100" s="46"/>
      <c r="BC100" s="46"/>
      <c r="BD100" s="46"/>
      <c r="BE100" s="46"/>
      <c r="BF100" s="46"/>
      <c r="BG100" s="46"/>
      <c r="BH100" s="46"/>
      <c r="BI100" s="46"/>
      <c r="BJ100" s="46"/>
      <c r="BK100" s="46"/>
      <c r="BL100" s="46"/>
      <c r="BM100" s="46"/>
      <c r="BN100" s="46"/>
      <c r="BO100" s="46"/>
    </row>
    <row r="101" spans="1:67" s="24" customFormat="1" ht="14.1" customHeight="1" x14ac:dyDescent="0.2">
      <c r="A101" s="23" t="str">
        <f t="shared" si="9"/>
        <v>9.4</v>
      </c>
      <c r="B101" s="65" t="s">
        <v>124</v>
      </c>
      <c r="D101" s="70"/>
      <c r="E101" s="66" t="s">
        <v>67</v>
      </c>
      <c r="F101" s="42">
        <v>44356</v>
      </c>
      <c r="G101" s="43">
        <v>44365</v>
      </c>
      <c r="H101" s="25"/>
      <c r="I101" s="26">
        <v>1</v>
      </c>
      <c r="J101" s="27"/>
      <c r="K101" s="40"/>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c r="AQ101" s="46"/>
      <c r="AR101" s="46"/>
      <c r="AS101" s="46"/>
      <c r="AT101" s="46"/>
      <c r="AU101" s="46"/>
      <c r="AV101" s="46"/>
      <c r="AW101" s="46"/>
      <c r="AX101" s="46"/>
      <c r="AY101" s="46"/>
      <c r="AZ101" s="46"/>
      <c r="BA101" s="46"/>
      <c r="BB101" s="46"/>
      <c r="BC101" s="46"/>
      <c r="BD101" s="46"/>
      <c r="BE101" s="46"/>
      <c r="BF101" s="46"/>
      <c r="BG101" s="46"/>
      <c r="BH101" s="46"/>
      <c r="BI101" s="46"/>
      <c r="BJ101" s="46"/>
      <c r="BK101" s="46"/>
      <c r="BL101" s="46"/>
      <c r="BM101" s="46"/>
      <c r="BN101" s="46"/>
      <c r="BO101" s="46"/>
    </row>
    <row r="102" spans="1:67" s="24" customFormat="1" ht="14.1" customHeight="1" x14ac:dyDescent="0.2">
      <c r="A102" s="23" t="str">
        <f t="shared" si="9"/>
        <v>9.5</v>
      </c>
      <c r="B102" s="65" t="s">
        <v>125</v>
      </c>
      <c r="D102" s="70"/>
      <c r="E102" s="66" t="s">
        <v>67</v>
      </c>
      <c r="F102" s="42">
        <v>44365</v>
      </c>
      <c r="G102" s="43">
        <v>44372</v>
      </c>
      <c r="H102" s="25"/>
      <c r="I102" s="26">
        <v>1</v>
      </c>
      <c r="J102" s="27"/>
      <c r="K102" s="40"/>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c r="BN102" s="46"/>
      <c r="BO102" s="46"/>
    </row>
    <row r="103" spans="1:67" s="24" customFormat="1" ht="14.1" customHeight="1" x14ac:dyDescent="0.2">
      <c r="A103" s="23" t="str">
        <f t="shared" si="9"/>
        <v>9.6</v>
      </c>
      <c r="B103" s="65" t="s">
        <v>129</v>
      </c>
      <c r="D103" s="70"/>
      <c r="E103" s="70" t="s">
        <v>67</v>
      </c>
      <c r="F103" s="71">
        <v>44375</v>
      </c>
      <c r="G103" s="72">
        <v>44375</v>
      </c>
      <c r="H103" s="73"/>
      <c r="I103" s="74">
        <v>1</v>
      </c>
      <c r="J103" s="75"/>
      <c r="K103" s="76"/>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c r="BC103" s="46"/>
      <c r="BD103" s="46"/>
      <c r="BE103" s="46"/>
      <c r="BF103" s="46"/>
      <c r="BG103" s="46"/>
      <c r="BH103" s="46"/>
      <c r="BI103" s="46"/>
      <c r="BJ103" s="46"/>
      <c r="BK103" s="46"/>
      <c r="BL103" s="46"/>
      <c r="BM103" s="46"/>
      <c r="BN103" s="46"/>
      <c r="BO103" s="46"/>
    </row>
    <row r="104" spans="1:67" s="18" customFormat="1" ht="14.1" customHeight="1" x14ac:dyDescent="0.2">
      <c r="A104" s="16" t="str">
        <f>IF(ISERROR(VALUE(SUBSTITUTE(prevWBS,".",""))),"1",IF(ISERROR(FIND("`",SUBSTITUTE(prevWBS,".","`",1))),TEXT(VALUE(prevWBS)+1,"#"),TEXT(VALUE(LEFT(prevWBS,FIND("`",SUBSTITUTE(prevWBS,".","`",1))-1))+1,"#")))</f>
        <v>10</v>
      </c>
      <c r="B104" s="17" t="s">
        <v>139</v>
      </c>
      <c r="D104" s="19"/>
      <c r="E104" s="19"/>
      <c r="F104" s="44"/>
      <c r="G104" s="44" t="str">
        <f t="shared" ref="G104" si="18">IF(ISBLANK(F104)," - ",IF(H104=0,F104,F104+H104-1))</f>
        <v xml:space="preserve"> - </v>
      </c>
      <c r="H104" s="20"/>
      <c r="I104" s="21"/>
      <c r="J104" s="22" t="str">
        <f t="shared" ref="J104" si="19">IF(OR(G104=0,F104=0)," - ",NETWORKDAYS(F104,G104))</f>
        <v xml:space="preserve"> - </v>
      </c>
      <c r="K104" s="41"/>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row>
    <row r="105" spans="1:67" s="24" customFormat="1" ht="14.1" customHeight="1" x14ac:dyDescent="0.2">
      <c r="A105" s="23" t="str">
        <f t="shared" si="9"/>
        <v>10.1</v>
      </c>
      <c r="B105" s="65" t="s">
        <v>141</v>
      </c>
      <c r="D105" s="70"/>
      <c r="E105" s="66" t="s">
        <v>67</v>
      </c>
      <c r="F105" s="42">
        <v>44378</v>
      </c>
      <c r="G105" s="43">
        <v>44382</v>
      </c>
      <c r="H105" s="25"/>
      <c r="I105" s="26">
        <v>1</v>
      </c>
      <c r="J105" s="27"/>
      <c r="K105" s="40"/>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c r="AX105" s="46"/>
      <c r="AY105" s="46"/>
      <c r="AZ105" s="46"/>
      <c r="BA105" s="46"/>
      <c r="BB105" s="46"/>
      <c r="BC105" s="46"/>
      <c r="BD105" s="46"/>
      <c r="BE105" s="46"/>
      <c r="BF105" s="46"/>
      <c r="BG105" s="46"/>
      <c r="BH105" s="46"/>
      <c r="BI105" s="46"/>
      <c r="BJ105" s="46"/>
      <c r="BK105" s="46"/>
      <c r="BL105" s="46"/>
      <c r="BM105" s="46"/>
      <c r="BN105" s="46"/>
      <c r="BO105" s="46"/>
    </row>
    <row r="106" spans="1:67" s="24" customFormat="1" ht="14.1" customHeight="1" x14ac:dyDescent="0.2">
      <c r="A106" s="23" t="str">
        <f t="shared" si="9"/>
        <v>10.2</v>
      </c>
      <c r="B106" s="65" t="s">
        <v>140</v>
      </c>
      <c r="D106" s="70"/>
      <c r="E106" s="66" t="s">
        <v>67</v>
      </c>
      <c r="F106" s="42">
        <v>44378</v>
      </c>
      <c r="G106" s="43">
        <v>44382</v>
      </c>
      <c r="H106" s="25"/>
      <c r="I106" s="26">
        <v>1</v>
      </c>
      <c r="J106" s="27"/>
      <c r="K106" s="40"/>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c r="BA106" s="46"/>
      <c r="BB106" s="46"/>
      <c r="BC106" s="46"/>
      <c r="BD106" s="46"/>
      <c r="BE106" s="46"/>
      <c r="BF106" s="46"/>
      <c r="BG106" s="46"/>
      <c r="BH106" s="46"/>
      <c r="BI106" s="46"/>
      <c r="BJ106" s="46"/>
      <c r="BK106" s="46"/>
      <c r="BL106" s="46"/>
      <c r="BM106" s="46"/>
      <c r="BN106" s="46"/>
      <c r="BO106" s="46"/>
    </row>
    <row r="107" spans="1:67" s="24" customFormat="1" ht="14.1" customHeight="1" x14ac:dyDescent="0.2">
      <c r="A107" s="23" t="str">
        <f t="shared" si="9"/>
        <v>10.3</v>
      </c>
      <c r="B107" s="65" t="s">
        <v>136</v>
      </c>
      <c r="D107" s="70"/>
      <c r="E107" s="66" t="s">
        <v>67</v>
      </c>
      <c r="F107" s="42">
        <v>44383</v>
      </c>
      <c r="G107" s="43">
        <v>44383</v>
      </c>
      <c r="H107" s="73"/>
      <c r="I107" s="26">
        <v>1</v>
      </c>
      <c r="J107" s="75"/>
      <c r="K107" s="7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6"/>
      <c r="BB107" s="46"/>
      <c r="BC107" s="46"/>
      <c r="BD107" s="46"/>
      <c r="BE107" s="46"/>
      <c r="BF107" s="46"/>
      <c r="BG107" s="46"/>
      <c r="BH107" s="46"/>
      <c r="BI107" s="46"/>
      <c r="BJ107" s="46"/>
      <c r="BK107" s="46"/>
      <c r="BL107" s="46"/>
      <c r="BM107" s="46"/>
      <c r="BN107" s="46"/>
      <c r="BO107" s="46"/>
    </row>
    <row r="108" spans="1:67" s="24" customFormat="1" ht="14.1" customHeight="1" x14ac:dyDescent="0.2">
      <c r="A108" s="23" t="str">
        <f t="shared" si="9"/>
        <v>10.4</v>
      </c>
      <c r="B108" s="65" t="s">
        <v>137</v>
      </c>
      <c r="D108" s="70"/>
      <c r="E108" s="66" t="s">
        <v>138</v>
      </c>
      <c r="F108" s="42">
        <v>44383</v>
      </c>
      <c r="G108" s="43">
        <v>44384</v>
      </c>
      <c r="H108" s="73"/>
      <c r="I108" s="26">
        <v>1</v>
      </c>
      <c r="J108" s="75"/>
      <c r="K108" s="7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c r="BA108" s="46"/>
      <c r="BB108" s="46"/>
      <c r="BC108" s="46"/>
      <c r="BD108" s="46"/>
      <c r="BE108" s="46"/>
      <c r="BF108" s="46"/>
      <c r="BG108" s="46"/>
      <c r="BH108" s="46"/>
      <c r="BI108" s="46"/>
      <c r="BJ108" s="46"/>
      <c r="BK108" s="46"/>
      <c r="BL108" s="46"/>
      <c r="BM108" s="46"/>
      <c r="BN108" s="46"/>
      <c r="BO108" s="46"/>
    </row>
    <row r="109" spans="1:67" s="24" customFormat="1" ht="14.1" customHeight="1" x14ac:dyDescent="0.2">
      <c r="A109" s="23" t="str">
        <f t="shared" si="9"/>
        <v>10.5</v>
      </c>
      <c r="B109" s="65" t="s">
        <v>131</v>
      </c>
      <c r="D109" s="70"/>
      <c r="E109" s="66" t="s">
        <v>67</v>
      </c>
      <c r="F109" s="42">
        <v>44383</v>
      </c>
      <c r="G109" s="43">
        <v>44390</v>
      </c>
      <c r="H109" s="73"/>
      <c r="I109" s="26">
        <v>1</v>
      </c>
      <c r="J109" s="75"/>
      <c r="K109" s="7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6"/>
      <c r="BB109" s="46"/>
      <c r="BC109" s="46"/>
      <c r="BD109" s="46"/>
      <c r="BE109" s="46"/>
      <c r="BF109" s="46"/>
      <c r="BG109" s="46"/>
      <c r="BH109" s="46"/>
      <c r="BI109" s="46"/>
      <c r="BJ109" s="46"/>
      <c r="BK109" s="46"/>
      <c r="BL109" s="46"/>
      <c r="BM109" s="46"/>
      <c r="BN109" s="46"/>
      <c r="BO109" s="46"/>
    </row>
    <row r="110" spans="1:67" s="24" customFormat="1" ht="14.1" customHeight="1" x14ac:dyDescent="0.2">
      <c r="A110" s="23" t="str">
        <f t="shared" si="9"/>
        <v>10.6</v>
      </c>
      <c r="B110" s="65" t="s">
        <v>132</v>
      </c>
      <c r="D110" s="70"/>
      <c r="E110" s="66" t="s">
        <v>67</v>
      </c>
      <c r="F110" s="42">
        <v>44390</v>
      </c>
      <c r="G110" s="43">
        <v>44398</v>
      </c>
      <c r="H110" s="73"/>
      <c r="I110" s="26">
        <v>1</v>
      </c>
      <c r="J110" s="75"/>
      <c r="K110" s="7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c r="AX110" s="46"/>
      <c r="AY110" s="46"/>
      <c r="AZ110" s="46"/>
      <c r="BA110" s="46"/>
      <c r="BB110" s="46"/>
      <c r="BC110" s="46"/>
      <c r="BD110" s="46"/>
      <c r="BE110" s="46"/>
      <c r="BF110" s="46"/>
      <c r="BG110" s="46"/>
      <c r="BH110" s="46"/>
      <c r="BI110" s="46"/>
      <c r="BJ110" s="46"/>
      <c r="BK110" s="46"/>
      <c r="BL110" s="46"/>
      <c r="BM110" s="46"/>
      <c r="BN110" s="46"/>
      <c r="BO110" s="46"/>
    </row>
    <row r="111" spans="1:67" s="18" customFormat="1" ht="14.1" customHeight="1" x14ac:dyDescent="0.2">
      <c r="A111" s="16" t="str">
        <f>IF(ISERROR(VALUE(SUBSTITUTE(prevWBS,".",""))),"1",IF(ISERROR(FIND("`",SUBSTITUTE(prevWBS,".","`",1))),TEXT(VALUE(prevWBS)+1,"#"),TEXT(VALUE(LEFT(prevWBS,FIND("`",SUBSTITUTE(prevWBS,".","`",1))-1))+1,"#")))</f>
        <v>11</v>
      </c>
      <c r="B111" s="17" t="s">
        <v>142</v>
      </c>
      <c r="D111" s="19"/>
      <c r="E111" s="19"/>
      <c r="F111" s="44"/>
      <c r="G111" s="44" t="str">
        <f t="shared" ref="G111" si="20">IF(ISBLANK(F111)," - ",IF(H111=0,F111,F111+H111-1))</f>
        <v xml:space="preserve"> - </v>
      </c>
      <c r="H111" s="20"/>
      <c r="I111" s="21"/>
      <c r="J111" s="22" t="str">
        <f t="shared" ref="J111" si="21">IF(OR(G111=0,F111=0)," - ",NETWORKDAYS(F111,G111))</f>
        <v xml:space="preserve"> - </v>
      </c>
      <c r="K111" s="41"/>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row>
    <row r="112" spans="1:67" s="24" customFormat="1" ht="14.1" customHeight="1" x14ac:dyDescent="0.2">
      <c r="A112" s="23" t="str">
        <f t="shared" si="9"/>
        <v>11.1</v>
      </c>
      <c r="B112" s="65" t="s">
        <v>143</v>
      </c>
      <c r="D112" s="70"/>
      <c r="E112" s="66" t="s">
        <v>67</v>
      </c>
      <c r="F112" s="42">
        <v>44398</v>
      </c>
      <c r="G112" s="43">
        <v>44405</v>
      </c>
      <c r="H112" s="73"/>
      <c r="I112" s="26">
        <v>1</v>
      </c>
      <c r="J112" s="75"/>
      <c r="K112" s="7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c r="BA112" s="46"/>
      <c r="BB112" s="46"/>
      <c r="BC112" s="46"/>
      <c r="BD112" s="46"/>
      <c r="BE112" s="46"/>
      <c r="BF112" s="46"/>
      <c r="BG112" s="46"/>
      <c r="BH112" s="46"/>
      <c r="BI112" s="46"/>
      <c r="BJ112" s="46"/>
      <c r="BK112" s="46"/>
      <c r="BL112" s="46"/>
      <c r="BM112" s="46"/>
      <c r="BN112" s="46"/>
      <c r="BO112" s="46"/>
    </row>
    <row r="113" spans="1:67" s="24" customFormat="1" ht="14.1" customHeight="1" x14ac:dyDescent="0.2">
      <c r="A113" s="23" t="str">
        <f t="shared" si="9"/>
        <v>11.2</v>
      </c>
      <c r="B113" s="65" t="s">
        <v>144</v>
      </c>
      <c r="D113" s="70"/>
      <c r="E113" s="66" t="s">
        <v>67</v>
      </c>
      <c r="F113" s="42">
        <v>44405</v>
      </c>
      <c r="G113" s="43">
        <v>44409</v>
      </c>
      <c r="H113" s="73"/>
      <c r="I113" s="26">
        <v>1</v>
      </c>
      <c r="J113" s="75"/>
      <c r="K113" s="7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c r="BA113" s="46"/>
      <c r="BB113" s="46"/>
      <c r="BC113" s="46"/>
      <c r="BD113" s="46"/>
      <c r="BE113" s="46"/>
      <c r="BF113" s="46"/>
      <c r="BG113" s="46"/>
      <c r="BH113" s="46"/>
      <c r="BI113" s="46"/>
      <c r="BJ113" s="46"/>
      <c r="BK113" s="46"/>
      <c r="BL113" s="46"/>
      <c r="BM113" s="46"/>
      <c r="BN113" s="46"/>
      <c r="BO113" s="46"/>
    </row>
    <row r="114" spans="1:67" s="24" customFormat="1" ht="14.1" customHeight="1" x14ac:dyDescent="0.2">
      <c r="A114" s="23" t="str">
        <f t="shared" si="9"/>
        <v>11.3</v>
      </c>
      <c r="B114" s="65" t="s">
        <v>150</v>
      </c>
      <c r="D114" s="70"/>
      <c r="E114" s="66" t="s">
        <v>67</v>
      </c>
      <c r="F114" s="42">
        <v>44406</v>
      </c>
      <c r="G114" s="43">
        <v>44409</v>
      </c>
      <c r="H114" s="73"/>
      <c r="I114" s="26">
        <v>1</v>
      </c>
      <c r="J114" s="75"/>
      <c r="K114" s="7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c r="AX114" s="46"/>
      <c r="AY114" s="46"/>
      <c r="AZ114" s="46"/>
      <c r="BA114" s="46"/>
      <c r="BB114" s="46"/>
      <c r="BC114" s="46"/>
      <c r="BD114" s="46"/>
      <c r="BE114" s="46"/>
      <c r="BF114" s="46"/>
      <c r="BG114" s="46"/>
      <c r="BH114" s="46"/>
      <c r="BI114" s="46"/>
      <c r="BJ114" s="46"/>
      <c r="BK114" s="46"/>
      <c r="BL114" s="46"/>
      <c r="BM114" s="46"/>
      <c r="BN114" s="46"/>
      <c r="BO114" s="46"/>
    </row>
    <row r="115" spans="1:67" s="24" customFormat="1" ht="14.1" customHeight="1" x14ac:dyDescent="0.2">
      <c r="A115" s="23" t="str">
        <f t="shared" si="9"/>
        <v>11.4</v>
      </c>
      <c r="B115" s="65" t="s">
        <v>151</v>
      </c>
      <c r="D115" s="70"/>
      <c r="E115" s="66" t="s">
        <v>67</v>
      </c>
      <c r="F115" s="42">
        <v>44410</v>
      </c>
      <c r="G115" s="43">
        <v>44419</v>
      </c>
      <c r="H115" s="73"/>
      <c r="I115" s="26">
        <v>1</v>
      </c>
      <c r="J115" s="75"/>
      <c r="K115" s="7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c r="AX115" s="46"/>
      <c r="AY115" s="46"/>
      <c r="AZ115" s="46"/>
      <c r="BA115" s="46"/>
      <c r="BB115" s="46"/>
      <c r="BC115" s="46"/>
      <c r="BD115" s="46"/>
      <c r="BE115" s="46"/>
      <c r="BF115" s="46"/>
      <c r="BG115" s="46"/>
      <c r="BH115" s="46"/>
      <c r="BI115" s="46"/>
      <c r="BJ115" s="46"/>
      <c r="BK115" s="46"/>
      <c r="BL115" s="46"/>
      <c r="BM115" s="46"/>
      <c r="BN115" s="46"/>
      <c r="BO115" s="46"/>
    </row>
    <row r="116" spans="1:67" s="24" customFormat="1" ht="14.1" customHeight="1" x14ac:dyDescent="0.2">
      <c r="A116" s="23" t="str">
        <f t="shared" si="9"/>
        <v>11.5</v>
      </c>
      <c r="B116" s="65" t="s">
        <v>152</v>
      </c>
      <c r="D116" s="70"/>
      <c r="E116" s="66" t="s">
        <v>67</v>
      </c>
      <c r="F116" s="42">
        <v>44420</v>
      </c>
      <c r="G116" s="43">
        <v>44424</v>
      </c>
      <c r="H116" s="73"/>
      <c r="I116" s="26">
        <v>1</v>
      </c>
      <c r="J116" s="75"/>
      <c r="K116" s="7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c r="AX116" s="46"/>
      <c r="AY116" s="46"/>
      <c r="AZ116" s="46"/>
      <c r="BA116" s="46"/>
      <c r="BB116" s="46"/>
      <c r="BC116" s="46"/>
      <c r="BD116" s="46"/>
      <c r="BE116" s="46"/>
      <c r="BF116" s="46"/>
      <c r="BG116" s="46"/>
      <c r="BH116" s="46"/>
      <c r="BI116" s="46"/>
      <c r="BJ116" s="46"/>
      <c r="BK116" s="46"/>
      <c r="BL116" s="46"/>
      <c r="BM116" s="46"/>
      <c r="BN116" s="46"/>
      <c r="BO116" s="46"/>
    </row>
    <row r="117" spans="1:67" s="24" customFormat="1" ht="14.1" customHeight="1" x14ac:dyDescent="0.2">
      <c r="A117" s="23" t="str">
        <f t="shared" si="9"/>
        <v>11.6</v>
      </c>
      <c r="B117" s="65" t="s">
        <v>154</v>
      </c>
      <c r="D117" s="70"/>
      <c r="E117" s="66" t="s">
        <v>67</v>
      </c>
      <c r="F117" s="42">
        <v>44424</v>
      </c>
      <c r="G117" s="43">
        <v>44427</v>
      </c>
      <c r="H117" s="73"/>
      <c r="I117" s="26">
        <v>1</v>
      </c>
      <c r="J117" s="75"/>
      <c r="K117" s="7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c r="AX117" s="46"/>
      <c r="AY117" s="46"/>
      <c r="AZ117" s="46"/>
      <c r="BA117" s="46"/>
      <c r="BB117" s="46"/>
      <c r="BC117" s="46"/>
      <c r="BD117" s="46"/>
      <c r="BE117" s="46"/>
      <c r="BF117" s="46"/>
      <c r="BG117" s="46"/>
      <c r="BH117" s="46"/>
      <c r="BI117" s="46"/>
      <c r="BJ117" s="46"/>
      <c r="BK117" s="46"/>
      <c r="BL117" s="46"/>
      <c r="BM117" s="46"/>
      <c r="BN117" s="46"/>
      <c r="BO117" s="46"/>
    </row>
    <row r="118" spans="1:67" s="24" customFormat="1" ht="14.1" customHeight="1" x14ac:dyDescent="0.2">
      <c r="A118" s="23" t="str">
        <f t="shared" si="9"/>
        <v>11.7</v>
      </c>
      <c r="B118" s="65" t="s">
        <v>153</v>
      </c>
      <c r="D118" s="70"/>
      <c r="E118" s="66" t="s">
        <v>67</v>
      </c>
      <c r="F118" s="42">
        <v>44428</v>
      </c>
      <c r="G118" s="43">
        <v>44428</v>
      </c>
      <c r="H118" s="73"/>
      <c r="I118" s="26">
        <v>0</v>
      </c>
      <c r="J118" s="75"/>
      <c r="K118" s="7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c r="AX118" s="46"/>
      <c r="AY118" s="46"/>
      <c r="AZ118" s="46"/>
      <c r="BA118" s="46"/>
      <c r="BB118" s="46"/>
      <c r="BC118" s="46"/>
      <c r="BD118" s="46"/>
      <c r="BE118" s="46"/>
      <c r="BF118" s="46"/>
      <c r="BG118" s="46"/>
      <c r="BH118" s="46"/>
      <c r="BI118" s="46"/>
      <c r="BJ118" s="46"/>
      <c r="BK118" s="46"/>
      <c r="BL118" s="46"/>
      <c r="BM118" s="46"/>
      <c r="BN118" s="46"/>
      <c r="BO118" s="46"/>
    </row>
    <row r="119" spans="1:67" s="24" customFormat="1" ht="14.1" customHeight="1" x14ac:dyDescent="0.2">
      <c r="A119" s="23" t="str">
        <f t="shared" si="9"/>
        <v>11.8</v>
      </c>
      <c r="B119" s="65" t="s">
        <v>145</v>
      </c>
      <c r="D119" s="70"/>
      <c r="E119" s="66" t="s">
        <v>67</v>
      </c>
      <c r="F119" s="42">
        <v>44430</v>
      </c>
      <c r="G119" s="43">
        <v>44429</v>
      </c>
      <c r="H119" s="73"/>
      <c r="I119" s="26">
        <v>0</v>
      </c>
      <c r="J119" s="75"/>
      <c r="K119" s="7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c r="AX119" s="46"/>
      <c r="AY119" s="46"/>
      <c r="AZ119" s="46"/>
      <c r="BA119" s="46"/>
      <c r="BB119" s="46"/>
      <c r="BC119" s="46"/>
      <c r="BD119" s="46"/>
      <c r="BE119" s="46"/>
      <c r="BF119" s="46"/>
      <c r="BG119" s="46"/>
      <c r="BH119" s="46"/>
      <c r="BI119" s="46"/>
      <c r="BJ119" s="46"/>
      <c r="BK119" s="46"/>
      <c r="BL119" s="46"/>
      <c r="BM119" s="46"/>
      <c r="BN119" s="46"/>
      <c r="BO119" s="46"/>
    </row>
    <row r="120" spans="1:67" s="24" customFormat="1" ht="14.1" customHeight="1" x14ac:dyDescent="0.2">
      <c r="A120" s="23" t="str">
        <f t="shared" si="9"/>
        <v>11.9</v>
      </c>
      <c r="B120" s="65" t="s">
        <v>149</v>
      </c>
      <c r="D120" s="70"/>
      <c r="E120" s="66" t="s">
        <v>68</v>
      </c>
      <c r="F120" s="42">
        <v>44430</v>
      </c>
      <c r="G120" s="43">
        <v>44430</v>
      </c>
      <c r="H120" s="73"/>
      <c r="I120" s="26">
        <v>0</v>
      </c>
      <c r="J120" s="75"/>
      <c r="K120" s="7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c r="AX120" s="46"/>
      <c r="AY120" s="46"/>
      <c r="AZ120" s="46"/>
      <c r="BA120" s="46"/>
      <c r="BB120" s="46"/>
      <c r="BC120" s="46"/>
      <c r="BD120" s="46"/>
      <c r="BE120" s="46"/>
      <c r="BF120" s="46"/>
      <c r="BG120" s="46"/>
      <c r="BH120" s="46"/>
      <c r="BI120" s="46"/>
      <c r="BJ120" s="46"/>
      <c r="BK120" s="46"/>
      <c r="BL120" s="46"/>
      <c r="BM120" s="46"/>
      <c r="BN120" s="46"/>
      <c r="BO120" s="46"/>
    </row>
    <row r="121" spans="1:67" s="24" customFormat="1" ht="14.1" customHeight="1" x14ac:dyDescent="0.2">
      <c r="A121" s="23" t="str">
        <f t="shared" si="9"/>
        <v>11.10</v>
      </c>
      <c r="B121" s="65" t="s">
        <v>134</v>
      </c>
      <c r="D121" s="70"/>
      <c r="E121" s="66" t="s">
        <v>67</v>
      </c>
      <c r="F121" s="42">
        <v>44430</v>
      </c>
      <c r="G121" s="43">
        <v>44440</v>
      </c>
      <c r="H121" s="73"/>
      <c r="I121" s="26"/>
      <c r="J121" s="75"/>
      <c r="K121" s="7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c r="BA121" s="46"/>
      <c r="BB121" s="46"/>
      <c r="BC121" s="46"/>
      <c r="BD121" s="46"/>
      <c r="BE121" s="46"/>
      <c r="BF121" s="46"/>
      <c r="BG121" s="46"/>
      <c r="BH121" s="46"/>
      <c r="BI121" s="46"/>
      <c r="BJ121" s="46"/>
      <c r="BK121" s="46"/>
      <c r="BL121" s="46"/>
      <c r="BM121" s="46"/>
      <c r="BN121" s="46"/>
      <c r="BO121" s="46"/>
    </row>
    <row r="122" spans="1:67" s="24" customFormat="1" ht="14.1" customHeight="1" x14ac:dyDescent="0.2">
      <c r="A122" s="23" t="str">
        <f t="shared" si="9"/>
        <v>11.11</v>
      </c>
      <c r="B122" s="65" t="s">
        <v>133</v>
      </c>
      <c r="D122" s="70"/>
      <c r="E122" s="66" t="s">
        <v>70</v>
      </c>
      <c r="F122" s="42">
        <v>44430</v>
      </c>
      <c r="G122" s="43">
        <v>44433</v>
      </c>
      <c r="H122" s="73"/>
      <c r="I122" s="26"/>
      <c r="J122" s="75"/>
      <c r="K122" s="76"/>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c r="AX122" s="46"/>
      <c r="AY122" s="46"/>
      <c r="AZ122" s="46"/>
      <c r="BA122" s="46"/>
      <c r="BB122" s="46"/>
      <c r="BC122" s="46"/>
      <c r="BD122" s="46"/>
      <c r="BE122" s="46"/>
      <c r="BF122" s="46"/>
      <c r="BG122" s="46"/>
      <c r="BH122" s="46"/>
      <c r="BI122" s="46"/>
      <c r="BJ122" s="46"/>
      <c r="BK122" s="46"/>
      <c r="BL122" s="46"/>
      <c r="BM122" s="46"/>
      <c r="BN122" s="46"/>
      <c r="BO122" s="46"/>
    </row>
    <row r="123" spans="1:67" s="24" customFormat="1" ht="14.1" customHeight="1" x14ac:dyDescent="0.2">
      <c r="A123" s="23" t="str">
        <f t="shared" si="9"/>
        <v>11.12</v>
      </c>
      <c r="B123" s="65" t="s">
        <v>148</v>
      </c>
      <c r="D123" s="70"/>
      <c r="E123" s="66" t="s">
        <v>67</v>
      </c>
      <c r="F123" s="42">
        <v>44430</v>
      </c>
      <c r="G123" s="43">
        <v>44433</v>
      </c>
      <c r="H123" s="73"/>
      <c r="I123" s="26">
        <v>0.3</v>
      </c>
      <c r="J123" s="75"/>
      <c r="K123" s="76"/>
      <c r="L123" s="46"/>
      <c r="M123" s="46"/>
      <c r="N123" s="46"/>
      <c r="O123" s="46"/>
      <c r="P123" s="46"/>
      <c r="Q123" s="46"/>
      <c r="R123" s="46"/>
      <c r="S123" s="46"/>
      <c r="T123" s="46"/>
      <c r="U123" s="46"/>
      <c r="V123" s="46"/>
      <c r="W123" s="46"/>
      <c r="X123" s="46"/>
      <c r="Y123" s="46"/>
      <c r="Z123" s="46"/>
      <c r="AA123" s="46"/>
      <c r="AB123" s="46"/>
      <c r="AC123" s="46"/>
      <c r="AD123" s="46"/>
      <c r="AE123" s="46"/>
      <c r="AF123" s="46"/>
      <c r="AG123" s="46"/>
      <c r="AH123" s="46"/>
      <c r="AI123" s="46"/>
      <c r="AJ123" s="46"/>
      <c r="AK123" s="46"/>
      <c r="AL123" s="46"/>
      <c r="AM123" s="46"/>
      <c r="AN123" s="46"/>
      <c r="AO123" s="46"/>
      <c r="AP123" s="46"/>
      <c r="AQ123" s="46"/>
      <c r="AR123" s="46"/>
      <c r="AS123" s="46"/>
      <c r="AT123" s="46"/>
      <c r="AU123" s="46"/>
      <c r="AV123" s="46"/>
      <c r="AW123" s="46"/>
      <c r="AX123" s="46"/>
      <c r="AY123" s="46"/>
      <c r="AZ123" s="46"/>
      <c r="BA123" s="46"/>
      <c r="BB123" s="46"/>
      <c r="BC123" s="46"/>
      <c r="BD123" s="46"/>
      <c r="BE123" s="46"/>
      <c r="BF123" s="46"/>
      <c r="BG123" s="46"/>
      <c r="BH123" s="46"/>
      <c r="BI123" s="46"/>
      <c r="BJ123" s="46"/>
      <c r="BK123" s="46"/>
      <c r="BL123" s="46"/>
      <c r="BM123" s="46"/>
      <c r="BN123" s="46"/>
      <c r="BO123" s="46"/>
    </row>
    <row r="124" spans="1:67" s="24" customFormat="1" ht="14.1" customHeight="1" x14ac:dyDescent="0.2">
      <c r="A124" s="23" t="str">
        <f t="shared" si="9"/>
        <v>11.13</v>
      </c>
      <c r="B124" s="65" t="s">
        <v>135</v>
      </c>
      <c r="D124" s="70"/>
      <c r="E124" s="66" t="s">
        <v>67</v>
      </c>
      <c r="F124" s="42">
        <v>44430</v>
      </c>
      <c r="G124" s="43">
        <v>44433</v>
      </c>
      <c r="H124" s="73"/>
      <c r="I124" s="26"/>
      <c r="J124" s="75"/>
      <c r="K124" s="7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c r="AX124" s="46"/>
      <c r="AY124" s="46"/>
      <c r="AZ124" s="46"/>
      <c r="BA124" s="46"/>
      <c r="BB124" s="46"/>
      <c r="BC124" s="46"/>
      <c r="BD124" s="46"/>
      <c r="BE124" s="46"/>
      <c r="BF124" s="46"/>
      <c r="BG124" s="46"/>
      <c r="BH124" s="46"/>
      <c r="BI124" s="46"/>
      <c r="BJ124" s="46"/>
      <c r="BK124" s="46"/>
      <c r="BL124" s="46"/>
      <c r="BM124" s="46"/>
      <c r="BN124" s="46"/>
      <c r="BO124" s="46"/>
    </row>
    <row r="125" spans="1:67" s="24" customFormat="1" ht="14.1" customHeight="1" x14ac:dyDescent="0.2">
      <c r="A125" s="23" t="str">
        <f t="shared" si="9"/>
        <v>11.14</v>
      </c>
      <c r="B125" s="65" t="s">
        <v>146</v>
      </c>
      <c r="D125" s="70"/>
      <c r="E125" s="66" t="s">
        <v>67</v>
      </c>
      <c r="F125" s="42">
        <v>44430</v>
      </c>
      <c r="G125" s="43">
        <v>44433</v>
      </c>
      <c r="H125" s="73"/>
      <c r="I125" s="26"/>
      <c r="J125" s="75"/>
      <c r="K125" s="76"/>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c r="AX125" s="46"/>
      <c r="AY125" s="46"/>
      <c r="AZ125" s="46"/>
      <c r="BA125" s="46"/>
      <c r="BB125" s="46"/>
      <c r="BC125" s="46"/>
      <c r="BD125" s="46"/>
      <c r="BE125" s="46"/>
      <c r="BF125" s="46"/>
      <c r="BG125" s="46"/>
      <c r="BH125" s="46"/>
      <c r="BI125" s="46"/>
      <c r="BJ125" s="46"/>
      <c r="BK125" s="46"/>
      <c r="BL125" s="46"/>
      <c r="BM125" s="46"/>
      <c r="BN125" s="46"/>
      <c r="BO125" s="46"/>
    </row>
    <row r="126" spans="1:67" s="24" customFormat="1" ht="14.1" customHeight="1" x14ac:dyDescent="0.2">
      <c r="A126" s="23" t="str">
        <f t="shared" si="9"/>
        <v>11.15</v>
      </c>
      <c r="B126" s="65" t="s">
        <v>147</v>
      </c>
      <c r="D126" s="70"/>
      <c r="E126" s="70" t="s">
        <v>70</v>
      </c>
      <c r="F126" s="71">
        <v>44433</v>
      </c>
      <c r="G126" s="72">
        <v>44433</v>
      </c>
      <c r="H126" s="73"/>
      <c r="I126" s="74"/>
      <c r="J126" s="75"/>
      <c r="K126" s="76"/>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c r="AX126" s="46"/>
      <c r="AY126" s="46"/>
      <c r="AZ126" s="46"/>
      <c r="BA126" s="46"/>
      <c r="BB126" s="46"/>
      <c r="BC126" s="46"/>
      <c r="BD126" s="46"/>
      <c r="BE126" s="46"/>
      <c r="BF126" s="46"/>
      <c r="BG126" s="46"/>
      <c r="BH126" s="46"/>
      <c r="BI126" s="46"/>
      <c r="BJ126" s="46"/>
      <c r="BK126" s="46"/>
      <c r="BL126" s="46"/>
      <c r="BM126" s="46"/>
      <c r="BN126" s="46"/>
      <c r="BO126" s="46"/>
    </row>
    <row r="127" spans="1:67" s="18" customFormat="1" ht="14.1" customHeight="1" x14ac:dyDescent="0.2">
      <c r="A127" s="16" t="str">
        <f>IF(ISERROR(VALUE(SUBSTITUTE(prevWBS,".",""))),"1",IF(ISERROR(FIND("`",SUBSTITUTE(prevWBS,".","`",1))),TEXT(VALUE(prevWBS)+1,"#"),TEXT(VALUE(LEFT(prevWBS,FIND("`",SUBSTITUTE(prevWBS,".","`",1))-1))+1,"#")))</f>
        <v>12</v>
      </c>
      <c r="B127" s="17" t="s">
        <v>126</v>
      </c>
      <c r="D127" s="19"/>
      <c r="E127" s="19"/>
      <c r="F127" s="44"/>
      <c r="G127" s="44" t="str">
        <f t="shared" ref="G127" si="22">IF(ISBLANK(F127)," - ",IF(H127=0,F127,F127+H127-1))</f>
        <v xml:space="preserve"> - </v>
      </c>
      <c r="H127" s="20"/>
      <c r="I127" s="21"/>
      <c r="J127" s="22" t="str">
        <f t="shared" ref="J127" si="23">IF(OR(G127=0,F127=0)," - ",NETWORKDAYS(F127,G127))</f>
        <v xml:space="preserve"> - </v>
      </c>
      <c r="K127" s="41"/>
      <c r="L127" s="48"/>
      <c r="M127" s="48"/>
      <c r="N127" s="48"/>
      <c r="O127" s="48"/>
      <c r="P127" s="48"/>
      <c r="Q127" s="48"/>
      <c r="R127" s="48"/>
      <c r="S127" s="48"/>
      <c r="T127" s="48"/>
      <c r="U127" s="48"/>
      <c r="V127" s="48"/>
      <c r="W127" s="48"/>
      <c r="X127" s="48"/>
      <c r="Y127" s="48"/>
      <c r="Z127" s="48"/>
      <c r="AA127" s="48"/>
      <c r="AB127" s="48"/>
      <c r="AC127" s="48"/>
      <c r="AD127" s="48"/>
      <c r="AE127" s="48"/>
      <c r="AF127" s="48"/>
      <c r="AG127" s="48"/>
      <c r="AH127" s="48"/>
      <c r="AI127" s="48"/>
      <c r="AJ127" s="48"/>
      <c r="AK127" s="48"/>
      <c r="AL127" s="48"/>
      <c r="AM127" s="48"/>
      <c r="AN127" s="48"/>
      <c r="AO127" s="48"/>
      <c r="AP127" s="48"/>
      <c r="AQ127" s="48"/>
      <c r="AR127" s="48"/>
      <c r="AS127" s="48"/>
      <c r="AT127" s="48"/>
      <c r="AU127" s="48"/>
      <c r="AV127" s="48"/>
      <c r="AW127" s="48"/>
      <c r="AX127" s="48"/>
      <c r="AY127" s="48"/>
      <c r="AZ127" s="48"/>
      <c r="BA127" s="48"/>
      <c r="BB127" s="48"/>
      <c r="BC127" s="48"/>
      <c r="BD127" s="48"/>
      <c r="BE127" s="48"/>
      <c r="BF127" s="48"/>
      <c r="BG127" s="48"/>
      <c r="BH127" s="48"/>
      <c r="BI127" s="48"/>
      <c r="BJ127" s="48"/>
      <c r="BK127" s="48"/>
      <c r="BL127" s="48"/>
      <c r="BM127" s="48"/>
      <c r="BN127" s="48"/>
      <c r="BO127" s="48"/>
    </row>
    <row r="128" spans="1:67" s="24" customFormat="1" ht="14.1" customHeight="1" x14ac:dyDescent="0.2">
      <c r="A128" s="23" t="str">
        <f t="shared" si="9"/>
        <v>12.1</v>
      </c>
      <c r="B128" s="65" t="s">
        <v>127</v>
      </c>
      <c r="D128" s="70"/>
      <c r="E128" s="66" t="s">
        <v>67</v>
      </c>
      <c r="F128" s="42">
        <v>44392</v>
      </c>
      <c r="G128" s="43"/>
      <c r="H128" s="73"/>
      <c r="I128" s="26"/>
      <c r="J128" s="75"/>
      <c r="K128" s="76"/>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c r="AX128" s="46"/>
      <c r="AY128" s="46"/>
      <c r="AZ128" s="46"/>
      <c r="BA128" s="46"/>
      <c r="BB128" s="46"/>
      <c r="BC128" s="46"/>
      <c r="BD128" s="46"/>
      <c r="BE128" s="46"/>
      <c r="BF128" s="46"/>
      <c r="BG128" s="46"/>
      <c r="BH128" s="46"/>
      <c r="BI128" s="46"/>
      <c r="BJ128" s="46"/>
      <c r="BK128" s="46"/>
      <c r="BL128" s="46"/>
      <c r="BM128" s="46"/>
      <c r="BN128" s="46"/>
      <c r="BO128" s="46"/>
    </row>
    <row r="129" spans="1:67" s="24" customFormat="1" ht="14.1" customHeight="1" x14ac:dyDescent="0.2">
      <c r="A129" s="23" t="str">
        <f t="shared" si="9"/>
        <v>12.2</v>
      </c>
      <c r="B129" s="65" t="s">
        <v>128</v>
      </c>
      <c r="D129" s="70"/>
      <c r="E129" s="70" t="s">
        <v>67</v>
      </c>
      <c r="F129" s="42">
        <v>44392</v>
      </c>
      <c r="G129" s="43"/>
      <c r="H129" s="73"/>
      <c r="I129" s="74"/>
      <c r="J129" s="75"/>
      <c r="K129" s="76"/>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c r="AX129" s="46"/>
      <c r="AY129" s="46"/>
      <c r="AZ129" s="46"/>
      <c r="BA129" s="46"/>
      <c r="BB129" s="46"/>
      <c r="BC129" s="46"/>
      <c r="BD129" s="46"/>
      <c r="BE129" s="46"/>
      <c r="BF129" s="46"/>
      <c r="BG129" s="46"/>
      <c r="BH129" s="46"/>
      <c r="BI129" s="46"/>
      <c r="BJ129" s="46"/>
      <c r="BK129" s="46"/>
      <c r="BL129" s="46"/>
      <c r="BM129" s="46"/>
      <c r="BN129" s="46"/>
      <c r="BO129" s="46"/>
    </row>
    <row r="130" spans="1:67" s="18" customFormat="1" ht="14.1" customHeight="1" x14ac:dyDescent="0.2">
      <c r="A130" s="16" t="str">
        <f>IF(ISERROR(VALUE(SUBSTITUTE(prevWBS,".",""))),"1",IF(ISERROR(FIND("`",SUBSTITUTE(prevWBS,".","`",1))),TEXT(VALUE(prevWBS)+1,"#"),TEXT(VALUE(LEFT(prevWBS,FIND("`",SUBSTITUTE(prevWBS,".","`",1))-1))+1,"#")))</f>
        <v>13</v>
      </c>
      <c r="B130" s="17" t="s">
        <v>122</v>
      </c>
      <c r="D130" s="19"/>
      <c r="E130" s="19"/>
      <c r="F130" s="44"/>
      <c r="G130" s="44" t="str">
        <f t="shared" ref="G130" si="24">IF(ISBLANK(F130)," - ",IF(H130=0,F130,F130+H130-1))</f>
        <v xml:space="preserve"> - </v>
      </c>
      <c r="H130" s="20"/>
      <c r="I130" s="21"/>
      <c r="J130" s="22" t="str">
        <f t="shared" ref="J130" si="25">IF(OR(G130=0,F130=0)," - ",NETWORKDAYS(F130,G130))</f>
        <v xml:space="preserve"> - </v>
      </c>
      <c r="K130" s="41"/>
      <c r="L130" s="48"/>
      <c r="M130" s="48"/>
      <c r="N130" s="48"/>
      <c r="O130" s="48"/>
      <c r="P130" s="48"/>
      <c r="Q130" s="48"/>
      <c r="R130" s="48"/>
      <c r="S130" s="48"/>
      <c r="T130" s="48"/>
      <c r="U130" s="48"/>
      <c r="V130" s="48"/>
      <c r="W130" s="48"/>
      <c r="X130" s="48"/>
      <c r="Y130" s="48"/>
      <c r="Z130" s="48"/>
      <c r="AA130" s="48"/>
      <c r="AB130" s="48"/>
      <c r="AC130" s="48"/>
      <c r="AD130" s="48"/>
      <c r="AE130" s="48"/>
      <c r="AF130" s="48"/>
      <c r="AG130" s="48"/>
      <c r="AH130" s="48"/>
      <c r="AI130" s="48"/>
      <c r="AJ130" s="48"/>
      <c r="AK130" s="48"/>
      <c r="AL130" s="48"/>
      <c r="AM130" s="48"/>
      <c r="AN130" s="48"/>
      <c r="AO130" s="48"/>
      <c r="AP130" s="48"/>
      <c r="AQ130" s="48"/>
      <c r="AR130" s="48"/>
      <c r="AS130" s="48"/>
      <c r="AT130" s="48"/>
      <c r="AU130" s="48"/>
      <c r="AV130" s="48"/>
      <c r="AW130" s="48"/>
      <c r="AX130" s="48"/>
      <c r="AY130" s="48"/>
      <c r="AZ130" s="48"/>
      <c r="BA130" s="48"/>
      <c r="BB130" s="48"/>
      <c r="BC130" s="48"/>
      <c r="BD130" s="48"/>
      <c r="BE130" s="48"/>
      <c r="BF130" s="48"/>
      <c r="BG130" s="48"/>
      <c r="BH130" s="48"/>
      <c r="BI130" s="48"/>
      <c r="BJ130" s="48"/>
      <c r="BK130" s="48"/>
      <c r="BL130" s="48"/>
      <c r="BM130" s="48"/>
      <c r="BN130" s="48"/>
      <c r="BO130" s="48"/>
    </row>
    <row r="131" spans="1:67" s="24" customFormat="1" ht="14.1" customHeight="1" x14ac:dyDescent="0.2">
      <c r="A131" s="23" t="str">
        <f t="shared" si="9"/>
        <v>13.1</v>
      </c>
      <c r="B131" s="65" t="s">
        <v>105</v>
      </c>
      <c r="D131" s="70"/>
      <c r="E131" s="66" t="s">
        <v>69</v>
      </c>
      <c r="F131" s="42">
        <v>44379</v>
      </c>
      <c r="G131" s="43"/>
      <c r="H131" s="25"/>
      <c r="I131" s="26"/>
      <c r="J131" s="27"/>
      <c r="K131" s="40"/>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c r="AX131" s="46"/>
      <c r="AY131" s="46"/>
      <c r="AZ131" s="46"/>
      <c r="BA131" s="46"/>
      <c r="BB131" s="46"/>
      <c r="BC131" s="46"/>
      <c r="BD131" s="46"/>
      <c r="BE131" s="46"/>
      <c r="BF131" s="46"/>
      <c r="BG131" s="46"/>
      <c r="BH131" s="46"/>
      <c r="BI131" s="46"/>
      <c r="BJ131" s="46"/>
      <c r="BK131" s="46"/>
      <c r="BL131" s="46"/>
      <c r="BM131" s="46"/>
      <c r="BN131" s="46"/>
      <c r="BO131" s="46"/>
    </row>
    <row r="132" spans="1:67" s="24" customFormat="1" ht="14.1" customHeight="1" x14ac:dyDescent="0.2">
      <c r="A132" s="23" t="str">
        <f t="shared" si="9"/>
        <v>13.2</v>
      </c>
      <c r="B132" s="65" t="s">
        <v>107</v>
      </c>
      <c r="D132" s="70"/>
      <c r="E132" s="66" t="s">
        <v>70</v>
      </c>
      <c r="F132" s="42">
        <v>44379</v>
      </c>
      <c r="G132" s="43"/>
      <c r="H132" s="25"/>
      <c r="I132" s="26"/>
      <c r="J132" s="27"/>
      <c r="K132" s="40"/>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c r="AX132" s="46"/>
      <c r="AY132" s="46"/>
      <c r="AZ132" s="46"/>
      <c r="BA132" s="46"/>
      <c r="BB132" s="46"/>
      <c r="BC132" s="46"/>
      <c r="BD132" s="46"/>
      <c r="BE132" s="46"/>
      <c r="BF132" s="46"/>
      <c r="BG132" s="46"/>
      <c r="BH132" s="46"/>
      <c r="BI132" s="46"/>
      <c r="BJ132" s="46"/>
      <c r="BK132" s="46"/>
      <c r="BL132" s="46"/>
      <c r="BM132" s="46"/>
      <c r="BN132" s="46"/>
      <c r="BO132" s="46"/>
    </row>
    <row r="133" spans="1:67" s="24" customFormat="1" ht="14.1" customHeight="1" x14ac:dyDescent="0.2">
      <c r="A133" s="23" t="str">
        <f t="shared" si="9"/>
        <v>13.3</v>
      </c>
      <c r="B133" s="65" t="s">
        <v>108</v>
      </c>
      <c r="D133" s="70"/>
      <c r="E133" s="66" t="s">
        <v>67</v>
      </c>
      <c r="F133" s="42">
        <v>44379</v>
      </c>
      <c r="G133" s="43"/>
      <c r="H133" s="25"/>
      <c r="I133" s="26"/>
      <c r="J133" s="27"/>
      <c r="K133" s="40"/>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c r="AX133" s="46"/>
      <c r="AY133" s="46"/>
      <c r="AZ133" s="46"/>
      <c r="BA133" s="46"/>
      <c r="BB133" s="46"/>
      <c r="BC133" s="46"/>
      <c r="BD133" s="46"/>
      <c r="BE133" s="46"/>
      <c r="BF133" s="46"/>
      <c r="BG133" s="46"/>
      <c r="BH133" s="46"/>
      <c r="BI133" s="46"/>
      <c r="BJ133" s="46"/>
      <c r="BK133" s="46"/>
      <c r="BL133" s="46"/>
      <c r="BM133" s="46"/>
      <c r="BN133" s="46"/>
      <c r="BO133" s="46"/>
    </row>
    <row r="134" spans="1:67" s="24" customFormat="1" ht="14.1" customHeight="1" x14ac:dyDescent="0.2">
      <c r="A134" s="23" t="str">
        <f t="shared" si="9"/>
        <v>13.4</v>
      </c>
      <c r="B134" s="65" t="s">
        <v>109</v>
      </c>
      <c r="D134" s="70"/>
      <c r="E134" s="66" t="s">
        <v>67</v>
      </c>
      <c r="F134" s="42">
        <v>44379</v>
      </c>
      <c r="G134" s="43"/>
      <c r="H134" s="25"/>
      <c r="I134" s="26"/>
      <c r="J134" s="27"/>
      <c r="K134" s="40"/>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c r="AX134" s="46"/>
      <c r="AY134" s="46"/>
      <c r="AZ134" s="46"/>
      <c r="BA134" s="46"/>
      <c r="BB134" s="46"/>
      <c r="BC134" s="46"/>
      <c r="BD134" s="46"/>
      <c r="BE134" s="46"/>
      <c r="BF134" s="46"/>
      <c r="BG134" s="46"/>
      <c r="BH134" s="46"/>
      <c r="BI134" s="46"/>
      <c r="BJ134" s="46"/>
      <c r="BK134" s="46"/>
      <c r="BL134" s="46"/>
      <c r="BM134" s="46"/>
      <c r="BN134" s="46"/>
      <c r="BO134" s="46"/>
    </row>
    <row r="135" spans="1:67" s="24" customFormat="1" ht="14.1" customHeight="1" x14ac:dyDescent="0.2">
      <c r="A135" s="23" t="str">
        <f t="shared" si="9"/>
        <v>13.5</v>
      </c>
      <c r="B135" s="77" t="s">
        <v>110</v>
      </c>
      <c r="D135" s="66"/>
      <c r="E135" s="66" t="s">
        <v>67</v>
      </c>
      <c r="F135" s="42">
        <v>44531</v>
      </c>
      <c r="G135" s="43"/>
      <c r="H135" s="25"/>
      <c r="I135" s="26"/>
      <c r="J135" s="27"/>
      <c r="K135" s="40"/>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c r="AX135" s="46"/>
      <c r="AY135" s="46"/>
      <c r="AZ135" s="46"/>
      <c r="BA135" s="46"/>
      <c r="BB135" s="46"/>
      <c r="BC135" s="46"/>
      <c r="BD135" s="46"/>
      <c r="BE135" s="46"/>
      <c r="BF135" s="46"/>
      <c r="BG135" s="46"/>
      <c r="BH135" s="46"/>
      <c r="BI135" s="46"/>
      <c r="BJ135" s="46"/>
      <c r="BK135" s="46"/>
      <c r="BL135" s="46"/>
      <c r="BM135" s="46"/>
      <c r="BN135" s="46"/>
      <c r="BO135" s="46"/>
    </row>
    <row r="136" spans="1:67" s="24" customFormat="1" ht="14.1" customHeight="1" x14ac:dyDescent="0.2">
      <c r="A136" s="23"/>
      <c r="B136" s="65"/>
      <c r="D136" s="66"/>
      <c r="E136" s="66"/>
      <c r="F136" s="42"/>
      <c r="G136" s="43"/>
      <c r="H136" s="25"/>
      <c r="I136" s="26"/>
      <c r="J136" s="27"/>
      <c r="K136" s="40"/>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c r="AX136" s="46"/>
      <c r="AY136" s="46"/>
      <c r="AZ136" s="46"/>
      <c r="BA136" s="46"/>
      <c r="BB136" s="46"/>
      <c r="BC136" s="46"/>
      <c r="BD136" s="46"/>
      <c r="BE136" s="46"/>
      <c r="BF136" s="46"/>
      <c r="BG136" s="46"/>
      <c r="BH136" s="46"/>
      <c r="BI136" s="46"/>
      <c r="BJ136" s="46"/>
      <c r="BK136" s="46"/>
      <c r="BL136" s="46"/>
      <c r="BM136" s="46"/>
      <c r="BN136" s="46"/>
      <c r="BO136" s="46"/>
    </row>
    <row r="137" spans="1:67" s="24" customFormat="1" ht="14.1" customHeight="1" x14ac:dyDescent="0.2">
      <c r="A137" s="23"/>
      <c r="B137" s="65"/>
      <c r="D137" s="66"/>
      <c r="E137" s="66"/>
      <c r="F137" s="42"/>
      <c r="G137" s="43"/>
      <c r="H137" s="25"/>
      <c r="I137" s="26"/>
      <c r="J137" s="27"/>
      <c r="K137" s="40"/>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c r="AX137" s="46"/>
      <c r="AY137" s="46"/>
      <c r="AZ137" s="46"/>
      <c r="BA137" s="46"/>
      <c r="BB137" s="46"/>
      <c r="BC137" s="46"/>
      <c r="BD137" s="46"/>
      <c r="BE137" s="46"/>
      <c r="BF137" s="46"/>
      <c r="BG137" s="46"/>
      <c r="BH137" s="46"/>
      <c r="BI137" s="46"/>
      <c r="BJ137" s="46"/>
      <c r="BK137" s="46"/>
      <c r="BL137" s="46"/>
      <c r="BM137" s="46"/>
      <c r="BN137" s="46"/>
      <c r="BO137" s="46"/>
    </row>
    <row r="138" spans="1:67" s="24" customFormat="1" ht="14.1" customHeight="1" x14ac:dyDescent="0.2">
      <c r="A138" s="23"/>
      <c r="B138" s="65"/>
      <c r="D138" s="66"/>
      <c r="E138" s="66"/>
      <c r="F138" s="42"/>
      <c r="G138" s="43"/>
      <c r="H138" s="25"/>
      <c r="I138" s="26"/>
      <c r="J138" s="27"/>
      <c r="K138" s="40"/>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c r="AX138" s="46"/>
      <c r="AY138" s="46"/>
      <c r="AZ138" s="46"/>
      <c r="BA138" s="46"/>
      <c r="BB138" s="46"/>
      <c r="BC138" s="46"/>
      <c r="BD138" s="46"/>
      <c r="BE138" s="46"/>
      <c r="BF138" s="46"/>
      <c r="BG138" s="46"/>
      <c r="BH138" s="46"/>
      <c r="BI138" s="46"/>
      <c r="BJ138" s="46"/>
      <c r="BK138" s="46"/>
      <c r="BL138" s="46"/>
      <c r="BM138" s="46"/>
      <c r="BN138" s="46"/>
      <c r="BO138" s="46"/>
    </row>
    <row r="139" spans="1:67" s="24" customFormat="1" ht="14.1" customHeight="1" x14ac:dyDescent="0.2">
      <c r="A139" s="23"/>
      <c r="B139" s="65"/>
      <c r="D139" s="70"/>
      <c r="E139" s="66"/>
      <c r="F139" s="42"/>
      <c r="G139" s="43"/>
      <c r="H139" s="25"/>
      <c r="I139" s="26"/>
      <c r="J139" s="27"/>
      <c r="K139" s="40"/>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c r="AX139" s="46"/>
      <c r="AY139" s="46"/>
      <c r="AZ139" s="46"/>
      <c r="BA139" s="46"/>
      <c r="BB139" s="46"/>
      <c r="BC139" s="46"/>
      <c r="BD139" s="46"/>
      <c r="BE139" s="46"/>
      <c r="BF139" s="46"/>
      <c r="BG139" s="46"/>
      <c r="BH139" s="46"/>
      <c r="BI139" s="46"/>
      <c r="BJ139" s="46"/>
      <c r="BK139" s="46"/>
      <c r="BL139" s="46"/>
      <c r="BM139" s="46"/>
      <c r="BN139" s="46"/>
      <c r="BO139" s="46"/>
    </row>
    <row r="140" spans="1:67" s="24" customFormat="1" ht="14.1" customHeight="1" x14ac:dyDescent="0.2">
      <c r="A140" s="23"/>
      <c r="B140" s="65"/>
      <c r="D140" s="70"/>
      <c r="E140" s="66"/>
      <c r="F140" s="42"/>
      <c r="G140" s="43"/>
      <c r="H140" s="25"/>
      <c r="I140" s="26"/>
      <c r="J140" s="27"/>
      <c r="K140" s="40"/>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c r="AX140" s="46"/>
      <c r="AY140" s="46"/>
      <c r="AZ140" s="46"/>
      <c r="BA140" s="46"/>
      <c r="BB140" s="46"/>
      <c r="BC140" s="46"/>
      <c r="BD140" s="46"/>
      <c r="BE140" s="46"/>
      <c r="BF140" s="46"/>
      <c r="BG140" s="46"/>
      <c r="BH140" s="46"/>
      <c r="BI140" s="46"/>
      <c r="BJ140" s="46"/>
      <c r="BK140" s="46"/>
      <c r="BL140" s="46"/>
      <c r="BM140" s="46"/>
      <c r="BN140" s="46"/>
      <c r="BO140" s="46"/>
    </row>
    <row r="141" spans="1:67" s="24" customFormat="1" ht="14.1" customHeight="1" x14ac:dyDescent="0.2">
      <c r="A141" s="23"/>
      <c r="B141" s="65"/>
      <c r="D141" s="70"/>
      <c r="E141" s="66"/>
      <c r="F141" s="42"/>
      <c r="G141" s="43"/>
      <c r="H141" s="25"/>
      <c r="I141" s="26"/>
      <c r="J141" s="27"/>
      <c r="K141" s="40"/>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c r="AX141" s="46"/>
      <c r="AY141" s="46"/>
      <c r="AZ141" s="46"/>
      <c r="BA141" s="46"/>
      <c r="BB141" s="46"/>
      <c r="BC141" s="46"/>
      <c r="BD141" s="46"/>
      <c r="BE141" s="46"/>
      <c r="BF141" s="46"/>
      <c r="BG141" s="46"/>
      <c r="BH141" s="46"/>
      <c r="BI141" s="46"/>
      <c r="BJ141" s="46"/>
      <c r="BK141" s="46"/>
      <c r="BL141" s="46"/>
      <c r="BM141" s="46"/>
      <c r="BN141" s="46"/>
      <c r="BO141" s="46"/>
    </row>
    <row r="142" spans="1:67" s="24" customFormat="1" ht="14.1" customHeight="1" x14ac:dyDescent="0.2">
      <c r="A142" s="23"/>
      <c r="B142" s="65"/>
      <c r="D142" s="70"/>
      <c r="E142" s="66"/>
      <c r="F142" s="42"/>
      <c r="G142" s="43"/>
      <c r="H142" s="25"/>
      <c r="I142" s="26"/>
      <c r="J142" s="27"/>
      <c r="K142" s="40"/>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c r="AX142" s="46"/>
      <c r="AY142" s="46"/>
      <c r="AZ142" s="46"/>
      <c r="BA142" s="46"/>
      <c r="BB142" s="46"/>
      <c r="BC142" s="46"/>
      <c r="BD142" s="46"/>
      <c r="BE142" s="46"/>
      <c r="BF142" s="46"/>
      <c r="BG142" s="46"/>
      <c r="BH142" s="46"/>
      <c r="BI142" s="46"/>
      <c r="BJ142" s="46"/>
      <c r="BK142" s="46"/>
      <c r="BL142" s="46"/>
      <c r="BM142" s="46"/>
      <c r="BN142" s="46"/>
      <c r="BO142" s="46"/>
    </row>
    <row r="143" spans="1:67" s="24" customFormat="1" ht="14.1" customHeight="1" x14ac:dyDescent="0.2">
      <c r="A143" s="23"/>
      <c r="B143" s="65"/>
      <c r="D143" s="70"/>
      <c r="E143" s="66"/>
      <c r="F143" s="42"/>
      <c r="G143" s="43"/>
      <c r="H143" s="25"/>
      <c r="I143" s="26"/>
      <c r="J143" s="27"/>
      <c r="K143" s="40"/>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c r="AX143" s="46"/>
      <c r="AY143" s="46"/>
      <c r="AZ143" s="46"/>
      <c r="BA143" s="46"/>
      <c r="BB143" s="46"/>
      <c r="BC143" s="46"/>
      <c r="BD143" s="46"/>
      <c r="BE143" s="46"/>
      <c r="BF143" s="46"/>
      <c r="BG143" s="46"/>
      <c r="BH143" s="46"/>
      <c r="BI143" s="46"/>
      <c r="BJ143" s="46"/>
      <c r="BK143" s="46"/>
      <c r="BL143" s="46"/>
      <c r="BM143" s="46"/>
      <c r="BN143" s="46"/>
      <c r="BO143" s="46"/>
    </row>
    <row r="144" spans="1:67" s="24" customFormat="1" ht="14.1" customHeight="1" x14ac:dyDescent="0.2">
      <c r="A144" s="23"/>
      <c r="B144" s="65"/>
      <c r="D144" s="66"/>
      <c r="E144" s="66"/>
      <c r="F144" s="42"/>
      <c r="G144" s="43"/>
      <c r="H144" s="25"/>
      <c r="I144" s="26"/>
      <c r="J144" s="27"/>
      <c r="K144" s="40"/>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c r="AX144" s="46"/>
      <c r="AY144" s="46"/>
      <c r="AZ144" s="46"/>
      <c r="BA144" s="46"/>
      <c r="BB144" s="46"/>
      <c r="BC144" s="46"/>
      <c r="BD144" s="46"/>
      <c r="BE144" s="46"/>
      <c r="BF144" s="46"/>
      <c r="BG144" s="46"/>
      <c r="BH144" s="46"/>
      <c r="BI144" s="46"/>
      <c r="BJ144" s="46"/>
      <c r="BK144" s="46"/>
      <c r="BL144" s="46"/>
      <c r="BM144" s="46"/>
      <c r="BN144" s="46"/>
      <c r="BO144" s="46"/>
    </row>
    <row r="145" spans="1:67" s="24" customFormat="1" ht="14.1" customHeight="1" x14ac:dyDescent="0.2">
      <c r="A145" s="23"/>
      <c r="B145" s="65"/>
      <c r="D145" s="66"/>
      <c r="E145" s="66"/>
      <c r="F145" s="42"/>
      <c r="G145" s="43"/>
      <c r="H145" s="25"/>
      <c r="I145" s="26"/>
      <c r="J145" s="27"/>
      <c r="K145" s="40"/>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c r="AX145" s="46"/>
      <c r="AY145" s="46"/>
      <c r="AZ145" s="46"/>
      <c r="BA145" s="46"/>
      <c r="BB145" s="46"/>
      <c r="BC145" s="46"/>
      <c r="BD145" s="46"/>
      <c r="BE145" s="46"/>
      <c r="BF145" s="46"/>
      <c r="BG145" s="46"/>
      <c r="BH145" s="46"/>
      <c r="BI145" s="46"/>
      <c r="BJ145" s="46"/>
      <c r="BK145" s="46"/>
      <c r="BL145" s="46"/>
      <c r="BM145" s="46"/>
      <c r="BN145" s="46"/>
      <c r="BO145" s="46"/>
    </row>
    <row r="146" spans="1:67" s="24" customFormat="1" ht="14.1" customHeight="1" x14ac:dyDescent="0.2">
      <c r="A146" s="23"/>
      <c r="B146" s="65"/>
      <c r="D146" s="66"/>
      <c r="E146" s="66"/>
      <c r="F146" s="42"/>
      <c r="G146" s="43"/>
      <c r="H146" s="25"/>
      <c r="I146" s="26"/>
      <c r="J146" s="27"/>
      <c r="K146" s="40"/>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c r="AX146" s="46"/>
      <c r="AY146" s="46"/>
      <c r="AZ146" s="46"/>
      <c r="BA146" s="46"/>
      <c r="BB146" s="46"/>
      <c r="BC146" s="46"/>
      <c r="BD146" s="46"/>
      <c r="BE146" s="46"/>
      <c r="BF146" s="46"/>
      <c r="BG146" s="46"/>
      <c r="BH146" s="46"/>
      <c r="BI146" s="46"/>
      <c r="BJ146" s="46"/>
      <c r="BK146" s="46"/>
      <c r="BL146" s="46"/>
      <c r="BM146" s="46"/>
      <c r="BN146" s="46"/>
      <c r="BO146" s="46"/>
    </row>
    <row r="147" spans="1:67" s="24" customFormat="1" ht="14.1" customHeight="1" x14ac:dyDescent="0.2">
      <c r="A147" s="23"/>
      <c r="B147" s="65"/>
      <c r="D147" s="66"/>
      <c r="E147" s="66"/>
      <c r="F147" s="42"/>
      <c r="G147" s="43"/>
      <c r="H147" s="25"/>
      <c r="I147" s="26"/>
      <c r="J147" s="27"/>
      <c r="K147" s="40"/>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c r="AX147" s="46"/>
      <c r="AY147" s="46"/>
      <c r="AZ147" s="46"/>
      <c r="BA147" s="46"/>
      <c r="BB147" s="46"/>
      <c r="BC147" s="46"/>
      <c r="BD147" s="46"/>
      <c r="BE147" s="46"/>
      <c r="BF147" s="46"/>
      <c r="BG147" s="46"/>
      <c r="BH147" s="46"/>
      <c r="BI147" s="46"/>
      <c r="BJ147" s="46"/>
      <c r="BK147" s="46"/>
      <c r="BL147" s="46"/>
      <c r="BM147" s="46"/>
      <c r="BN147" s="46"/>
      <c r="BO147" s="46"/>
    </row>
    <row r="148" spans="1:67" s="24" customFormat="1" ht="14.1" customHeight="1" x14ac:dyDescent="0.2">
      <c r="A148" s="23"/>
      <c r="B148" s="65"/>
      <c r="D148" s="70"/>
      <c r="E148" s="66"/>
      <c r="F148" s="42"/>
      <c r="G148" s="43"/>
      <c r="H148" s="25"/>
      <c r="I148" s="26"/>
      <c r="J148" s="27"/>
      <c r="K148" s="40"/>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c r="AX148" s="46"/>
      <c r="AY148" s="46"/>
      <c r="AZ148" s="46"/>
      <c r="BA148" s="46"/>
      <c r="BB148" s="46"/>
      <c r="BC148" s="46"/>
      <c r="BD148" s="46"/>
      <c r="BE148" s="46"/>
      <c r="BF148" s="46"/>
      <c r="BG148" s="46"/>
      <c r="BH148" s="46"/>
      <c r="BI148" s="46"/>
      <c r="BJ148" s="46"/>
      <c r="BK148" s="46"/>
      <c r="BL148" s="46"/>
      <c r="BM148" s="46"/>
      <c r="BN148" s="46"/>
      <c r="BO148" s="46"/>
    </row>
    <row r="149" spans="1:67" s="24" customFormat="1" ht="14.1" customHeight="1" x14ac:dyDescent="0.2">
      <c r="A149" s="23"/>
      <c r="B149" s="65"/>
      <c r="D149" s="70"/>
      <c r="E149" s="66"/>
      <c r="F149" s="42"/>
      <c r="G149" s="43"/>
      <c r="H149" s="25"/>
      <c r="I149" s="26"/>
      <c r="J149" s="27"/>
      <c r="K149" s="40"/>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c r="AX149" s="46"/>
      <c r="AY149" s="46"/>
      <c r="AZ149" s="46"/>
      <c r="BA149" s="46"/>
      <c r="BB149" s="46"/>
      <c r="BC149" s="46"/>
      <c r="BD149" s="46"/>
      <c r="BE149" s="46"/>
      <c r="BF149" s="46"/>
      <c r="BG149" s="46"/>
      <c r="BH149" s="46"/>
      <c r="BI149" s="46"/>
      <c r="BJ149" s="46"/>
      <c r="BK149" s="46"/>
      <c r="BL149" s="46"/>
      <c r="BM149" s="46"/>
      <c r="BN149" s="46"/>
      <c r="BO149" s="46"/>
    </row>
    <row r="150" spans="1:67" s="24" customFormat="1" ht="14.1" customHeight="1" x14ac:dyDescent="0.2">
      <c r="A150" s="23"/>
      <c r="B150" s="65"/>
      <c r="D150" s="70"/>
      <c r="E150" s="66"/>
      <c r="F150" s="42"/>
      <c r="G150" s="43"/>
      <c r="H150" s="25"/>
      <c r="I150" s="26"/>
      <c r="J150" s="27"/>
      <c r="K150" s="40"/>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c r="AX150" s="46"/>
      <c r="AY150" s="46"/>
      <c r="AZ150" s="46"/>
      <c r="BA150" s="46"/>
      <c r="BB150" s="46"/>
      <c r="BC150" s="46"/>
      <c r="BD150" s="46"/>
      <c r="BE150" s="46"/>
      <c r="BF150" s="46"/>
      <c r="BG150" s="46"/>
      <c r="BH150" s="46"/>
      <c r="BI150" s="46"/>
      <c r="BJ150" s="46"/>
      <c r="BK150" s="46"/>
      <c r="BL150" s="46"/>
      <c r="BM150" s="46"/>
      <c r="BN150" s="46"/>
      <c r="BO150" s="46"/>
    </row>
    <row r="151" spans="1:67" s="24" customFormat="1" ht="14.1" customHeight="1" x14ac:dyDescent="0.2">
      <c r="A151" s="23"/>
      <c r="B151" s="65"/>
      <c r="D151" s="70"/>
      <c r="E151" s="66"/>
      <c r="F151" s="42"/>
      <c r="G151" s="43"/>
      <c r="H151" s="25"/>
      <c r="I151" s="26"/>
      <c r="J151" s="27"/>
      <c r="K151" s="40"/>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c r="AX151" s="46"/>
      <c r="AY151" s="46"/>
      <c r="AZ151" s="46"/>
      <c r="BA151" s="46"/>
      <c r="BB151" s="46"/>
      <c r="BC151" s="46"/>
      <c r="BD151" s="46"/>
      <c r="BE151" s="46"/>
      <c r="BF151" s="46"/>
      <c r="BG151" s="46"/>
      <c r="BH151" s="46"/>
      <c r="BI151" s="46"/>
      <c r="BJ151" s="46"/>
      <c r="BK151" s="46"/>
      <c r="BL151" s="46"/>
      <c r="BM151" s="46"/>
      <c r="BN151" s="46"/>
      <c r="BO151" s="46"/>
    </row>
    <row r="152" spans="1:67" s="24" customFormat="1" ht="14.1" customHeight="1" x14ac:dyDescent="0.2">
      <c r="A152" s="23"/>
      <c r="B152" s="65"/>
      <c r="D152" s="70"/>
      <c r="E152" s="66"/>
      <c r="F152" s="42"/>
      <c r="G152" s="43"/>
      <c r="H152" s="25"/>
      <c r="I152" s="26"/>
      <c r="J152" s="27"/>
      <c r="K152" s="40"/>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c r="AX152" s="46"/>
      <c r="AY152" s="46"/>
      <c r="AZ152" s="46"/>
      <c r="BA152" s="46"/>
      <c r="BB152" s="46"/>
      <c r="BC152" s="46"/>
      <c r="BD152" s="46"/>
      <c r="BE152" s="46"/>
      <c r="BF152" s="46"/>
      <c r="BG152" s="46"/>
      <c r="BH152" s="46"/>
      <c r="BI152" s="46"/>
      <c r="BJ152" s="46"/>
      <c r="BK152" s="46"/>
      <c r="BL152" s="46"/>
      <c r="BM152" s="46"/>
      <c r="BN152" s="46"/>
      <c r="BO152" s="46"/>
    </row>
    <row r="153" spans="1:67" s="24" customFormat="1" ht="14.1" customHeight="1" x14ac:dyDescent="0.2">
      <c r="A153" s="23"/>
      <c r="B153" s="65"/>
      <c r="D153" s="66"/>
      <c r="E153" s="66"/>
      <c r="F153" s="42"/>
      <c r="G153" s="43"/>
      <c r="H153" s="25"/>
      <c r="I153" s="26"/>
      <c r="J153" s="27"/>
      <c r="K153" s="40"/>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c r="AX153" s="46"/>
      <c r="AY153" s="46"/>
      <c r="AZ153" s="46"/>
      <c r="BA153" s="46"/>
      <c r="BB153" s="46"/>
      <c r="BC153" s="46"/>
      <c r="BD153" s="46"/>
      <c r="BE153" s="46"/>
      <c r="BF153" s="46"/>
      <c r="BG153" s="46"/>
      <c r="BH153" s="46"/>
      <c r="BI153" s="46"/>
      <c r="BJ153" s="46"/>
      <c r="BK153" s="46"/>
      <c r="BL153" s="46"/>
      <c r="BM153" s="46"/>
      <c r="BN153" s="46"/>
      <c r="BO153" s="46"/>
    </row>
    <row r="154" spans="1:67" s="24" customFormat="1" ht="14.1" customHeight="1" x14ac:dyDescent="0.2">
      <c r="A154" s="23"/>
      <c r="B154" s="65"/>
      <c r="D154" s="66"/>
      <c r="E154" s="66"/>
      <c r="F154" s="42"/>
      <c r="G154" s="43"/>
      <c r="H154" s="25"/>
      <c r="I154" s="26"/>
      <c r="J154" s="27"/>
      <c r="K154" s="40"/>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c r="AX154" s="46"/>
      <c r="AY154" s="46"/>
      <c r="AZ154" s="46"/>
      <c r="BA154" s="46"/>
      <c r="BB154" s="46"/>
      <c r="BC154" s="46"/>
      <c r="BD154" s="46"/>
      <c r="BE154" s="46"/>
      <c r="BF154" s="46"/>
      <c r="BG154" s="46"/>
      <c r="BH154" s="46"/>
      <c r="BI154" s="46"/>
      <c r="BJ154" s="46"/>
      <c r="BK154" s="46"/>
      <c r="BL154" s="46"/>
      <c r="BM154" s="46"/>
      <c r="BN154" s="46"/>
      <c r="BO154" s="46"/>
    </row>
    <row r="155" spans="1:67" s="24" customFormat="1" ht="14.1" customHeight="1" x14ac:dyDescent="0.2">
      <c r="A155" s="23"/>
      <c r="B155" s="65"/>
      <c r="D155" s="66"/>
      <c r="E155" s="66"/>
      <c r="F155" s="42"/>
      <c r="G155" s="43"/>
      <c r="H155" s="25"/>
      <c r="I155" s="26"/>
      <c r="J155" s="27"/>
      <c r="K155" s="40"/>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c r="AX155" s="46"/>
      <c r="AY155" s="46"/>
      <c r="AZ155" s="46"/>
      <c r="BA155" s="46"/>
      <c r="BB155" s="46"/>
      <c r="BC155" s="46"/>
      <c r="BD155" s="46"/>
      <c r="BE155" s="46"/>
      <c r="BF155" s="46"/>
      <c r="BG155" s="46"/>
      <c r="BH155" s="46"/>
      <c r="BI155" s="46"/>
      <c r="BJ155" s="46"/>
      <c r="BK155" s="46"/>
      <c r="BL155" s="46"/>
      <c r="BM155" s="46"/>
      <c r="BN155" s="46"/>
      <c r="BO155" s="46"/>
    </row>
    <row r="156" spans="1:67" s="24" customFormat="1" ht="14.1" customHeight="1" x14ac:dyDescent="0.2">
      <c r="A156" s="23"/>
      <c r="B156" s="65"/>
      <c r="D156" s="66"/>
      <c r="E156" s="66"/>
      <c r="F156" s="42"/>
      <c r="G156" s="43"/>
      <c r="H156" s="25"/>
      <c r="I156" s="26"/>
      <c r="J156" s="27"/>
      <c r="K156" s="40"/>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c r="AX156" s="46"/>
      <c r="AY156" s="46"/>
      <c r="AZ156" s="46"/>
      <c r="BA156" s="46"/>
      <c r="BB156" s="46"/>
      <c r="BC156" s="46"/>
      <c r="BD156" s="46"/>
      <c r="BE156" s="46"/>
      <c r="BF156" s="46"/>
      <c r="BG156" s="46"/>
      <c r="BH156" s="46"/>
      <c r="BI156" s="46"/>
      <c r="BJ156" s="46"/>
      <c r="BK156" s="46"/>
      <c r="BL156" s="46"/>
      <c r="BM156" s="46"/>
      <c r="BN156" s="46"/>
      <c r="BO156" s="46"/>
    </row>
    <row r="157" spans="1:67" s="24" customFormat="1" ht="14.1" customHeight="1" x14ac:dyDescent="0.2">
      <c r="A157" s="23"/>
      <c r="B157" s="65"/>
      <c r="D157" s="70"/>
      <c r="E157" s="66"/>
      <c r="F157" s="42"/>
      <c r="G157" s="43"/>
      <c r="H157" s="25"/>
      <c r="I157" s="26"/>
      <c r="J157" s="27"/>
      <c r="K157" s="40"/>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c r="AX157" s="46"/>
      <c r="AY157" s="46"/>
      <c r="AZ157" s="46"/>
      <c r="BA157" s="46"/>
      <c r="BB157" s="46"/>
      <c r="BC157" s="46"/>
      <c r="BD157" s="46"/>
      <c r="BE157" s="46"/>
      <c r="BF157" s="46"/>
      <c r="BG157" s="46"/>
      <c r="BH157" s="46"/>
      <c r="BI157" s="46"/>
      <c r="BJ157" s="46"/>
      <c r="BK157" s="46"/>
      <c r="BL157" s="46"/>
      <c r="BM157" s="46"/>
      <c r="BN157" s="46"/>
      <c r="BO157" s="46"/>
    </row>
    <row r="158" spans="1:67" s="24" customFormat="1" ht="14.1" customHeight="1" x14ac:dyDescent="0.2">
      <c r="A158" s="23"/>
      <c r="B158" s="65"/>
      <c r="D158" s="70"/>
      <c r="E158" s="66"/>
      <c r="F158" s="42"/>
      <c r="G158" s="43"/>
      <c r="H158" s="25"/>
      <c r="I158" s="26"/>
      <c r="J158" s="27"/>
      <c r="K158" s="40"/>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c r="AX158" s="46"/>
      <c r="AY158" s="46"/>
      <c r="AZ158" s="46"/>
      <c r="BA158" s="46"/>
      <c r="BB158" s="46"/>
      <c r="BC158" s="46"/>
      <c r="BD158" s="46"/>
      <c r="BE158" s="46"/>
      <c r="BF158" s="46"/>
      <c r="BG158" s="46"/>
      <c r="BH158" s="46"/>
      <c r="BI158" s="46"/>
      <c r="BJ158" s="46"/>
      <c r="BK158" s="46"/>
      <c r="BL158" s="46"/>
      <c r="BM158" s="46"/>
      <c r="BN158" s="46"/>
      <c r="BO158" s="46"/>
    </row>
    <row r="159" spans="1:67" s="24" customFormat="1" ht="14.1" customHeight="1" x14ac:dyDescent="0.2">
      <c r="A159" s="23"/>
      <c r="B159" s="65"/>
      <c r="D159" s="70"/>
      <c r="E159" s="66"/>
      <c r="F159" s="42"/>
      <c r="G159" s="43"/>
      <c r="H159" s="25"/>
      <c r="I159" s="26"/>
      <c r="J159" s="27"/>
      <c r="K159" s="40"/>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c r="AX159" s="46"/>
      <c r="AY159" s="46"/>
      <c r="AZ159" s="46"/>
      <c r="BA159" s="46"/>
      <c r="BB159" s="46"/>
      <c r="BC159" s="46"/>
      <c r="BD159" s="46"/>
      <c r="BE159" s="46"/>
      <c r="BF159" s="46"/>
      <c r="BG159" s="46"/>
      <c r="BH159" s="46"/>
      <c r="BI159" s="46"/>
      <c r="BJ159" s="46"/>
      <c r="BK159" s="46"/>
      <c r="BL159" s="46"/>
      <c r="BM159" s="46"/>
      <c r="BN159" s="46"/>
      <c r="BO159" s="46"/>
    </row>
    <row r="160" spans="1:67" s="24" customFormat="1" ht="14.1" customHeight="1" x14ac:dyDescent="0.2">
      <c r="A160" s="23"/>
      <c r="B160" s="65"/>
      <c r="D160" s="70"/>
      <c r="E160" s="66"/>
      <c r="F160" s="42"/>
      <c r="G160" s="43"/>
      <c r="H160" s="25"/>
      <c r="I160" s="26"/>
      <c r="J160" s="27"/>
      <c r="K160" s="40"/>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c r="AX160" s="46"/>
      <c r="AY160" s="46"/>
      <c r="AZ160" s="46"/>
      <c r="BA160" s="46"/>
      <c r="BB160" s="46"/>
      <c r="BC160" s="46"/>
      <c r="BD160" s="46"/>
      <c r="BE160" s="46"/>
      <c r="BF160" s="46"/>
      <c r="BG160" s="46"/>
      <c r="BH160" s="46"/>
      <c r="BI160" s="46"/>
      <c r="BJ160" s="46"/>
      <c r="BK160" s="46"/>
      <c r="BL160" s="46"/>
      <c r="BM160" s="46"/>
      <c r="BN160" s="46"/>
      <c r="BO160" s="46"/>
    </row>
    <row r="161" spans="1:67" s="24" customFormat="1" ht="14.1" customHeight="1" x14ac:dyDescent="0.2">
      <c r="A161" s="23"/>
      <c r="B161" s="65"/>
      <c r="D161" s="70"/>
      <c r="E161" s="66"/>
      <c r="F161" s="42"/>
      <c r="G161" s="43"/>
      <c r="H161" s="25"/>
      <c r="I161" s="26"/>
      <c r="J161" s="27"/>
      <c r="K161" s="40"/>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c r="AX161" s="46"/>
      <c r="AY161" s="46"/>
      <c r="AZ161" s="46"/>
      <c r="BA161" s="46"/>
      <c r="BB161" s="46"/>
      <c r="BC161" s="46"/>
      <c r="BD161" s="46"/>
      <c r="BE161" s="46"/>
      <c r="BF161" s="46"/>
      <c r="BG161" s="46"/>
      <c r="BH161" s="46"/>
      <c r="BI161" s="46"/>
      <c r="BJ161" s="46"/>
      <c r="BK161" s="46"/>
      <c r="BL161" s="46"/>
      <c r="BM161" s="46"/>
      <c r="BN161" s="46"/>
      <c r="BO161" s="46"/>
    </row>
    <row r="162" spans="1:67" s="24" customFormat="1" ht="14.1" customHeight="1" x14ac:dyDescent="0.2">
      <c r="A162" s="23"/>
      <c r="B162" s="65"/>
      <c r="D162" s="66"/>
      <c r="E162" s="66"/>
      <c r="F162" s="42"/>
      <c r="G162" s="43"/>
      <c r="H162" s="25"/>
      <c r="I162" s="26"/>
      <c r="J162" s="27"/>
      <c r="K162" s="40"/>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c r="AX162" s="46"/>
      <c r="AY162" s="46"/>
      <c r="AZ162" s="46"/>
      <c r="BA162" s="46"/>
      <c r="BB162" s="46"/>
      <c r="BC162" s="46"/>
      <c r="BD162" s="46"/>
      <c r="BE162" s="46"/>
      <c r="BF162" s="46"/>
      <c r="BG162" s="46"/>
      <c r="BH162" s="46"/>
      <c r="BI162" s="46"/>
      <c r="BJ162" s="46"/>
      <c r="BK162" s="46"/>
      <c r="BL162" s="46"/>
      <c r="BM162" s="46"/>
      <c r="BN162" s="46"/>
      <c r="BO162" s="46"/>
    </row>
    <row r="163" spans="1:67" s="24" customFormat="1" ht="14.1" customHeight="1" x14ac:dyDescent="0.2">
      <c r="A163" s="23"/>
      <c r="B163" s="65"/>
      <c r="D163" s="66"/>
      <c r="E163" s="66"/>
      <c r="F163" s="42"/>
      <c r="G163" s="43"/>
      <c r="H163" s="25"/>
      <c r="I163" s="26"/>
      <c r="J163" s="27"/>
      <c r="K163" s="40"/>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c r="AX163" s="46"/>
      <c r="AY163" s="46"/>
      <c r="AZ163" s="46"/>
      <c r="BA163" s="46"/>
      <c r="BB163" s="46"/>
      <c r="BC163" s="46"/>
      <c r="BD163" s="46"/>
      <c r="BE163" s="46"/>
      <c r="BF163" s="46"/>
      <c r="BG163" s="46"/>
      <c r="BH163" s="46"/>
      <c r="BI163" s="46"/>
      <c r="BJ163" s="46"/>
      <c r="BK163" s="46"/>
      <c r="BL163" s="46"/>
      <c r="BM163" s="46"/>
      <c r="BN163" s="46"/>
      <c r="BO163" s="46"/>
    </row>
    <row r="164" spans="1:67" s="24" customFormat="1" ht="14.1" customHeight="1" x14ac:dyDescent="0.2">
      <c r="A164" s="23"/>
      <c r="B164" s="65"/>
      <c r="D164" s="66"/>
      <c r="E164" s="66"/>
      <c r="F164" s="42"/>
      <c r="G164" s="43"/>
      <c r="H164" s="25"/>
      <c r="I164" s="26"/>
      <c r="J164" s="27"/>
      <c r="K164" s="40"/>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c r="AX164" s="46"/>
      <c r="AY164" s="46"/>
      <c r="AZ164" s="46"/>
      <c r="BA164" s="46"/>
      <c r="BB164" s="46"/>
      <c r="BC164" s="46"/>
      <c r="BD164" s="46"/>
      <c r="BE164" s="46"/>
      <c r="BF164" s="46"/>
      <c r="BG164" s="46"/>
      <c r="BH164" s="46"/>
      <c r="BI164" s="46"/>
      <c r="BJ164" s="46"/>
      <c r="BK164" s="46"/>
      <c r="BL164" s="46"/>
      <c r="BM164" s="46"/>
      <c r="BN164" s="46"/>
      <c r="BO164" s="46"/>
    </row>
    <row r="165" spans="1:67" s="24" customFormat="1" ht="14.1" customHeight="1" x14ac:dyDescent="0.2">
      <c r="A165" s="23"/>
      <c r="B165" s="65"/>
      <c r="D165" s="66"/>
      <c r="E165" s="66"/>
      <c r="F165" s="42"/>
      <c r="G165" s="43"/>
      <c r="H165" s="25"/>
      <c r="I165" s="26"/>
      <c r="J165" s="27"/>
      <c r="K165" s="40"/>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c r="AX165" s="46"/>
      <c r="AY165" s="46"/>
      <c r="AZ165" s="46"/>
      <c r="BA165" s="46"/>
      <c r="BB165" s="46"/>
      <c r="BC165" s="46"/>
      <c r="BD165" s="46"/>
      <c r="BE165" s="46"/>
      <c r="BF165" s="46"/>
      <c r="BG165" s="46"/>
      <c r="BH165" s="46"/>
      <c r="BI165" s="46"/>
      <c r="BJ165" s="46"/>
      <c r="BK165" s="46"/>
      <c r="BL165" s="46"/>
      <c r="BM165" s="46"/>
      <c r="BN165" s="46"/>
      <c r="BO165" s="46"/>
    </row>
    <row r="166" spans="1:67" s="24" customFormat="1" ht="14.1" customHeight="1" x14ac:dyDescent="0.2">
      <c r="A166" s="23"/>
      <c r="B166" s="65"/>
      <c r="D166" s="70"/>
      <c r="E166" s="66"/>
      <c r="F166" s="42"/>
      <c r="G166" s="43"/>
      <c r="H166" s="25"/>
      <c r="I166" s="26"/>
      <c r="J166" s="27"/>
      <c r="K166" s="40"/>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c r="AX166" s="46"/>
      <c r="AY166" s="46"/>
      <c r="AZ166" s="46"/>
      <c r="BA166" s="46"/>
      <c r="BB166" s="46"/>
      <c r="BC166" s="46"/>
      <c r="BD166" s="46"/>
      <c r="BE166" s="46"/>
      <c r="BF166" s="46"/>
      <c r="BG166" s="46"/>
      <c r="BH166" s="46"/>
      <c r="BI166" s="46"/>
      <c r="BJ166" s="46"/>
      <c r="BK166" s="46"/>
      <c r="BL166" s="46"/>
      <c r="BM166" s="46"/>
      <c r="BN166" s="46"/>
      <c r="BO166" s="46"/>
    </row>
    <row r="167" spans="1:67" s="24" customFormat="1" ht="14.1" customHeight="1" x14ac:dyDescent="0.2">
      <c r="A167" s="23"/>
      <c r="B167" s="65"/>
      <c r="D167" s="70"/>
      <c r="E167" s="66"/>
      <c r="F167" s="42"/>
      <c r="G167" s="43"/>
      <c r="H167" s="25"/>
      <c r="I167" s="26"/>
      <c r="J167" s="27"/>
      <c r="K167" s="40"/>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c r="AX167" s="46"/>
      <c r="AY167" s="46"/>
      <c r="AZ167" s="46"/>
      <c r="BA167" s="46"/>
      <c r="BB167" s="46"/>
      <c r="BC167" s="46"/>
      <c r="BD167" s="46"/>
      <c r="BE167" s="46"/>
      <c r="BF167" s="46"/>
      <c r="BG167" s="46"/>
      <c r="BH167" s="46"/>
      <c r="BI167" s="46"/>
      <c r="BJ167" s="46"/>
      <c r="BK167" s="46"/>
      <c r="BL167" s="46"/>
      <c r="BM167" s="46"/>
      <c r="BN167" s="46"/>
      <c r="BO167" s="46"/>
    </row>
    <row r="168" spans="1:67" s="24" customFormat="1" ht="14.1" customHeight="1" x14ac:dyDescent="0.2">
      <c r="A168" s="23"/>
      <c r="B168" s="65"/>
      <c r="D168" s="70"/>
      <c r="E168" s="66"/>
      <c r="F168" s="42"/>
      <c r="G168" s="43"/>
      <c r="H168" s="25"/>
      <c r="I168" s="26"/>
      <c r="J168" s="27"/>
      <c r="K168" s="40"/>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c r="AX168" s="46"/>
      <c r="AY168" s="46"/>
      <c r="AZ168" s="46"/>
      <c r="BA168" s="46"/>
      <c r="BB168" s="46"/>
      <c r="BC168" s="46"/>
      <c r="BD168" s="46"/>
      <c r="BE168" s="46"/>
      <c r="BF168" s="46"/>
      <c r="BG168" s="46"/>
      <c r="BH168" s="46"/>
      <c r="BI168" s="46"/>
      <c r="BJ168" s="46"/>
      <c r="BK168" s="46"/>
      <c r="BL168" s="46"/>
      <c r="BM168" s="46"/>
      <c r="BN168" s="46"/>
      <c r="BO168" s="46"/>
    </row>
    <row r="169" spans="1:67" s="24" customFormat="1" ht="14.1" customHeight="1" x14ac:dyDescent="0.2">
      <c r="A169" s="23"/>
      <c r="B169" s="65"/>
      <c r="D169" s="70"/>
      <c r="E169" s="66"/>
      <c r="F169" s="42"/>
      <c r="G169" s="43"/>
      <c r="H169" s="25"/>
      <c r="I169" s="26"/>
      <c r="J169" s="27"/>
      <c r="K169" s="40"/>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c r="AX169" s="46"/>
      <c r="AY169" s="46"/>
      <c r="AZ169" s="46"/>
      <c r="BA169" s="46"/>
      <c r="BB169" s="46"/>
      <c r="BC169" s="46"/>
      <c r="BD169" s="46"/>
      <c r="BE169" s="46"/>
      <c r="BF169" s="46"/>
      <c r="BG169" s="46"/>
      <c r="BH169" s="46"/>
      <c r="BI169" s="46"/>
      <c r="BJ169" s="46"/>
      <c r="BK169" s="46"/>
      <c r="BL169" s="46"/>
      <c r="BM169" s="46"/>
      <c r="BN169" s="46"/>
      <c r="BO169" s="46"/>
    </row>
    <row r="170" spans="1:67" s="24" customFormat="1" ht="14.1" customHeight="1" x14ac:dyDescent="0.2">
      <c r="A170" s="23"/>
      <c r="B170" s="65"/>
      <c r="D170" s="70"/>
      <c r="E170" s="66"/>
      <c r="F170" s="42"/>
      <c r="G170" s="43"/>
      <c r="H170" s="25"/>
      <c r="I170" s="26"/>
      <c r="J170" s="27"/>
      <c r="K170" s="40"/>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c r="AX170" s="46"/>
      <c r="AY170" s="46"/>
      <c r="AZ170" s="46"/>
      <c r="BA170" s="46"/>
      <c r="BB170" s="46"/>
      <c r="BC170" s="46"/>
      <c r="BD170" s="46"/>
      <c r="BE170" s="46"/>
      <c r="BF170" s="46"/>
      <c r="BG170" s="46"/>
      <c r="BH170" s="46"/>
      <c r="BI170" s="46"/>
      <c r="BJ170" s="46"/>
      <c r="BK170" s="46"/>
      <c r="BL170" s="46"/>
      <c r="BM170" s="46"/>
      <c r="BN170" s="46"/>
      <c r="BO170" s="46"/>
    </row>
  </sheetData>
  <sheetProtection formatCells="0" formatColumns="0" formatRows="0" insertRows="0" deleteRows="0"/>
  <mergeCells count="19">
    <mergeCell ref="L1:AF1"/>
    <mergeCell ref="C5:F5"/>
    <mergeCell ref="S4:Y4"/>
    <mergeCell ref="L4:R4"/>
    <mergeCell ref="C4:F4"/>
    <mergeCell ref="S5:Y5"/>
    <mergeCell ref="L5:R5"/>
    <mergeCell ref="Z4:AF4"/>
    <mergeCell ref="Z5:AF5"/>
    <mergeCell ref="AG4:AM4"/>
    <mergeCell ref="AG5:AM5"/>
    <mergeCell ref="BI4:BO4"/>
    <mergeCell ref="BI5:BO5"/>
    <mergeCell ref="AN5:AT5"/>
    <mergeCell ref="AU4:BA4"/>
    <mergeCell ref="AU5:BA5"/>
    <mergeCell ref="AN4:AT4"/>
    <mergeCell ref="BB4:BH4"/>
    <mergeCell ref="BB5:BH5"/>
  </mergeCells>
  <phoneticPr fontId="3" type="noConversion"/>
  <conditionalFormatting sqref="I8:I73 I95:I96 I131:I134 I98:I103 I105:I110 I128:I129 I112:I126">
    <cfRule type="dataBar" priority="236">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133" priority="279">
      <formula>L$6=TODAY()</formula>
    </cfRule>
  </conditionalFormatting>
  <conditionalFormatting sqref="L8:BO67 M68:BN73 R71:BO73 M79:BN84 BO82:BO84 L85:BO86 L95:BO96 M98:BN103 M105:BN110 L135:BO137 M138:BN143 BO141:BO143 L144:BO146 M147:BN152 BO150:BO152 L153:BO155 M156:BN161 BO159:BO161 L162:BO164 M165:BN170 BO168:BO170 BO133:BO134 M131:BN134 L130:BO130 M128:BN129 L127:BO127 M112:BN126">
    <cfRule type="expression" dxfId="132" priority="282">
      <formula>AND($F8&lt;=L$6,ROUNDDOWN(($G8-$F8+1)*$I8,0)+$F8-1&gt;=L$6)</formula>
    </cfRule>
    <cfRule type="expression" dxfId="131" priority="283">
      <formula>AND(NOT(ISBLANK($F8)),$F8&lt;=L$6,$G8&gt;=L$6)</formula>
    </cfRule>
  </conditionalFormatting>
  <conditionalFormatting sqref="L6:BO62 L95:BO96 L131:BO134 L98:BO103 L128:BO129 L105:BO110 L112:BO126">
    <cfRule type="expression" dxfId="130" priority="242">
      <formula>L$6=TODAY()</formula>
    </cfRule>
  </conditionalFormatting>
  <conditionalFormatting sqref="L63:BO73">
    <cfRule type="expression" dxfId="129" priority="232">
      <formula>L$6=TODAY()</formula>
    </cfRule>
  </conditionalFormatting>
  <conditionalFormatting sqref="E1:E73 E171:E1048576 E95:E96 E131:E134 E98:E103 E128:E129 E105:E110 E112:E126">
    <cfRule type="cellIs" dxfId="128" priority="223" operator="equal">
      <formula>"LINUX"</formula>
    </cfRule>
    <cfRule type="cellIs" dxfId="127" priority="225" operator="equal">
      <formula>"PHP"</formula>
    </cfRule>
    <cfRule type="cellIs" dxfId="126" priority="226" operator="equal">
      <formula>"CSS"</formula>
    </cfRule>
    <cfRule type="cellIs" dxfId="125" priority="227" operator="equal">
      <formula>"HTML"</formula>
    </cfRule>
    <cfRule type="cellIs" dxfId="124" priority="228" operator="equal">
      <formula>"R"</formula>
    </cfRule>
    <cfRule type="cellIs" dxfId="123" priority="229" operator="equal">
      <formula>"SQL"</formula>
    </cfRule>
    <cfRule type="cellIs" dxfId="122" priority="230" operator="equal">
      <formula>"JS"</formula>
    </cfRule>
  </conditionalFormatting>
  <conditionalFormatting sqref="E12">
    <cfRule type="cellIs" dxfId="121" priority="224" operator="equal">
      <formula>"LINUX"</formula>
    </cfRule>
  </conditionalFormatting>
  <conditionalFormatting sqref="L68:BO73">
    <cfRule type="expression" dxfId="120" priority="288">
      <formula>AND(#REF!&lt;=L$6,ROUNDDOWN((#REF!-#REF!+1)*#REF!,0)+#REF!-1&gt;=L$6)</formula>
    </cfRule>
    <cfRule type="expression" dxfId="119" priority="289">
      <formula>AND(NOT(ISBLANK(#REF!)),#REF!&lt;=L$6,#REF!&gt;=L$6)</formula>
    </cfRule>
  </conditionalFormatting>
  <conditionalFormatting sqref="I74:I84">
    <cfRule type="dataBar" priority="218">
      <dataBar>
        <cfvo type="num" val="0"/>
        <cfvo type="num" val="1"/>
        <color theme="0" tint="-0.34998626667073579"/>
      </dataBar>
      <extLst>
        <ext xmlns:x14="http://schemas.microsoft.com/office/spreadsheetml/2009/9/main" uri="{B025F937-C7B1-47D3-B67F-A62EFF666E3E}">
          <x14:id>{BFFF36CC-68C1-40BD-B8E2-86AEDBB6FF36}</x14:id>
        </ext>
      </extLst>
    </cfRule>
  </conditionalFormatting>
  <conditionalFormatting sqref="L74:BO78">
    <cfRule type="expression" dxfId="118" priority="219">
      <formula>AND($F74&lt;=L$6,ROUNDDOWN(($G74-$F74+1)*$I74,0)+$F74-1&gt;=L$6)</formula>
    </cfRule>
    <cfRule type="expression" dxfId="117" priority="220">
      <formula>AND(NOT(ISBLANK($F74)),$F74&lt;=L$6,$G74&gt;=L$6)</formula>
    </cfRule>
  </conditionalFormatting>
  <conditionalFormatting sqref="L74:BO84">
    <cfRule type="expression" dxfId="116" priority="217">
      <formula>L$6=TODAY()</formula>
    </cfRule>
  </conditionalFormatting>
  <conditionalFormatting sqref="E74:E84">
    <cfRule type="cellIs" dxfId="115" priority="210" operator="equal">
      <formula>"LINUX"</formula>
    </cfRule>
    <cfRule type="cellIs" dxfId="114" priority="211" operator="equal">
      <formula>"PHP"</formula>
    </cfRule>
    <cfRule type="cellIs" dxfId="113" priority="212" operator="equal">
      <formula>"CSS"</formula>
    </cfRule>
    <cfRule type="cellIs" dxfId="112" priority="213" operator="equal">
      <formula>"HTML"</formula>
    </cfRule>
    <cfRule type="cellIs" dxfId="111" priority="214" operator="equal">
      <formula>"R"</formula>
    </cfRule>
    <cfRule type="cellIs" dxfId="110" priority="215" operator="equal">
      <formula>"SQL"</formula>
    </cfRule>
    <cfRule type="cellIs" dxfId="109" priority="216" operator="equal">
      <formula>"JS"</formula>
    </cfRule>
  </conditionalFormatting>
  <conditionalFormatting sqref="L79:BO84">
    <cfRule type="expression" dxfId="108" priority="221">
      <formula>AND(#REF!&lt;=L$6,ROUNDDOWN((#REF!-#REF!+1)*#REF!,0)+#REF!-1&gt;=L$6)</formula>
    </cfRule>
    <cfRule type="expression" dxfId="107" priority="222">
      <formula>AND(NOT(ISBLANK(#REF!)),#REF!&lt;=L$6,#REF!&gt;=L$6)</formula>
    </cfRule>
  </conditionalFormatting>
  <conditionalFormatting sqref="I135:I143">
    <cfRule type="dataBar" priority="127">
      <dataBar>
        <cfvo type="num" val="0"/>
        <cfvo type="num" val="1"/>
        <color theme="0" tint="-0.34998626667073579"/>
      </dataBar>
      <extLst>
        <ext xmlns:x14="http://schemas.microsoft.com/office/spreadsheetml/2009/9/main" uri="{B025F937-C7B1-47D3-B67F-A62EFF666E3E}">
          <x14:id>{26B09616-9460-4163-8710-CBAC66ED8414}</x14:id>
        </ext>
      </extLst>
    </cfRule>
  </conditionalFormatting>
  <conditionalFormatting sqref="L135:BO143">
    <cfRule type="expression" dxfId="106" priority="126">
      <formula>L$6=TODAY()</formula>
    </cfRule>
  </conditionalFormatting>
  <conditionalFormatting sqref="E135:E143">
    <cfRule type="cellIs" dxfId="105" priority="119" operator="equal">
      <formula>"LINUX"</formula>
    </cfRule>
    <cfRule type="cellIs" dxfId="104" priority="120" operator="equal">
      <formula>"PHP"</formula>
    </cfRule>
    <cfRule type="cellIs" dxfId="103" priority="121" operator="equal">
      <formula>"CSS"</formula>
    </cfRule>
    <cfRule type="cellIs" dxfId="102" priority="122" operator="equal">
      <formula>"HTML"</formula>
    </cfRule>
    <cfRule type="cellIs" dxfId="101" priority="123" operator="equal">
      <formula>"R"</formula>
    </cfRule>
    <cfRule type="cellIs" dxfId="100" priority="124" operator="equal">
      <formula>"SQL"</formula>
    </cfRule>
    <cfRule type="cellIs" dxfId="99" priority="125" operator="equal">
      <formula>"JS"</formula>
    </cfRule>
  </conditionalFormatting>
  <conditionalFormatting sqref="L138:BO143 L131:BO134 L98:BO103 L128:BO129 L105:BO110 L112:BO126">
    <cfRule type="expression" dxfId="98" priority="130">
      <formula>AND(#REF!&lt;=L$6,ROUNDDOWN((#REF!-#REF!+1)*#REF!,0)+#REF!-1&gt;=L$6)</formula>
    </cfRule>
    <cfRule type="expression" dxfId="97" priority="131">
      <formula>AND(NOT(ISBLANK(#REF!)),#REF!&lt;=L$6,#REF!&gt;=L$6)</formula>
    </cfRule>
  </conditionalFormatting>
  <conditionalFormatting sqref="I144:I152">
    <cfRule type="dataBar" priority="114">
      <dataBar>
        <cfvo type="num" val="0"/>
        <cfvo type="num" val="1"/>
        <color theme="0" tint="-0.34998626667073579"/>
      </dataBar>
      <extLst>
        <ext xmlns:x14="http://schemas.microsoft.com/office/spreadsheetml/2009/9/main" uri="{B025F937-C7B1-47D3-B67F-A62EFF666E3E}">
          <x14:id>{BE7EDBFF-F2C7-44BF-B90F-771A4AD5A3F0}</x14:id>
        </ext>
      </extLst>
    </cfRule>
  </conditionalFormatting>
  <conditionalFormatting sqref="L144:BO152">
    <cfRule type="expression" dxfId="96" priority="113">
      <formula>L$6=TODAY()</formula>
    </cfRule>
  </conditionalFormatting>
  <conditionalFormatting sqref="E144:E152">
    <cfRule type="cellIs" dxfId="95" priority="106" operator="equal">
      <formula>"LINUX"</formula>
    </cfRule>
    <cfRule type="cellIs" dxfId="94" priority="107" operator="equal">
      <formula>"PHP"</formula>
    </cfRule>
    <cfRule type="cellIs" dxfId="93" priority="108" operator="equal">
      <formula>"CSS"</formula>
    </cfRule>
    <cfRule type="cellIs" dxfId="92" priority="109" operator="equal">
      <formula>"HTML"</formula>
    </cfRule>
    <cfRule type="cellIs" dxfId="91" priority="110" operator="equal">
      <formula>"R"</formula>
    </cfRule>
    <cfRule type="cellIs" dxfId="90" priority="111" operator="equal">
      <formula>"SQL"</formula>
    </cfRule>
    <cfRule type="cellIs" dxfId="89" priority="112" operator="equal">
      <formula>"JS"</formula>
    </cfRule>
  </conditionalFormatting>
  <conditionalFormatting sqref="L147:BO152">
    <cfRule type="expression" dxfId="88" priority="117">
      <formula>AND(#REF!&lt;=L$6,ROUNDDOWN((#REF!-#REF!+1)*#REF!,0)+#REF!-1&gt;=L$6)</formula>
    </cfRule>
    <cfRule type="expression" dxfId="87" priority="118">
      <formula>AND(NOT(ISBLANK(#REF!)),#REF!&lt;=L$6,#REF!&gt;=L$6)</formula>
    </cfRule>
  </conditionalFormatting>
  <conditionalFormatting sqref="I153:I161">
    <cfRule type="dataBar" priority="101">
      <dataBar>
        <cfvo type="num" val="0"/>
        <cfvo type="num" val="1"/>
        <color theme="0" tint="-0.34998626667073579"/>
      </dataBar>
      <extLst>
        <ext xmlns:x14="http://schemas.microsoft.com/office/spreadsheetml/2009/9/main" uri="{B025F937-C7B1-47D3-B67F-A62EFF666E3E}">
          <x14:id>{6615FE7E-0BE8-4AD8-A679-1083F0182AAC}</x14:id>
        </ext>
      </extLst>
    </cfRule>
  </conditionalFormatting>
  <conditionalFormatting sqref="L153:BO161">
    <cfRule type="expression" dxfId="86" priority="100">
      <formula>L$6=TODAY()</formula>
    </cfRule>
  </conditionalFormatting>
  <conditionalFormatting sqref="E153:E161">
    <cfRule type="cellIs" dxfId="85" priority="93" operator="equal">
      <formula>"LINUX"</formula>
    </cfRule>
    <cfRule type="cellIs" dxfId="84" priority="94" operator="equal">
      <formula>"PHP"</formula>
    </cfRule>
    <cfRule type="cellIs" dxfId="83" priority="95" operator="equal">
      <formula>"CSS"</formula>
    </cfRule>
    <cfRule type="cellIs" dxfId="82" priority="96" operator="equal">
      <formula>"HTML"</formula>
    </cfRule>
    <cfRule type="cellIs" dxfId="81" priority="97" operator="equal">
      <formula>"R"</formula>
    </cfRule>
    <cfRule type="cellIs" dxfId="80" priority="98" operator="equal">
      <formula>"SQL"</formula>
    </cfRule>
    <cfRule type="cellIs" dxfId="79" priority="99" operator="equal">
      <formula>"JS"</formula>
    </cfRule>
  </conditionalFormatting>
  <conditionalFormatting sqref="L156:BO161">
    <cfRule type="expression" dxfId="78" priority="104">
      <formula>AND(#REF!&lt;=L$6,ROUNDDOWN((#REF!-#REF!+1)*#REF!,0)+#REF!-1&gt;=L$6)</formula>
    </cfRule>
    <cfRule type="expression" dxfId="77" priority="105">
      <formula>AND(NOT(ISBLANK(#REF!)),#REF!&lt;=L$6,#REF!&gt;=L$6)</formula>
    </cfRule>
  </conditionalFormatting>
  <conditionalFormatting sqref="I162:I170">
    <cfRule type="dataBar" priority="88">
      <dataBar>
        <cfvo type="num" val="0"/>
        <cfvo type="num" val="1"/>
        <color theme="0" tint="-0.34998626667073579"/>
      </dataBar>
      <extLst>
        <ext xmlns:x14="http://schemas.microsoft.com/office/spreadsheetml/2009/9/main" uri="{B025F937-C7B1-47D3-B67F-A62EFF666E3E}">
          <x14:id>{C53AC685-AE5A-453B-B781-EF3C7745AAB5}</x14:id>
        </ext>
      </extLst>
    </cfRule>
  </conditionalFormatting>
  <conditionalFormatting sqref="L162:BO170">
    <cfRule type="expression" dxfId="76" priority="87">
      <formula>L$6=TODAY()</formula>
    </cfRule>
  </conditionalFormatting>
  <conditionalFormatting sqref="E162:E170">
    <cfRule type="cellIs" dxfId="75" priority="80" operator="equal">
      <formula>"LINUX"</formula>
    </cfRule>
    <cfRule type="cellIs" dxfId="74" priority="81" operator="equal">
      <formula>"PHP"</formula>
    </cfRule>
    <cfRule type="cellIs" dxfId="73" priority="82" operator="equal">
      <formula>"CSS"</formula>
    </cfRule>
    <cfRule type="cellIs" dxfId="72" priority="83" operator="equal">
      <formula>"HTML"</formula>
    </cfRule>
    <cfRule type="cellIs" dxfId="71" priority="84" operator="equal">
      <formula>"R"</formula>
    </cfRule>
    <cfRule type="cellIs" dxfId="70" priority="85" operator="equal">
      <formula>"SQL"</formula>
    </cfRule>
    <cfRule type="cellIs" dxfId="69" priority="86" operator="equal">
      <formula>"JS"</formula>
    </cfRule>
  </conditionalFormatting>
  <conditionalFormatting sqref="L165:BO170">
    <cfRule type="expression" dxfId="68" priority="91">
      <formula>AND(#REF!&lt;=L$6,ROUNDDOWN((#REF!-#REF!+1)*#REF!,0)+#REF!-1&gt;=L$6)</formula>
    </cfRule>
    <cfRule type="expression" dxfId="67" priority="92">
      <formula>AND(NOT(ISBLANK(#REF!)),#REF!&lt;=L$6,#REF!&gt;=L$6)</formula>
    </cfRule>
  </conditionalFormatting>
  <conditionalFormatting sqref="I85:I86">
    <cfRule type="dataBar" priority="75">
      <dataBar>
        <cfvo type="num" val="0"/>
        <cfvo type="num" val="1"/>
        <color theme="0" tint="-0.34998626667073579"/>
      </dataBar>
      <extLst>
        <ext xmlns:x14="http://schemas.microsoft.com/office/spreadsheetml/2009/9/main" uri="{B025F937-C7B1-47D3-B67F-A62EFF666E3E}">
          <x14:id>{09CDF19A-9118-4777-8CA8-000A1FFBD033}</x14:id>
        </ext>
      </extLst>
    </cfRule>
  </conditionalFormatting>
  <conditionalFormatting sqref="L85:BO86">
    <cfRule type="expression" dxfId="66" priority="74">
      <formula>L$6=TODAY()</formula>
    </cfRule>
  </conditionalFormatting>
  <conditionalFormatting sqref="E85:E86">
    <cfRule type="cellIs" dxfId="65" priority="67" operator="equal">
      <formula>"LINUX"</formula>
    </cfRule>
    <cfRule type="cellIs" dxfId="64" priority="68" operator="equal">
      <formula>"PHP"</formula>
    </cfRule>
    <cfRule type="cellIs" dxfId="63" priority="69" operator="equal">
      <formula>"CSS"</formula>
    </cfRule>
    <cfRule type="cellIs" dxfId="62" priority="70" operator="equal">
      <formula>"HTML"</formula>
    </cfRule>
    <cfRule type="cellIs" dxfId="61" priority="71" operator="equal">
      <formula>"R"</formula>
    </cfRule>
    <cfRule type="cellIs" dxfId="60" priority="72" operator="equal">
      <formula>"SQL"</formula>
    </cfRule>
    <cfRule type="cellIs" dxfId="59" priority="73" operator="equal">
      <formula>"JS"</formula>
    </cfRule>
  </conditionalFormatting>
  <conditionalFormatting sqref="L87:BO94">
    <cfRule type="expression" dxfId="58" priority="65">
      <formula>AND($F87&lt;=L$6,ROUNDDOWN(($G87-$F87+1)*$I87,0)+$F87-1&gt;=L$6)</formula>
    </cfRule>
    <cfRule type="expression" dxfId="57" priority="66">
      <formula>AND(NOT(ISBLANK($F87)),$F87&lt;=L$6,$G87&gt;=L$6)</formula>
    </cfRule>
  </conditionalFormatting>
  <conditionalFormatting sqref="I87:I94">
    <cfRule type="dataBar" priority="64">
      <dataBar>
        <cfvo type="num" val="0"/>
        <cfvo type="num" val="1"/>
        <color theme="0" tint="-0.34998626667073579"/>
      </dataBar>
      <extLst>
        <ext xmlns:x14="http://schemas.microsoft.com/office/spreadsheetml/2009/9/main" uri="{B025F937-C7B1-47D3-B67F-A62EFF666E3E}">
          <x14:id>{2576D6AF-1BEE-4D0F-9F29-158B8510CEF5}</x14:id>
        </ext>
      </extLst>
    </cfRule>
  </conditionalFormatting>
  <conditionalFormatting sqref="L87:BO94">
    <cfRule type="expression" dxfId="56" priority="63">
      <formula>L$6=TODAY()</formula>
    </cfRule>
  </conditionalFormatting>
  <conditionalFormatting sqref="E87:E94">
    <cfRule type="cellIs" dxfId="55" priority="56" operator="equal">
      <formula>"LINUX"</formula>
    </cfRule>
    <cfRule type="cellIs" dxfId="54" priority="57" operator="equal">
      <formula>"PHP"</formula>
    </cfRule>
    <cfRule type="cellIs" dxfId="53" priority="58" operator="equal">
      <formula>"CSS"</formula>
    </cfRule>
    <cfRule type="cellIs" dxfId="52" priority="59" operator="equal">
      <formula>"HTML"</formula>
    </cfRule>
    <cfRule type="cellIs" dxfId="51" priority="60" operator="equal">
      <formula>"R"</formula>
    </cfRule>
    <cfRule type="cellIs" dxfId="50" priority="61" operator="equal">
      <formula>"SQL"</formula>
    </cfRule>
    <cfRule type="cellIs" dxfId="49" priority="62" operator="equal">
      <formula>"JS"</formula>
    </cfRule>
  </conditionalFormatting>
  <conditionalFormatting sqref="L97:BO97">
    <cfRule type="expression" dxfId="48" priority="54">
      <formula>AND($F97&lt;=L$6,ROUNDDOWN(($G97-$F97+1)*$I97,0)+$F97-1&gt;=L$6)</formula>
    </cfRule>
    <cfRule type="expression" dxfId="47" priority="55">
      <formula>AND(NOT(ISBLANK($F97)),$F97&lt;=L$6,$G97&gt;=L$6)</formula>
    </cfRule>
  </conditionalFormatting>
  <conditionalFormatting sqref="I97">
    <cfRule type="dataBar" priority="53">
      <dataBar>
        <cfvo type="num" val="0"/>
        <cfvo type="num" val="1"/>
        <color theme="0" tint="-0.34998626667073579"/>
      </dataBar>
      <extLst>
        <ext xmlns:x14="http://schemas.microsoft.com/office/spreadsheetml/2009/9/main" uri="{B025F937-C7B1-47D3-B67F-A62EFF666E3E}">
          <x14:id>{52A4FA6B-6481-4B97-9D81-1C74885277E0}</x14:id>
        </ext>
      </extLst>
    </cfRule>
  </conditionalFormatting>
  <conditionalFormatting sqref="L97:BO97">
    <cfRule type="expression" dxfId="46" priority="52">
      <formula>L$6=TODAY()</formula>
    </cfRule>
  </conditionalFormatting>
  <conditionalFormatting sqref="E97">
    <cfRule type="cellIs" dxfId="45" priority="45" operator="equal">
      <formula>"LINUX"</formula>
    </cfRule>
    <cfRule type="cellIs" dxfId="44" priority="46" operator="equal">
      <formula>"PHP"</formula>
    </cfRule>
    <cfRule type="cellIs" dxfId="43" priority="47" operator="equal">
      <formula>"CSS"</formula>
    </cfRule>
    <cfRule type="cellIs" dxfId="42" priority="48" operator="equal">
      <formula>"HTML"</formula>
    </cfRule>
    <cfRule type="cellIs" dxfId="41" priority="49" operator="equal">
      <formula>"R"</formula>
    </cfRule>
    <cfRule type="cellIs" dxfId="40" priority="50" operator="equal">
      <formula>"SQL"</formula>
    </cfRule>
    <cfRule type="cellIs" dxfId="39" priority="51" operator="equal">
      <formula>"JS"</formula>
    </cfRule>
  </conditionalFormatting>
  <conditionalFormatting sqref="I130">
    <cfRule type="dataBar" priority="42">
      <dataBar>
        <cfvo type="num" val="0"/>
        <cfvo type="num" val="1"/>
        <color theme="0" tint="-0.34998626667073579"/>
      </dataBar>
      <extLst>
        <ext xmlns:x14="http://schemas.microsoft.com/office/spreadsheetml/2009/9/main" uri="{B025F937-C7B1-47D3-B67F-A62EFF666E3E}">
          <x14:id>{9C28E6E5-6090-4FDF-A8AE-554DED5465F8}</x14:id>
        </ext>
      </extLst>
    </cfRule>
  </conditionalFormatting>
  <conditionalFormatting sqref="L130:BO130">
    <cfRule type="expression" dxfId="38" priority="41">
      <formula>L$6=TODAY()</formula>
    </cfRule>
  </conditionalFormatting>
  <conditionalFormatting sqref="E130">
    <cfRule type="cellIs" dxfId="37" priority="34" operator="equal">
      <formula>"LINUX"</formula>
    </cfRule>
    <cfRule type="cellIs" dxfId="36" priority="35" operator="equal">
      <formula>"PHP"</formula>
    </cfRule>
    <cfRule type="cellIs" dxfId="35" priority="36" operator="equal">
      <formula>"CSS"</formula>
    </cfRule>
    <cfRule type="cellIs" dxfId="34" priority="37" operator="equal">
      <formula>"HTML"</formula>
    </cfRule>
    <cfRule type="cellIs" dxfId="33" priority="38" operator="equal">
      <formula>"R"</formula>
    </cfRule>
    <cfRule type="cellIs" dxfId="32" priority="39" operator="equal">
      <formula>"SQL"</formula>
    </cfRule>
    <cfRule type="cellIs" dxfId="31" priority="40" operator="equal">
      <formula>"JS"</formula>
    </cfRule>
  </conditionalFormatting>
  <conditionalFormatting sqref="I127">
    <cfRule type="dataBar" priority="31">
      <dataBar>
        <cfvo type="num" val="0"/>
        <cfvo type="num" val="1"/>
        <color theme="0" tint="-0.34998626667073579"/>
      </dataBar>
      <extLst>
        <ext xmlns:x14="http://schemas.microsoft.com/office/spreadsheetml/2009/9/main" uri="{B025F937-C7B1-47D3-B67F-A62EFF666E3E}">
          <x14:id>{377308A7-991B-4596-8880-3ACC1EA2DAB7}</x14:id>
        </ext>
      </extLst>
    </cfRule>
  </conditionalFormatting>
  <conditionalFormatting sqref="L127:BO127">
    <cfRule type="expression" dxfId="30" priority="30">
      <formula>L$6=TODAY()</formula>
    </cfRule>
  </conditionalFormatting>
  <conditionalFormatting sqref="E127">
    <cfRule type="cellIs" dxfId="29" priority="23" operator="equal">
      <formula>"LINUX"</formula>
    </cfRule>
    <cfRule type="cellIs" dxfId="28" priority="24" operator="equal">
      <formula>"PHP"</formula>
    </cfRule>
    <cfRule type="cellIs" dxfId="27" priority="25" operator="equal">
      <formula>"CSS"</formula>
    </cfRule>
    <cfRule type="cellIs" dxfId="26" priority="26" operator="equal">
      <formula>"HTML"</formula>
    </cfRule>
    <cfRule type="cellIs" dxfId="25" priority="27" operator="equal">
      <formula>"R"</formula>
    </cfRule>
    <cfRule type="cellIs" dxfId="24" priority="28" operator="equal">
      <formula>"SQL"</formula>
    </cfRule>
    <cfRule type="cellIs" dxfId="23" priority="29" operator="equal">
      <formula>"JS"</formula>
    </cfRule>
  </conditionalFormatting>
  <conditionalFormatting sqref="L104:BO104">
    <cfRule type="expression" dxfId="22" priority="21">
      <formula>AND($F104&lt;=L$6,ROUNDDOWN(($G104-$F104+1)*$I104,0)+$F104-1&gt;=L$6)</formula>
    </cfRule>
    <cfRule type="expression" dxfId="21" priority="22">
      <formula>AND(NOT(ISBLANK($F104)),$F104&lt;=L$6,$G104&gt;=L$6)</formula>
    </cfRule>
  </conditionalFormatting>
  <conditionalFormatting sqref="I104">
    <cfRule type="dataBar" priority="20">
      <dataBar>
        <cfvo type="num" val="0"/>
        <cfvo type="num" val="1"/>
        <color theme="0" tint="-0.34998626667073579"/>
      </dataBar>
      <extLst>
        <ext xmlns:x14="http://schemas.microsoft.com/office/spreadsheetml/2009/9/main" uri="{B025F937-C7B1-47D3-B67F-A62EFF666E3E}">
          <x14:id>{A4E2E746-60FD-494C-9AA4-8453C3BBE609}</x14:id>
        </ext>
      </extLst>
    </cfRule>
  </conditionalFormatting>
  <conditionalFormatting sqref="L104:BO104">
    <cfRule type="expression" dxfId="20" priority="19">
      <formula>L$6=TODAY()</formula>
    </cfRule>
  </conditionalFormatting>
  <conditionalFormatting sqref="E104">
    <cfRule type="cellIs" dxfId="19" priority="12" operator="equal">
      <formula>"LINUX"</formula>
    </cfRule>
    <cfRule type="cellIs" dxfId="18" priority="13" operator="equal">
      <formula>"PHP"</formula>
    </cfRule>
    <cfRule type="cellIs" dxfId="17" priority="14" operator="equal">
      <formula>"CSS"</formula>
    </cfRule>
    <cfRule type="cellIs" dxfId="16" priority="15" operator="equal">
      <formula>"HTML"</formula>
    </cfRule>
    <cfRule type="cellIs" dxfId="15" priority="16" operator="equal">
      <formula>"R"</formula>
    </cfRule>
    <cfRule type="cellIs" dxfId="14" priority="17" operator="equal">
      <formula>"SQL"</formula>
    </cfRule>
    <cfRule type="cellIs" dxfId="13" priority="18" operator="equal">
      <formula>"JS"</formula>
    </cfRule>
  </conditionalFormatting>
  <conditionalFormatting sqref="L111:BO111">
    <cfRule type="expression" dxfId="12" priority="10">
      <formula>AND($F111&lt;=L$6,ROUNDDOWN(($G111-$F111+1)*$I111,0)+$F111-1&gt;=L$6)</formula>
    </cfRule>
    <cfRule type="expression" dxfId="11" priority="11">
      <formula>AND(NOT(ISBLANK($F111)),$F111&lt;=L$6,$G111&gt;=L$6)</formula>
    </cfRule>
  </conditionalFormatting>
  <conditionalFormatting sqref="I111">
    <cfRule type="dataBar" priority="9">
      <dataBar>
        <cfvo type="num" val="0"/>
        <cfvo type="num" val="1"/>
        <color theme="0" tint="-0.34998626667073579"/>
      </dataBar>
      <extLst>
        <ext xmlns:x14="http://schemas.microsoft.com/office/spreadsheetml/2009/9/main" uri="{B025F937-C7B1-47D3-B67F-A62EFF666E3E}">
          <x14:id>{90FAB54C-17F5-4636-AF91-94ADBF7BDE0D}</x14:id>
        </ext>
      </extLst>
    </cfRule>
  </conditionalFormatting>
  <conditionalFormatting sqref="L111:BO111">
    <cfRule type="expression" dxfId="10" priority="8">
      <formula>L$6=TODAY()</formula>
    </cfRule>
  </conditionalFormatting>
  <conditionalFormatting sqref="E111">
    <cfRule type="cellIs" dxfId="9" priority="1" operator="equal">
      <formula>"LINUX"</formula>
    </cfRule>
    <cfRule type="cellIs" dxfId="8" priority="2" operator="equal">
      <formula>"PHP"</formula>
    </cfRule>
    <cfRule type="cellIs" dxfId="7" priority="3" operator="equal">
      <formula>"CSS"</formula>
    </cfRule>
    <cfRule type="cellIs" dxfId="6" priority="4" operator="equal">
      <formula>"HTML"</formula>
    </cfRule>
    <cfRule type="cellIs" dxfId="5" priority="5" operator="equal">
      <formula>"R"</formula>
    </cfRule>
    <cfRule type="cellIs" dxfId="4" priority="6" operator="equal">
      <formula>"SQL"</formula>
    </cfRule>
    <cfRule type="cellIs" dxfId="3" priority="7" operator="equal">
      <formula>"JS"</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I8:I73 I95:I96 I131:I134 I98:I103 I105:I110 I128:I129 I112:I126</xm:sqref>
        </x14:conditionalFormatting>
        <x14:conditionalFormatting xmlns:xm="http://schemas.microsoft.com/office/excel/2006/main">
          <x14:cfRule type="dataBar" id="{BFFF36CC-68C1-40BD-B8E2-86AEDBB6FF36}">
            <x14:dataBar minLength="0" maxLength="100" gradient="0">
              <x14:cfvo type="num">
                <xm:f>0</xm:f>
              </x14:cfvo>
              <x14:cfvo type="num">
                <xm:f>1</xm:f>
              </x14:cfvo>
              <x14:negativeFillColor rgb="FFFF0000"/>
              <x14:axisColor rgb="FF000000"/>
            </x14:dataBar>
          </x14:cfRule>
          <xm:sqref>I74:I84</xm:sqref>
        </x14:conditionalFormatting>
        <x14:conditionalFormatting xmlns:xm="http://schemas.microsoft.com/office/excel/2006/main">
          <x14:cfRule type="dataBar" id="{26B09616-9460-4163-8710-CBAC66ED8414}">
            <x14:dataBar minLength="0" maxLength="100" gradient="0">
              <x14:cfvo type="num">
                <xm:f>0</xm:f>
              </x14:cfvo>
              <x14:cfvo type="num">
                <xm:f>1</xm:f>
              </x14:cfvo>
              <x14:negativeFillColor rgb="FFFF0000"/>
              <x14:axisColor rgb="FF000000"/>
            </x14:dataBar>
          </x14:cfRule>
          <xm:sqref>I135:I143</xm:sqref>
        </x14:conditionalFormatting>
        <x14:conditionalFormatting xmlns:xm="http://schemas.microsoft.com/office/excel/2006/main">
          <x14:cfRule type="dataBar" id="{BE7EDBFF-F2C7-44BF-B90F-771A4AD5A3F0}">
            <x14:dataBar minLength="0" maxLength="100" gradient="0">
              <x14:cfvo type="num">
                <xm:f>0</xm:f>
              </x14:cfvo>
              <x14:cfvo type="num">
                <xm:f>1</xm:f>
              </x14:cfvo>
              <x14:negativeFillColor rgb="FFFF0000"/>
              <x14:axisColor rgb="FF000000"/>
            </x14:dataBar>
          </x14:cfRule>
          <xm:sqref>I144:I152</xm:sqref>
        </x14:conditionalFormatting>
        <x14:conditionalFormatting xmlns:xm="http://schemas.microsoft.com/office/excel/2006/main">
          <x14:cfRule type="dataBar" id="{6615FE7E-0BE8-4AD8-A679-1083F0182AAC}">
            <x14:dataBar minLength="0" maxLength="100" gradient="0">
              <x14:cfvo type="num">
                <xm:f>0</xm:f>
              </x14:cfvo>
              <x14:cfvo type="num">
                <xm:f>1</xm:f>
              </x14:cfvo>
              <x14:negativeFillColor rgb="FFFF0000"/>
              <x14:axisColor rgb="FF000000"/>
            </x14:dataBar>
          </x14:cfRule>
          <xm:sqref>I153:I161</xm:sqref>
        </x14:conditionalFormatting>
        <x14:conditionalFormatting xmlns:xm="http://schemas.microsoft.com/office/excel/2006/main">
          <x14:cfRule type="dataBar" id="{C53AC685-AE5A-453B-B781-EF3C7745AAB5}">
            <x14:dataBar minLength="0" maxLength="100" gradient="0">
              <x14:cfvo type="num">
                <xm:f>0</xm:f>
              </x14:cfvo>
              <x14:cfvo type="num">
                <xm:f>1</xm:f>
              </x14:cfvo>
              <x14:negativeFillColor rgb="FFFF0000"/>
              <x14:axisColor rgb="FF000000"/>
            </x14:dataBar>
          </x14:cfRule>
          <xm:sqref>I162:I170</xm:sqref>
        </x14:conditionalFormatting>
        <x14:conditionalFormatting xmlns:xm="http://schemas.microsoft.com/office/excel/2006/main">
          <x14:cfRule type="dataBar" id="{09CDF19A-9118-4777-8CA8-000A1FFBD033}">
            <x14:dataBar minLength="0" maxLength="100" gradient="0">
              <x14:cfvo type="num">
                <xm:f>0</xm:f>
              </x14:cfvo>
              <x14:cfvo type="num">
                <xm:f>1</xm:f>
              </x14:cfvo>
              <x14:negativeFillColor rgb="FFFF0000"/>
              <x14:axisColor rgb="FF000000"/>
            </x14:dataBar>
          </x14:cfRule>
          <xm:sqref>I85:I86</xm:sqref>
        </x14:conditionalFormatting>
        <x14:conditionalFormatting xmlns:xm="http://schemas.microsoft.com/office/excel/2006/main">
          <x14:cfRule type="dataBar" id="{2576D6AF-1BEE-4D0F-9F29-158B8510CEF5}">
            <x14:dataBar minLength="0" maxLength="100" gradient="0">
              <x14:cfvo type="num">
                <xm:f>0</xm:f>
              </x14:cfvo>
              <x14:cfvo type="num">
                <xm:f>1</xm:f>
              </x14:cfvo>
              <x14:negativeFillColor rgb="FFFF0000"/>
              <x14:axisColor rgb="FF000000"/>
            </x14:dataBar>
          </x14:cfRule>
          <xm:sqref>I87:I94</xm:sqref>
        </x14:conditionalFormatting>
        <x14:conditionalFormatting xmlns:xm="http://schemas.microsoft.com/office/excel/2006/main">
          <x14:cfRule type="dataBar" id="{52A4FA6B-6481-4B97-9D81-1C74885277E0}">
            <x14:dataBar minLength="0" maxLength="100" gradient="0">
              <x14:cfvo type="num">
                <xm:f>0</xm:f>
              </x14:cfvo>
              <x14:cfvo type="num">
                <xm:f>1</xm:f>
              </x14:cfvo>
              <x14:negativeFillColor rgb="FFFF0000"/>
              <x14:axisColor rgb="FF000000"/>
            </x14:dataBar>
          </x14:cfRule>
          <xm:sqref>I97</xm:sqref>
        </x14:conditionalFormatting>
        <x14:conditionalFormatting xmlns:xm="http://schemas.microsoft.com/office/excel/2006/main">
          <x14:cfRule type="dataBar" id="{9C28E6E5-6090-4FDF-A8AE-554DED5465F8}">
            <x14:dataBar minLength="0" maxLength="100" gradient="0">
              <x14:cfvo type="num">
                <xm:f>0</xm:f>
              </x14:cfvo>
              <x14:cfvo type="num">
                <xm:f>1</xm:f>
              </x14:cfvo>
              <x14:negativeFillColor rgb="FFFF0000"/>
              <x14:axisColor rgb="FF000000"/>
            </x14:dataBar>
          </x14:cfRule>
          <xm:sqref>I130</xm:sqref>
        </x14:conditionalFormatting>
        <x14:conditionalFormatting xmlns:xm="http://schemas.microsoft.com/office/excel/2006/main">
          <x14:cfRule type="dataBar" id="{377308A7-991B-4596-8880-3ACC1EA2DAB7}">
            <x14:dataBar minLength="0" maxLength="100" gradient="0">
              <x14:cfvo type="num">
                <xm:f>0</xm:f>
              </x14:cfvo>
              <x14:cfvo type="num">
                <xm:f>1</xm:f>
              </x14:cfvo>
              <x14:negativeFillColor rgb="FFFF0000"/>
              <x14:axisColor rgb="FF000000"/>
            </x14:dataBar>
          </x14:cfRule>
          <xm:sqref>I127</xm:sqref>
        </x14:conditionalFormatting>
        <x14:conditionalFormatting xmlns:xm="http://schemas.microsoft.com/office/excel/2006/main">
          <x14:cfRule type="dataBar" id="{A4E2E746-60FD-494C-9AA4-8453C3BBE609}">
            <x14:dataBar minLength="0" maxLength="100" gradient="0">
              <x14:cfvo type="num">
                <xm:f>0</xm:f>
              </x14:cfvo>
              <x14:cfvo type="num">
                <xm:f>1</xm:f>
              </x14:cfvo>
              <x14:negativeFillColor rgb="FFFF0000"/>
              <x14:axisColor rgb="FF000000"/>
            </x14:dataBar>
          </x14:cfRule>
          <xm:sqref>I104</xm:sqref>
        </x14:conditionalFormatting>
        <x14:conditionalFormatting xmlns:xm="http://schemas.microsoft.com/office/excel/2006/main">
          <x14:cfRule type="dataBar" id="{90FAB54C-17F5-4636-AF91-94ADBF7BDE0D}">
            <x14:dataBar minLength="0" maxLength="100" gradient="0">
              <x14:cfvo type="num">
                <xm:f>0</xm:f>
              </x14:cfvo>
              <x14:cfvo type="num">
                <xm:f>1</xm:f>
              </x14:cfvo>
              <x14:negativeFillColor rgb="FFFF0000"/>
              <x14:axisColor rgb="FF000000"/>
            </x14:dataBar>
          </x14:cfRule>
          <xm:sqref>I111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D9FA8-BED2-49EE-BB73-2CE12366B02A}">
  <dimension ref="A1:BN6"/>
  <sheetViews>
    <sheetView workbookViewId="0">
      <selection activeCell="B45" sqref="B45"/>
    </sheetView>
  </sheetViews>
  <sheetFormatPr defaultRowHeight="12.75" x14ac:dyDescent="0.2"/>
  <sheetData>
    <row r="1" spans="1:66" s="18" customFormat="1" ht="14.1" customHeight="1" x14ac:dyDescent="0.2">
      <c r="A1" s="16" t="str">
        <f>IF(ISERROR(VALUE(SUBSTITUTE(prevWBS,".",""))),"1",IF(ISERROR(FIND("`",SUBSTITUTE(prevWBS,".","`",1))),TEXT(VALUE(prevWBS)+1,"#"),TEXT(VALUE(LEFT(prevWBS,FIND("`",SUBSTITUTE(prevWBS,".","`",1))-1))+1,"#")))</f>
        <v>1</v>
      </c>
      <c r="B1" s="17" t="s">
        <v>1</v>
      </c>
      <c r="D1" s="19"/>
      <c r="E1" s="44"/>
      <c r="F1" s="44" t="str">
        <f t="shared" ref="F1:F6" si="0">IF(ISBLANK(E1)," - ",IF(G1=0,E1,E1+G1-1))</f>
        <v xml:space="preserve"> - </v>
      </c>
      <c r="G1" s="20"/>
      <c r="H1" s="21"/>
      <c r="I1" s="22" t="str">
        <f t="shared" ref="I1:I6" si="1">IF(OR(F1=0,E1=0)," - ",NETWORKDAYS(E1,F1))</f>
        <v xml:space="preserve"> - </v>
      </c>
      <c r="J1" s="41"/>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row>
    <row r="2" spans="1:66" s="24" customFormat="1" ht="14.1" customHeight="1" x14ac:dyDescent="0.2">
      <c r="A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 s="65" t="s">
        <v>2</v>
      </c>
      <c r="D2" s="66"/>
      <c r="E2" s="42">
        <v>43129</v>
      </c>
      <c r="F2" s="43">
        <f t="shared" si="0"/>
        <v>43129</v>
      </c>
      <c r="G2" s="25">
        <v>1</v>
      </c>
      <c r="H2" s="26">
        <v>0</v>
      </c>
      <c r="I2" s="27">
        <f t="shared" si="1"/>
        <v>1</v>
      </c>
      <c r="J2" s="40"/>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row>
    <row r="3" spans="1:66" s="24" customFormat="1" ht="14.1" customHeight="1" x14ac:dyDescent="0.2">
      <c r="A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3" s="65" t="s">
        <v>2</v>
      </c>
      <c r="D3" s="66"/>
      <c r="E3" s="42">
        <v>43130</v>
      </c>
      <c r="F3" s="43">
        <f t="shared" si="0"/>
        <v>43130</v>
      </c>
      <c r="G3" s="25">
        <v>1</v>
      </c>
      <c r="H3" s="26">
        <v>0</v>
      </c>
      <c r="I3" s="27">
        <f t="shared" si="1"/>
        <v>1</v>
      </c>
      <c r="J3" s="40"/>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row>
    <row r="4" spans="1:66" s="24" customFormat="1" ht="14.1" customHeight="1" x14ac:dyDescent="0.2">
      <c r="A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4" s="65" t="s">
        <v>2</v>
      </c>
      <c r="D4" s="66"/>
      <c r="E4" s="42">
        <v>43131</v>
      </c>
      <c r="F4" s="43">
        <f t="shared" si="0"/>
        <v>43131</v>
      </c>
      <c r="G4" s="25">
        <v>1</v>
      </c>
      <c r="H4" s="26">
        <v>0</v>
      </c>
      <c r="I4" s="27">
        <f t="shared" si="1"/>
        <v>1</v>
      </c>
      <c r="J4" s="40"/>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row>
    <row r="5" spans="1:66" s="24" customFormat="1" ht="14.1" customHeight="1" x14ac:dyDescent="0.2">
      <c r="A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5" s="65" t="s">
        <v>2</v>
      </c>
      <c r="D5" s="66"/>
      <c r="E5" s="42">
        <v>43132</v>
      </c>
      <c r="F5" s="43">
        <f t="shared" si="0"/>
        <v>43132</v>
      </c>
      <c r="G5" s="25">
        <v>1</v>
      </c>
      <c r="H5" s="26">
        <v>0</v>
      </c>
      <c r="I5" s="27">
        <f t="shared" si="1"/>
        <v>1</v>
      </c>
      <c r="J5" s="40"/>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row>
    <row r="6" spans="1:66" s="24" customFormat="1" ht="14.1" customHeight="1" x14ac:dyDescent="0.2">
      <c r="A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6" s="65" t="s">
        <v>2</v>
      </c>
      <c r="D6" s="66"/>
      <c r="E6" s="42">
        <v>43133</v>
      </c>
      <c r="F6" s="43">
        <f t="shared" si="0"/>
        <v>43133</v>
      </c>
      <c r="G6" s="25">
        <v>1</v>
      </c>
      <c r="H6" s="26">
        <v>0</v>
      </c>
      <c r="I6" s="27">
        <f t="shared" si="1"/>
        <v>1</v>
      </c>
      <c r="J6" s="40"/>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row>
  </sheetData>
  <conditionalFormatting sqref="H1:H6">
    <cfRule type="dataBar" priority="1">
      <dataBar>
        <cfvo type="num" val="0"/>
        <cfvo type="num" val="1"/>
        <color theme="0" tint="-0.34998626667073579"/>
      </dataBar>
      <extLst>
        <ext xmlns:x14="http://schemas.microsoft.com/office/spreadsheetml/2009/9/main" uri="{B025F937-C7B1-47D3-B67F-A62EFF666E3E}">
          <x14:id>{DC860150-72E7-4A2F-8331-F1E4185DE29F}</x14:id>
        </ext>
      </extLst>
    </cfRule>
  </conditionalFormatting>
  <conditionalFormatting sqref="K1:BN6">
    <cfRule type="expression" dxfId="2" priority="3">
      <formula>AND($E1&lt;=K$6,ROUNDDOWN(($F1-$E1+1)*$H1,0)+$E1-1&gt;=K$6)</formula>
    </cfRule>
    <cfRule type="expression" dxfId="1" priority="4">
      <formula>AND(NOT(ISBLANK($E1)),$E1&lt;=K$6,$F1&gt;=K$6)</formula>
    </cfRule>
  </conditionalFormatting>
  <conditionalFormatting sqref="K1:BN6">
    <cfRule type="expression" dxfId="0" priority="2">
      <formula>K$6=TODAY()</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C860150-72E7-4A2F-8331-F1E4185DE29F}">
            <x14:dataBar minLength="0" maxLength="100" gradient="0">
              <x14:cfvo type="num">
                <xm:f>0</xm:f>
              </x14:cfvo>
              <x14:cfvo type="num">
                <xm:f>1</xm:f>
              </x14:cfvo>
              <x14:negativeFillColor rgb="FFFF0000"/>
              <x14:axisColor rgb="FF000000"/>
            </x14:dataBar>
          </x14:cfRule>
          <xm:sqref>H1:H6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GanttChart</vt:lpstr>
      <vt:lpstr>Sheet1</vt:lpstr>
      <vt:lpstr>GanttChart!prevWBS</vt:lpstr>
      <vt:lpstr>Sheet1!prevWBS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2021-08-20T03:35:34Z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