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8EFFF9D6-FA89-4CC9-A80E-52F23A71E63A}"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7" i="9" l="1"/>
  <c r="G123" i="9"/>
  <c r="J123" i="9" s="1"/>
  <c r="G111" i="9"/>
  <c r="J111" i="9" s="1"/>
  <c r="G104" i="9"/>
  <c r="J104" i="9" s="1"/>
  <c r="G134" i="9"/>
  <c r="J13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8" i="9" s="1"/>
  <c r="A129" i="9" s="1"/>
  <c r="A130" i="9" s="1"/>
  <c r="A131" i="9" s="1"/>
  <c r="A132" i="9" s="1"/>
  <c r="A133" i="9" s="1"/>
  <c r="A134" i="9" s="1"/>
  <c r="A135" i="9" s="1"/>
  <c r="A136" i="9" s="1"/>
  <c r="A137" i="9" s="1"/>
  <c r="A138" i="9" s="1"/>
  <c r="A13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<sst xmlns="http://schemas.openxmlformats.org/spreadsheetml/2006/main" count="271" uniqueCount="159">
  <si>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</si>
  <si>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</si>
  <si>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</si>
  <si>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</si>
  <si>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</si>
  <si>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</si>
  <si>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</si>
  <si>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</si>
  <si>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</si>
  <si>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</si>
  <si>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</si>
  <si>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</si>
  <si>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</si>
  <si>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</si>
  <si>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</si>
  <si>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</si>
  <si>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</si>
  <si>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</si>
  <si>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</si>
  <si>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</si>
  <si>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</si>
  <si>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</si>
  <si>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</si>
  <si>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</si>
  <si>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</si>
  <si>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</si>
  <si>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</si>
  <si>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</si>
  <si>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</si>
  <si>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</si>
  <si>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</si>
  <si>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</si>
  <si>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</si>
  <si>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</si>
  <si>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</si>
  <si>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</si>
  <si>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</si>
  <si>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</si>
  <si>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</si>
  <si>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</si>
  <si>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</si>
  <si>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</si>
  <si>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</si>
  <si>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</si>
  <si>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</si>
  <si>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</si>
  <si>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</si>
  <si>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</si>
  <si>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</si>
  <si>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</si>
  <si>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</si>
  <si>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</si>
  <si>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</si>
  <si>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</si>
  <si>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</si>
  <si>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</si>
  <si>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</si>
  <si>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</si>
  <si>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</si>
  <si>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</si>
  <si>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</si>
  <si>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</si>
  <si>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</si>
  <si>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</si>
  <si>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</si>
  <si>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</si>
  <si>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</si>
  <si>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</si>
  <si>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</si>
  <si>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</si>
  <si>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</si>
  <si>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</si>
  <si>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</si>
  <si>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</si>
  <si>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</si>
  <si>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</si>
  <si>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</si>
  <si>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</si>
  <si>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</si>
  <si>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</si>
  <si>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</si>
  <si>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</si>
  <si>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</si>
  <si>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</si>
  <si>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</si>
  <si>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</si>
  <si>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</si>
  <si>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</si>
  <si>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</si>
  <si>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</si>
  <si>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</si>
  <si>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</si>
  <si>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</si>
  <si>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</si>
  <si>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</si>
  <si>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</si>
  <si>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</si>
  <si>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</si>
  <si>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</si>
  <si>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</si>
  <si>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</si>
  <si>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</si>
  <si>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</si>
  <si>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</si>
  <si>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</si>
  <si>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</si>
  <si>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</si>
  <si>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</si>
  <si>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</si>
  <si>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</si>
  <si>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</si>
  <si>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</si>
  <si>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</si>
  <si>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</si>
  <si>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</si>
  <si>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</si>
  <si>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</si>
  <si>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</si>
  <si>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</si>
  <si>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</si>
  <si>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</si>
  <si>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</si>
  <si>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</si>
  <si>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</si>
  <si>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</si>
  <si>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</si>
  <si>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</si>
  <si>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</si>
  <si>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</si>
  <si>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</si>
  <si>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</si>
  <si>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</si>
  <si>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</si>
  <si>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</si>
  <si>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</si>
  <si>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</si>
  <si>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</si>
  <si>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</si>
  <si>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</si>
  <si>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</si>
  <si>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</si>
  <si>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</si>
  <si>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</si>
  <si>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</si>
  <si>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</si>
  <si>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</si>
  <si>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</si>
  <si>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</si>
  <si>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</si>
  <si>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</si>
  <si>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</si>
  <si>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</si>
  <si>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</si>
  <si>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</si>
  <si>
    <t>Add Automation</t>
  </si>
  <si>
    <t>Add New Variable-by-Variable Page</t>
  </si>
  <si>
    <t>Add PHP Scenarios Pull</t>
  </si>
  <si>
    <t>Add Scenarios Page Styling</t>
  </si>
  <si>
    <t>Add Economic Scenarios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</si>
</sst>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4"/>
  <sheetViews>
    <sheetView showGridLines="0" tabSelected="1" zoomScaleNormal="100" workbookViewId="0">
      <pane ySplit="7" topLeftCell="A116" activePane="bottomLeft" state="frozen"/>
      <selection pane="bottomLeft" activeCell="P140" sqref="P14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35</v>
      </c>
      <c r="J4" s="51"/>
      <c r="K4" s="13"/>
      <c r="L4" s="78" t="str">
        <f>"Week "&amp;(L6-($C$4-WEEKDAY($C$4,1)+2))/7+1</f>
        <v>Week 35</v>
      </c>
      <c r="M4" s="79"/>
      <c r="N4" s="79"/>
      <c r="O4" s="79"/>
      <c r="P4" s="79"/>
      <c r="Q4" s="79"/>
      <c r="R4" s="80"/>
      <c r="S4" s="78" t="str">
        <f>"Week "&amp;(S6-($C$4-WEEKDAY($C$4,1)+2))/7+1</f>
        <v>Week 36</v>
      </c>
      <c r="T4" s="79"/>
      <c r="U4" s="79"/>
      <c r="V4" s="79"/>
      <c r="W4" s="79"/>
      <c r="X4" s="79"/>
      <c r="Y4" s="80"/>
      <c r="Z4" s="78" t="str">
        <f>"Week "&amp;(Z6-($C$4-WEEKDAY($C$4,1)+2))/7+1</f>
        <v>Week 37</v>
      </c>
      <c r="AA4" s="79"/>
      <c r="AB4" s="79"/>
      <c r="AC4" s="79"/>
      <c r="AD4" s="79"/>
      <c r="AE4" s="79"/>
      <c r="AF4" s="80"/>
      <c r="AG4" s="78" t="str">
        <f>"Week "&amp;(AG6-($C$4-WEEKDAY($C$4,1)+2))/7+1</f>
        <v>Week 38</v>
      </c>
      <c r="AH4" s="79"/>
      <c r="AI4" s="79"/>
      <c r="AJ4" s="79"/>
      <c r="AK4" s="79"/>
      <c r="AL4" s="79"/>
      <c r="AM4" s="80"/>
      <c r="AN4" s="78" t="str">
        <f>"Week "&amp;(AN6-($C$4-WEEKDAY($C$4,1)+2))/7+1</f>
        <v>Week 39</v>
      </c>
      <c r="AO4" s="79"/>
      <c r="AP4" s="79"/>
      <c r="AQ4" s="79"/>
      <c r="AR4" s="79"/>
      <c r="AS4" s="79"/>
      <c r="AT4" s="80"/>
      <c r="AU4" s="78" t="str">
        <f>"Week "&amp;(AU6-($C$4-WEEKDAY($C$4,1)+2))/7+1</f>
        <v>Week 40</v>
      </c>
      <c r="AV4" s="79"/>
      <c r="AW4" s="79"/>
      <c r="AX4" s="79"/>
      <c r="AY4" s="79"/>
      <c r="AZ4" s="79"/>
      <c r="BA4" s="80"/>
      <c r="BB4" s="78" t="str">
        <f>"Week "&amp;(BB6-($C$4-WEEKDAY($C$4,1)+2))/7+1</f>
        <v>Week 41</v>
      </c>
      <c r="BC4" s="79"/>
      <c r="BD4" s="79"/>
      <c r="BE4" s="79"/>
      <c r="BF4" s="79"/>
      <c r="BG4" s="79"/>
      <c r="BH4" s="80"/>
      <c r="BI4" s="78" t="str">
        <f>"Week "&amp;(BI6-($C$4-WEEKDAY($C$4,1)+2))/7+1</f>
        <v>Week 42</v>
      </c>
      <c r="BJ4" s="79"/>
      <c r="BK4" s="79"/>
      <c r="BL4" s="79"/>
      <c r="BM4" s="79"/>
      <c r="BN4" s="79"/>
      <c r="BO4" s="80"/>
    </row>
    <row r="5" spans="1:67" ht="17.25" customHeight="1" x14ac:dyDescent="0.2">
      <c r="A5" s="49"/>
      <c r="B5" s="53" t="s">
        <v>12</v>
      </c>
      <c r="C5" s="85" t="s">
        <v>102</v>
      </c>
      <c r="D5" s="85"/>
      <c r="E5" s="85"/>
      <c r="F5" s="85"/>
      <c r="G5" s="52"/>
      <c r="H5" s="52"/>
      <c r="I5" s="52"/>
      <c r="J5" s="52"/>
      <c r="K5" s="13"/>
      <c r="L5" s="81">
        <f>L6</f>
        <v>44431</v>
      </c>
      <c r="M5" s="82"/>
      <c r="N5" s="82"/>
      <c r="O5" s="82"/>
      <c r="P5" s="82"/>
      <c r="Q5" s="82"/>
      <c r="R5" s="83"/>
      <c r="S5" s="81">
        <f>S6</f>
        <v>44438</v>
      </c>
      <c r="T5" s="82"/>
      <c r="U5" s="82"/>
      <c r="V5" s="82"/>
      <c r="W5" s="82"/>
      <c r="X5" s="82"/>
      <c r="Y5" s="83"/>
      <c r="Z5" s="81">
        <f>Z6</f>
        <v>44445</v>
      </c>
      <c r="AA5" s="82"/>
      <c r="AB5" s="82"/>
      <c r="AC5" s="82"/>
      <c r="AD5" s="82"/>
      <c r="AE5" s="82"/>
      <c r="AF5" s="83"/>
      <c r="AG5" s="81">
        <f>AG6</f>
        <v>44452</v>
      </c>
      <c r="AH5" s="82"/>
      <c r="AI5" s="82"/>
      <c r="AJ5" s="82"/>
      <c r="AK5" s="82"/>
      <c r="AL5" s="82"/>
      <c r="AM5" s="83"/>
      <c r="AN5" s="81">
        <f>AN6</f>
        <v>44459</v>
      </c>
      <c r="AO5" s="82"/>
      <c r="AP5" s="82"/>
      <c r="AQ5" s="82"/>
      <c r="AR5" s="82"/>
      <c r="AS5" s="82"/>
      <c r="AT5" s="83"/>
      <c r="AU5" s="81">
        <f>AU6</f>
        <v>44466</v>
      </c>
      <c r="AV5" s="82"/>
      <c r="AW5" s="82"/>
      <c r="AX5" s="82"/>
      <c r="AY5" s="82"/>
      <c r="AZ5" s="82"/>
      <c r="BA5" s="83"/>
      <c r="BB5" s="81">
        <f>BB6</f>
        <v>44473</v>
      </c>
      <c r="BC5" s="82"/>
      <c r="BD5" s="82"/>
      <c r="BE5" s="82"/>
      <c r="BF5" s="82"/>
      <c r="BG5" s="82"/>
      <c r="BH5" s="83"/>
      <c r="BI5" s="81">
        <f>BI6</f>
        <v>44480</v>
      </c>
      <c r="BJ5" s="82"/>
      <c r="BK5" s="82"/>
      <c r="BL5" s="82"/>
      <c r="BM5" s="82"/>
      <c r="BN5" s="82"/>
      <c r="BO5" s="83"/>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135</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137</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136</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132</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133</v>
      </c>
      <c r="D108" s="70"/>
      <c r="E108" s="66" t="s">
        <v>134</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151</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138</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139</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145</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146</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147</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149</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150</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148</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153</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140</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144</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152</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154</v>
      </c>
      <c r="D124" s="70"/>
      <c r="E124" s="66" t="s">
        <v>67</v>
      </c>
      <c r="F124" s="42">
        <v>44443</v>
      </c>
      <c r="G124" s="43">
        <v>44446</v>
      </c>
      <c r="H124" s="73"/>
      <c r="I124" s="26">
        <v>0.8</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156</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158</v>
      </c>
      <c r="D126" s="70"/>
      <c r="E126" s="66" t="s">
        <v>69</v>
      </c>
      <c r="F126" s="42">
        <v>44443</v>
      </c>
      <c r="G126" s="43">
        <v>44449</v>
      </c>
      <c r="H126" s="73"/>
      <c r="I126" s="26">
        <v>0.6</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157</v>
      </c>
      <c r="D127" s="70"/>
      <c r="E127" s="66" t="s">
        <v>71</v>
      </c>
      <c r="F127" s="42">
        <v>44447</v>
      </c>
      <c r="G127" s="43">
        <v>44449</v>
      </c>
      <c r="H127" s="73"/>
      <c r="I127" s="26">
        <v>0.1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155</v>
      </c>
      <c r="D128" s="70"/>
      <c r="E128" s="66" t="s">
        <v>69</v>
      </c>
      <c r="F128" s="42">
        <v>44449</v>
      </c>
      <c r="G128" s="43">
        <v>44449</v>
      </c>
      <c r="H128" s="73"/>
      <c r="I128" s="26">
        <v>0</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130</v>
      </c>
      <c r="D129" s="70"/>
      <c r="E129" s="66" t="s">
        <v>70</v>
      </c>
      <c r="F129" s="42">
        <v>44459</v>
      </c>
      <c r="G129" s="43">
        <v>44449</v>
      </c>
      <c r="H129" s="73"/>
      <c r="I129" s="26">
        <v>0</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143</v>
      </c>
      <c r="D130" s="70"/>
      <c r="E130" s="66" t="s">
        <v>67</v>
      </c>
      <c r="F130" s="42">
        <v>44459</v>
      </c>
      <c r="G130" s="43">
        <v>44469</v>
      </c>
      <c r="H130" s="73"/>
      <c r="I130" s="26">
        <v>0.3</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131</v>
      </c>
      <c r="D131" s="70"/>
      <c r="E131" s="66" t="s">
        <v>67</v>
      </c>
      <c r="F131" s="42">
        <v>44459</v>
      </c>
      <c r="G131" s="43">
        <v>44469</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141</v>
      </c>
      <c r="D132" s="70"/>
      <c r="E132" s="66" t="s">
        <v>67</v>
      </c>
      <c r="F132" s="42">
        <v>44459</v>
      </c>
      <c r="G132" s="43">
        <v>44469</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142</v>
      </c>
      <c r="D133" s="70"/>
      <c r="E133" s="70" t="s">
        <v>70</v>
      </c>
      <c r="F133" s="71">
        <v>44459</v>
      </c>
      <c r="G133" s="72">
        <v>44469</v>
      </c>
      <c r="H133" s="73"/>
      <c r="I133" s="74">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18" customFormat="1" ht="14.1" customHeight="1" x14ac:dyDescent="0.2">
      <c r="A134" s="16" t="str">
        <f>IF(ISERROR(VALUE(SUBSTITUTE(prevWBS,".",""))),"1",IF(ISERROR(FIND("`",SUBSTITUTE(prevWBS,".","`",1))),TEXT(VALUE(prevWBS)+1,"#"),TEXT(VALUE(LEFT(prevWBS,FIND("`",SUBSTITUTE(prevWBS,".","`",1))-1))+1,"#")))</f>
        <v>13</v>
      </c>
      <c r="B134" s="17" t="s">
        <v>122</v>
      </c>
      <c r="D134" s="19"/>
      <c r="E134" s="19"/>
      <c r="F134" s="44"/>
      <c r="G134" s="44" t="str">
        <f t="shared" ref="G134" si="24">IF(ISBLANK(F134)," - ",IF(H134=0,F134,F134+H134-1))</f>
        <v xml:space="preserve"> - </v>
      </c>
      <c r="H134" s="20"/>
      <c r="I134" s="21"/>
      <c r="J134" s="22" t="str">
        <f t="shared" ref="J134" si="25">IF(OR(G134=0,F134=0)," - ",NETWORKDAYS(F134,G134))</f>
        <v xml:space="preserve"> - </v>
      </c>
      <c r="K134" s="41"/>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row>
    <row r="135" spans="1:67" s="24" customFormat="1" ht="14.1" customHeight="1" x14ac:dyDescent="0.2">
      <c r="A135" s="23" t="str">
        <f t="shared" si="9"/>
        <v>13.1</v>
      </c>
      <c r="B135" s="65" t="s">
        <v>105</v>
      </c>
      <c r="D135" s="70"/>
      <c r="E135" s="66" t="s">
        <v>69</v>
      </c>
      <c r="F135" s="42">
        <v>44379</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13.2</v>
      </c>
      <c r="B136" s="65" t="s">
        <v>107</v>
      </c>
      <c r="D136" s="70"/>
      <c r="E136" s="66" t="s">
        <v>70</v>
      </c>
      <c r="F136" s="42">
        <v>44379</v>
      </c>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13.3</v>
      </c>
      <c r="B137" s="65" t="s">
        <v>108</v>
      </c>
      <c r="D137" s="70"/>
      <c r="E137" s="66" t="s">
        <v>67</v>
      </c>
      <c r="F137" s="42">
        <v>44379</v>
      </c>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13.4</v>
      </c>
      <c r="B138" s="65" t="s">
        <v>109</v>
      </c>
      <c r="D138" s="70"/>
      <c r="E138" s="66" t="s">
        <v>67</v>
      </c>
      <c r="F138" s="42">
        <v>44379</v>
      </c>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13.5</v>
      </c>
      <c r="B139" s="77" t="s">
        <v>110</v>
      </c>
      <c r="D139" s="66"/>
      <c r="E139" s="66" t="s">
        <v>67</v>
      </c>
      <c r="F139" s="42">
        <v>44531</v>
      </c>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35:I138 I98:I103 I105:I110 I112:I122 I124:I133">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33 L139:BO141 M142:BN147 BO145:BO147 L148:BO150 M151:BN156 BO154:BO156 L157:BO159 M160:BN165 BO163:BO165 L166:BO168 M169:BN174 BO172:BO174 BO137:BO138 M135:BN138 L134:BO134 L123:BO123">
    <cfRule type="expression" dxfId="132" priority="293">
      <formula>AND($F8&lt;=L$6,ROUNDDOWN(($G8-$F8+1)*$I8,0)+$F8-1&gt;=L$6)</formula>
    </cfRule>
    <cfRule type="expression" dxfId="131" priority="294">
      <formula>AND(NOT(ISBLANK($F8)),$F8&lt;=L$6,$G8&gt;=L$6)</formula>
    </cfRule>
  </conditionalFormatting>
  <conditionalFormatting sqref="L6:BO62 L95:BO96 L135:BO138 L98:BO103 L105:BO110 L112:BO122 L124:BO133">
    <cfRule type="expression" dxfId="130" priority="253">
      <formula>L$6=TODAY()</formula>
    </cfRule>
  </conditionalFormatting>
  <conditionalFormatting sqref="L63:BO73">
    <cfRule type="expression" dxfId="129" priority="243">
      <formula>L$6=TODAY()</formula>
    </cfRule>
  </conditionalFormatting>
  <conditionalFormatting sqref="E1:E73 E175:E1048576 E95:E96 E135:E138 E98:E103 E105:E110 E112:E122 E124:E133">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39:I147">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9:BO147">
    <cfRule type="expression" dxfId="106" priority="137">
      <formula>L$6=TODAY()</formula>
    </cfRule>
  </conditionalFormatting>
  <conditionalFormatting sqref="E139:E147">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42:BO147 L135:BO138 L98:BO103 L105:BO110 L112:BO122 L124:BO133">
    <cfRule type="expression" dxfId="98" priority="141">
      <formula>AND(#REF!&lt;=L$6,ROUNDDOWN((#REF!-#REF!+1)*#REF!,0)+#REF!-1&gt;=L$6)</formula>
    </cfRule>
    <cfRule type="expression" dxfId="97" priority="142">
      <formula>AND(NOT(ISBLANK(#REF!)),#REF!&lt;=L$6,#REF!&gt;=L$6)</formula>
    </cfRule>
  </conditionalFormatting>
  <conditionalFormatting sqref="I148:I156">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8:BO156">
    <cfRule type="expression" dxfId="96" priority="124">
      <formula>L$6=TODAY()</formula>
    </cfRule>
  </conditionalFormatting>
  <conditionalFormatting sqref="E148:E156">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51:BO156">
    <cfRule type="expression" dxfId="88" priority="128">
      <formula>AND(#REF!&lt;=L$6,ROUNDDOWN((#REF!-#REF!+1)*#REF!,0)+#REF!-1&gt;=L$6)</formula>
    </cfRule>
    <cfRule type="expression" dxfId="87" priority="129">
      <formula>AND(NOT(ISBLANK(#REF!)),#REF!&lt;=L$6,#REF!&gt;=L$6)</formula>
    </cfRule>
  </conditionalFormatting>
  <conditionalFormatting sqref="I157:I165">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7:BO165">
    <cfRule type="expression" dxfId="86" priority="111">
      <formula>L$6=TODAY()</formula>
    </cfRule>
  </conditionalFormatting>
  <conditionalFormatting sqref="E157:E165">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60:BO165">
    <cfRule type="expression" dxfId="78" priority="115">
      <formula>AND(#REF!&lt;=L$6,ROUNDDOWN((#REF!-#REF!+1)*#REF!,0)+#REF!-1&gt;=L$6)</formula>
    </cfRule>
    <cfRule type="expression" dxfId="77" priority="116">
      <formula>AND(NOT(ISBLANK(#REF!)),#REF!&lt;=L$6,#REF!&gt;=L$6)</formula>
    </cfRule>
  </conditionalFormatting>
  <conditionalFormatting sqref="I166:I174">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6:BO174">
    <cfRule type="expression" dxfId="76" priority="98">
      <formula>L$6=TODAY()</formula>
    </cfRule>
  </conditionalFormatting>
  <conditionalFormatting sqref="E166:E174">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69:BO174">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34">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4:BO134">
    <cfRule type="expression" dxfId="38" priority="52">
      <formula>L$6=TODAY()</formula>
    </cfRule>
  </conditionalFormatting>
  <conditionalFormatting sqref="E134">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I135:I138 I98:I103 I105:I110 I112:I122 I124:I133</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I139:I147</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I148:I156</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I157:I165</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I166:I174</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I134</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2021-09-09T03:54:22Z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