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4624CE47-9672-4E29-B3DB-B4E5C9ED5A4D}" xr6:coauthVersionLast="47" xr6:coauthVersionMax="47" xr10:uidLastSave="{00000000-0000-0000-0000-000000000000}"/>
  <bookViews>
    <workbookView xWindow="-120" yWindow="-120" windowWidth="29040" windowHeight="15840" xr2:uid="{00000000-000D-0000-FFFF-FFFF00000000}"/>
  </bookViews>
  <sheets>
    <sheet name="GanttChart" sheetId="9" r:id="rId1"/>
    <sheet name="Sheet1" sheetId="13" r:id="rId2"/>
  </sheets>
  <definedNames>
    <definedName name="prevWBS" localSheetId="0">GanttChart!$A1048576</definedName>
    <definedName name="prevWBS" localSheetId="1">Sheet1!$A1048576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7" i="9" l="1"/>
  <c r="J137" i="9" s="1"/>
  <c r="G132" i="9"/>
  <c r="J132" i="9" s="1"/>
  <c r="G123" i="9"/>
  <c r="J123" i="9" s="1"/>
  <c r="G111" i="9"/>
  <c r="J111" i="9" s="1"/>
  <c r="G104" i="9"/>
  <c r="J104" i="9" s="1"/>
  <c r="G97" i="9"/>
  <c r="J97" i="9" s="1"/>
  <c r="J88" i="9"/>
  <c r="G87" i="9"/>
  <c r="J87" i="9" s="1"/>
  <c r="J86" i="9"/>
  <c r="G85" i="9"/>
  <c r="J85" i="9" s="1"/>
  <c r="J75" i="9"/>
  <c r="G74" i="9"/>
  <c r="J74" i="9" s="1"/>
  <c r="G67" i="9"/>
  <c r="J67" i="9" s="1"/>
  <c r="G66" i="9"/>
  <c r="J66" i="9" s="1"/>
  <c r="J65" i="9"/>
  <c r="J64" i="9"/>
  <c r="G63" i="9"/>
  <c r="J63" i="9" s="1"/>
  <c r="I6" i="13"/>
  <c r="F6" i="13"/>
  <c r="F5" i="13"/>
  <c r="I5" i="13" s="1"/>
  <c r="F4" i="13"/>
  <c r="I4" i="13" s="1"/>
  <c r="F3" i="13"/>
  <c r="I3" i="13" s="1"/>
  <c r="F2" i="13"/>
  <c r="I2" i="13" s="1"/>
  <c r="F1" i="13"/>
  <c r="I1" i="13" s="1"/>
  <c r="A1" i="13"/>
  <c r="A2" i="13" s="1"/>
  <c r="A3" i="13" s="1"/>
  <c r="A4" i="13" s="1"/>
  <c r="A5" i="13" s="1"/>
  <c r="A6" i="13"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l="1"/>
  <c r="A103" i="9" l="1"/>
  <c r="A104" i="9" s="1"/>
  <c r="A105" i="9" s="1"/>
  <c r="A106" i="9" s="1"/>
  <c r="A107" i="9" l="1"/>
  <c r="A108" i="9" l="1"/>
  <c r="A109" i="9" s="1"/>
  <c r="A110" i="9" s="1"/>
  <c r="A111" i="9" l="1"/>
  <c r="A112" i="9" s="1"/>
  <c r="A113" i="9" l="1"/>
  <c r="A114" i="9" l="1"/>
  <c r="A115" i="9" l="1"/>
  <c r="A116" i="9" s="1"/>
  <c r="A117" i="9" s="1"/>
  <c r="A118" i="9" l="1"/>
  <c r="A119" i="9" s="1"/>
  <c r="A120" i="9" l="1"/>
  <c r="A121" i="9" s="1"/>
  <c r="A122" i="9" s="1"/>
  <c r="A123" i="9" s="1"/>
  <c r="A124" i="9" s="1"/>
  <c r="A125" i="9" l="1"/>
  <c r="A126" i="9" s="1"/>
  <c r="A127" i="9" l="1"/>
  <c r="A128" i="9" l="1"/>
  <c r="A129" i="9" l="1"/>
  <c r="A130" i="9" s="1"/>
  <c r="A131" i="9" l="1"/>
  <c r="A132" i="9" l="1"/>
  <c r="A133" i="9" s="1"/>
  <c r="A134" i="9" s="1"/>
  <c r="A135" i="9" s="1"/>
  <c r="A136" i="9" s="1"/>
  <c r="A137" i="9" l="1"/>
  <c r="A138" i="9" s="1"/>
  <c r="A139" i="9" l="1"/>
  <c r="A140" i="9" l="1"/>
  <c r="A141" i="9" s="1"/>
  <c r="A142" i="9" l="1"/>
  <c r="A143" i="9" s="1"/>
  <c r="A144" i="9" s="1"/>
  <c r="A145" i="9" s="1"/>
  <c r="A146" i="9" s="1"/>
  <c r="A147" i="9" s="1"/>
  <c r="A152" i="9"/>
  <c r="A153" i="9" s="1"/>
  <c r="A154" i="9" s="1"/>
  <c r="A155" i="9" s="1"/>
  <c r="A156" i="9" s="1"/>
  <c r="A157" i="9" s="1"/>
  <c r="A158" i="9" s="1"/>
  <c r="A159" i="9" s="1"/>
  <c r="A160"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<sst xmlns="http://schemas.openxmlformats.org/spreadsheetml/2006/main" count="304" uniqueCount="176">
  <si>
    <t>WBS</t>
  </si>
  <si>
    <t>[Task Category]</t>
  </si>
  <si>
    <t>[Task]</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</si>
  <si>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</si>
  <si>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</si>
  <si>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</si>
  <si>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</si>
  <si>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</si>
  <si>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</si>
  <si>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</si>
  <si>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</si>
  <si>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</si>
  <si>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</si>
  <si>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</si>
  <si>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</si>
  <si>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</si>
  <si>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</si>
  <si>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</si>
  <si>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</si>
  <si>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</si>
  <si>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</si>
  <si>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</si>
  <si>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</si>
  <si>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</si>
  <si>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</si>
  <si>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</si>
  <si>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</si>
  <si>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</si>
  <si>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</si>
  <si>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</si>
  <si>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</si>
  <si>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</si>
  <si>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</si>
  <si>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</si>
  <si>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</si>
  <si>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</si>
  <si>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</si>
  <si>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</si>
  <si>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</si>
  <si>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</si>
  <si>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</si>
  <si>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</si>
  <si>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</si>
  <si>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</si>
  <si>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</si>
  <si>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</si>
  <si>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</si>
  <si>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</si>
  <si>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</si>
  <si>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</si>
  <si>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</si>
  <si>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</si>
  <si>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</si>
  <si>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</si>
  <si>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</si>
  <si>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</si>
  <si>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</si>
  <si>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</si>
  <si>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</si>
  <si>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</si>
  <si>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</si>
  <si>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</si>
  <si>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</si>
  <si>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</si>
  <si>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</si>
  <si>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</si>
  <si>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</si>
  <si>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</si>
  <si>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</si>
  <si>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</si>
  <si>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</si>
  <si>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</si>
  <si>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</si>
  <si>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</si>
  <si>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</si>
  <si>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</si>
  <si>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</si>
  <si>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</si>
  <si>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</si>
  <si>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</si>
  <si>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</si>
  <si>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</si>
  <si>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</si>
  <si>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</si>
  <si>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</si>
  <si>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</si>
  <si>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</si>
  <si>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</si>
  <si>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</si>
  <si>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</si>
  <si>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</si>
  <si>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</si>
  <si>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</si>
  <si>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</si>
  <si>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</si>
  <si>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</si>
  <si>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Add NC SQL Database</t>
  </si>
  <si>
    <t>Add NC to Website</t>
  </si>
  <si>
    <t>Improve Nowcasts - Elastic Net Regularization</t>
  </si>
  <si>
    <t>Add Elastic Net Documentation</t>
  </si>
  <si>
    <t>C$</t>
  </si>
  <si>
    <t>Begin Theory for Structural Framework</t>
  </si>
  <si>
    <t>Toy Structural Model &amp; Improve Nowcasts</t>
  </si>
  <si>
    <t>Improve Forecasts &amp; Fix Bugs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</si>
  <si>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</si>
  <si>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</si>
  <si>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</si>
  <si>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</si>
  <si>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</si>
  <si>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</si>
  <si>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</si>
  <si>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</si>
  <si>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</si>
  <si>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</si>
  <si>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</si>
  <si>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Baseline Qualitative-Adjustable Forecasts</t>
  </si>
  <si>
    <t>Add Separation of Initial/External Forecasts</t>
  </si>
  <si>
    <t>Add Initial Forecast Qual Derivaiton</t>
  </si>
  <si>
    <t>Add Other Initial Forecasts</t>
  </si>
  <si>
    <t>Structural Model Dev</t>
  </si>
  <si>
    <t>Add Nowcast to New Flow</t>
  </si>
  <si>
    <t>Add Alt Initial Forecasts</t>
  </si>
  <si>
    <t>Update Model Flow</t>
  </si>
  <si>
    <t>Fix Nowcast Variables to Match New Tab</t>
  </si>
  <si>
    <t>Model Rewrite P1-P3</t>
  </si>
  <si>
    <t>Add Structural Forecasting Dev</t>
  </si>
  <si>
    <t>Add Structural Estimation Dev</t>
  </si>
  <si>
    <t>CSM Forecast Dates</t>
  </si>
  <si>
    <t>CSM Forecasting</t>
  </si>
  <si>
    <t>Model Stacking CSM - Nowcasts</t>
  </si>
  <si>
    <t>Add Forecasts to SQL</t>
  </si>
  <si>
    <t>Nowcast Model Stacking - Reduce Variance</t>
  </si>
  <si>
    <t>CSM Transformations</t>
  </si>
  <si>
    <t>CSM Qualitative Forecast Refactoring &amp; Forecasting</t>
  </si>
  <si>
    <t>CSM Equation Validation</t>
  </si>
  <si>
    <t>CSM Equation Fixing (Moving Averages Bug)</t>
  </si>
  <si>
    <t>Add Proper Forecast Type Checks</t>
  </si>
  <si>
    <t>Model Creation P4 - CSM &amp; Website Prep (v0.16)</t>
  </si>
  <si>
    <t>Add Additional Scenarios</t>
  </si>
  <si>
    <t>Add Automation</t>
  </si>
  <si>
    <t>Add PHP Scenarios Pull</t>
  </si>
  <si>
    <t>Add Central Forecasts Page</t>
  </si>
  <si>
    <t>Add Central Forecast Page Styling</t>
  </si>
  <si>
    <t>Model Data Resiliency Upgrades</t>
  </si>
  <si>
    <t>Split Data Import</t>
  </si>
  <si>
    <t>Split External Forecasts Import - Create Own Database</t>
  </si>
  <si>
    <t>Bash</t>
  </si>
  <si>
    <t>Move Task Scheduler to Cron Job on Prod VPS</t>
  </si>
  <si>
    <t>Model Prod (v0.17)</t>
  </si>
  <si>
    <t>Clean Folder, Improve Devops Flow</t>
  </si>
  <si>
    <t>Start Docs</t>
  </si>
  <si>
    <t>Latex</t>
  </si>
  <si>
    <t>Excel</t>
  </si>
  <si>
    <t>Rework Nowcast as Backtestable Function</t>
  </si>
  <si>
    <t>Rework Structural Model w/Backtesting &amp; Composite Model</t>
  </si>
  <si>
    <t>Create Combined Final Forecast</t>
  </si>
  <si>
    <t>Migrate to TimeScaleDB</t>
  </si>
  <si>
    <t>Restructure Database</t>
  </si>
  <si>
    <t>Pull all Historical Data Vintages</t>
  </si>
  <si>
    <t>Refactor Structural Model</t>
  </si>
  <si>
    <t>Combined CMEFI Forecast</t>
  </si>
  <si>
    <t>Release Updated Nowcasts On Site</t>
  </si>
  <si>
    <t>Release CMEFI Composite Models On Site</t>
  </si>
  <si>
    <t>Release CMEFI Structural Models On Site</t>
  </si>
  <si>
    <t>Overhaul Prep (v0.18)</t>
  </si>
  <si>
    <t>Finish DB Structure</t>
  </si>
  <si>
    <t>Add Historical Data Calculated Variables</t>
  </si>
  <si>
    <t>Rebuild Asset Contagion Index</t>
  </si>
  <si>
    <t>Rebuild Sentiment Index</t>
  </si>
  <si>
    <t>Model Overhaul - Modularization &amp; Web Release (v0.19)</t>
  </si>
  <si>
    <t>Split Rate Model</t>
  </si>
  <si>
    <t>Add AMERIBOR, SONIA, BSBY Rates</t>
  </si>
  <si>
    <t>Update TDNS Forecasts</t>
  </si>
  <si>
    <t>Update Benchmark Rate Forecasts</t>
  </si>
  <si>
    <t>Develop Rate Composite Model - Optimal Model Stacking (RF/MRF)</t>
  </si>
  <si>
    <t>Release Rate Forecasts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</si>
</sst>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5" fillId="0" borderId="0" xfId="0" applyFont="1" applyFill="1" applyBorder="1" applyAlignment="1" applyProtection="1">
      <alignment horizontal="center" vertical="center"/>
    </xf>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38" fillId="0" borderId="0" xfId="0" applyNumberFormat="1" applyFont="1" applyBorder="1" applyAlignment="1" applyProtection="1">
      <alignment horizontal="center" vertical="center"/>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38">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theme="0" tint="-0.14996795556505021"/>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val="52"/>
</file>

<file path=xl/drawings/drawing1.xml><?xml version="1.0" encoding="utf-8"?>
<xdr:wsDr xmlns:xdr="http://schemas.openxmlformats.org/drawingml/2006/spreadsheetDrawing" xmlns:a="http://schemas.openxmlformats.org/drawingml/2006/main">
  <xdr:twoCellAnchor editAs="absolute">
    <xdr:from>
      <xdr:col>4</xdr:col>
      <xdr:colOff>28575</xdr:colOff>
      <xdr:row>5</xdr:row>
      <xdr:rowOff>142875</xdr:rowOff>
    </xdr:from>
    <xdr:to>
      <xdr:col>14</xdr:col>
      <xdr:colOff>66675</xdr:colOff>
      <xdr:row>11</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194"/>
  <sheetViews>
    <sheetView showGridLines="0" tabSelected="1" zoomScaleNormal="100" workbookViewId="0">
      <pane ySplit="7" topLeftCell="A130" activePane="bottomLeft" state="frozen"/>
      <selection pane="bottomLeft" activeCell="R146" sqref="R146"/>
    </sheetView>
  </sheetViews>
  <sheetFormatPr defaultColWidth="9.140625" defaultRowHeight="14.1" customHeight="1" x14ac:dyDescent="0.2"/>
  <cols>
    <col min="1" max="1" width="6.85546875" style="5" customWidth="1"/>
    <col min="2" max="2" width="67" style="1" bestFit="1" customWidth="1"/>
    <col min="3" max="3" width="7.7109375" style="1" hidden="1" customWidth="1"/>
    <col min="4" max="4" width="6.85546875" style="6" hidden="1" customWidth="1"/>
    <col min="5" max="5" width="10.85546875" style="6" bestFit="1" customWidth="1"/>
    <col min="6" max="7" width="12" style="1" customWidth="1"/>
    <col min="8" max="8" width="6" style="1" hidden="1" customWidth="1"/>
    <col min="9" max="9" width="6.7109375" style="1" customWidth="1"/>
    <col min="10" max="10" width="6.42578125" style="1" hidden="1" customWidth="1"/>
    <col min="11" max="11" width="1.85546875" style="1" customWidth="1"/>
    <col min="12" max="67" width="2.42578125" style="1" customWidth="1"/>
    <col min="68" max="16384" width="9.140625" style="3"/>
  </cols>
  <sheetData>
    <row r="1" spans="1:67" ht="30" customHeight="1" x14ac:dyDescent="0.2">
      <c r="A1" s="64" t="s">
        <v>13</v>
      </c>
      <c r="B1" s="10"/>
      <c r="C1" s="10"/>
      <c r="D1" s="10"/>
      <c r="E1" s="10"/>
      <c r="F1" s="10"/>
      <c r="G1" s="10"/>
      <c r="J1" s="68"/>
      <c r="L1" s="83"/>
      <c r="M1" s="83"/>
      <c r="N1" s="83"/>
      <c r="O1" s="83"/>
      <c r="P1" s="83"/>
      <c r="Q1" s="83"/>
      <c r="R1" s="83"/>
      <c r="S1" s="83"/>
      <c r="T1" s="83"/>
      <c r="U1" s="83"/>
      <c r="V1" s="83"/>
      <c r="W1" s="83"/>
      <c r="X1" s="83"/>
      <c r="Y1" s="83"/>
      <c r="Z1" s="83"/>
      <c r="AA1" s="83"/>
      <c r="AB1" s="83"/>
      <c r="AC1" s="83"/>
      <c r="AD1" s="83"/>
      <c r="AE1" s="83"/>
      <c r="AF1" s="83"/>
    </row>
    <row r="2" spans="1:67" ht="18" customHeight="1" x14ac:dyDescent="0.2">
      <c r="A2" s="15"/>
      <c r="B2" s="7"/>
      <c r="C2" s="7"/>
      <c r="D2" s="9"/>
      <c r="E2" s="9"/>
      <c r="F2" s="69"/>
      <c r="G2" s="69"/>
      <c r="I2" s="2"/>
    </row>
    <row r="3" spans="1:67" ht="14.25" x14ac:dyDescent="0.2">
      <c r="A3" s="15"/>
      <c r="B3" s="11"/>
      <c r="C3" s="4"/>
      <c r="D3" s="4"/>
      <c r="E3" s="4"/>
      <c r="F3" s="4"/>
      <c r="G3" s="4"/>
      <c r="H3" s="4"/>
      <c r="I3" s="2"/>
      <c r="L3" s="8"/>
      <c r="M3" s="8"/>
      <c r="N3" s="8"/>
      <c r="O3" s="8"/>
      <c r="P3" s="8"/>
      <c r="Q3" s="8"/>
      <c r="R3" s="8"/>
      <c r="S3" s="8"/>
      <c r="T3" s="8"/>
      <c r="U3" s="8"/>
      <c r="V3" s="8"/>
      <c r="W3" s="8"/>
      <c r="X3" s="8"/>
      <c r="Y3" s="8"/>
      <c r="Z3" s="8"/>
      <c r="AA3" s="8"/>
      <c r="AB3" s="8"/>
    </row>
    <row r="4" spans="1:67" ht="17.25" customHeight="1" x14ac:dyDescent="0.2">
      <c r="A4" s="49"/>
      <c r="B4" s="53" t="s">
        <v>11</v>
      </c>
      <c r="C4" s="85">
        <v>44192</v>
      </c>
      <c r="D4" s="85"/>
      <c r="E4" s="85"/>
      <c r="F4" s="85"/>
      <c r="G4" s="50"/>
      <c r="H4" s="53" t="s">
        <v>10</v>
      </c>
      <c r="I4" s="67">
        <v>52</v>
      </c>
      <c r="J4" s="51"/>
      <c r="K4" s="13"/>
      <c r="L4" s="77" t="str">
        <f>"Week "&amp;(L6-($C$4-WEEKDAY($C$4,1)+2))/7+1</f>
        <v>Week 52</v>
      </c>
      <c r="M4" s="78"/>
      <c r="N4" s="78"/>
      <c r="O4" s="78"/>
      <c r="P4" s="78"/>
      <c r="Q4" s="78"/>
      <c r="R4" s="79"/>
      <c r="S4" s="77" t="str">
        <f>"Week "&amp;(S6-($C$4-WEEKDAY($C$4,1)+2))/7+1</f>
        <v>Week 53</v>
      </c>
      <c r="T4" s="78"/>
      <c r="U4" s="78"/>
      <c r="V4" s="78"/>
      <c r="W4" s="78"/>
      <c r="X4" s="78"/>
      <c r="Y4" s="79"/>
      <c r="Z4" s="77" t="str">
        <f>"Week "&amp;(Z6-($C$4-WEEKDAY($C$4,1)+2))/7+1</f>
        <v>Week 54</v>
      </c>
      <c r="AA4" s="78"/>
      <c r="AB4" s="78"/>
      <c r="AC4" s="78"/>
      <c r="AD4" s="78"/>
      <c r="AE4" s="78"/>
      <c r="AF4" s="79"/>
      <c r="AG4" s="77" t="str">
        <f>"Week "&amp;(AG6-($C$4-WEEKDAY($C$4,1)+2))/7+1</f>
        <v>Week 55</v>
      </c>
      <c r="AH4" s="78"/>
      <c r="AI4" s="78"/>
      <c r="AJ4" s="78"/>
      <c r="AK4" s="78"/>
      <c r="AL4" s="78"/>
      <c r="AM4" s="79"/>
      <c r="AN4" s="77" t="str">
        <f>"Week "&amp;(AN6-($C$4-WEEKDAY($C$4,1)+2))/7+1</f>
        <v>Week 56</v>
      </c>
      <c r="AO4" s="78"/>
      <c r="AP4" s="78"/>
      <c r="AQ4" s="78"/>
      <c r="AR4" s="78"/>
      <c r="AS4" s="78"/>
      <c r="AT4" s="79"/>
      <c r="AU4" s="77" t="str">
        <f>"Week "&amp;(AU6-($C$4-WEEKDAY($C$4,1)+2))/7+1</f>
        <v>Week 57</v>
      </c>
      <c r="AV4" s="78"/>
      <c r="AW4" s="78"/>
      <c r="AX4" s="78"/>
      <c r="AY4" s="78"/>
      <c r="AZ4" s="78"/>
      <c r="BA4" s="79"/>
      <c r="BB4" s="77" t="str">
        <f>"Week "&amp;(BB6-($C$4-WEEKDAY($C$4,1)+2))/7+1</f>
        <v>Week 58</v>
      </c>
      <c r="BC4" s="78"/>
      <c r="BD4" s="78"/>
      <c r="BE4" s="78"/>
      <c r="BF4" s="78"/>
      <c r="BG4" s="78"/>
      <c r="BH4" s="79"/>
      <c r="BI4" s="77" t="str">
        <f>"Week "&amp;(BI6-($C$4-WEEKDAY($C$4,1)+2))/7+1</f>
        <v>Week 59</v>
      </c>
      <c r="BJ4" s="78"/>
      <c r="BK4" s="78"/>
      <c r="BL4" s="78"/>
      <c r="BM4" s="78"/>
      <c r="BN4" s="78"/>
      <c r="BO4" s="79"/>
    </row>
    <row r="5" spans="1:67" ht="17.25" customHeight="1" x14ac:dyDescent="0.2">
      <c r="A5" s="49"/>
      <c r="B5" s="53" t="s">
        <v>12</v>
      </c>
      <c r="C5" s="84" t="s">
        <v>100</v>
      </c>
      <c r="D5" s="84"/>
      <c r="E5" s="84"/>
      <c r="F5" s="84"/>
      <c r="G5" s="52"/>
      <c r="H5" s="52"/>
      <c r="I5" s="52"/>
      <c r="J5" s="52"/>
      <c r="K5" s="13"/>
      <c r="L5" s="80">
        <f>L6</f>
        <v>44550</v>
      </c>
      <c r="M5" s="81"/>
      <c r="N5" s="81"/>
      <c r="O5" s="81"/>
      <c r="P5" s="81"/>
      <c r="Q5" s="81"/>
      <c r="R5" s="82"/>
      <c r="S5" s="80">
        <f>S6</f>
        <v>44557</v>
      </c>
      <c r="T5" s="81"/>
      <c r="U5" s="81"/>
      <c r="V5" s="81"/>
      <c r="W5" s="81"/>
      <c r="X5" s="81"/>
      <c r="Y5" s="82"/>
      <c r="Z5" s="80">
        <f>Z6</f>
        <v>44564</v>
      </c>
      <c r="AA5" s="81"/>
      <c r="AB5" s="81"/>
      <c r="AC5" s="81"/>
      <c r="AD5" s="81"/>
      <c r="AE5" s="81"/>
      <c r="AF5" s="82"/>
      <c r="AG5" s="80">
        <f>AG6</f>
        <v>44571</v>
      </c>
      <c r="AH5" s="81"/>
      <c r="AI5" s="81"/>
      <c r="AJ5" s="81"/>
      <c r="AK5" s="81"/>
      <c r="AL5" s="81"/>
      <c r="AM5" s="82"/>
      <c r="AN5" s="80">
        <f>AN6</f>
        <v>44578</v>
      </c>
      <c r="AO5" s="81"/>
      <c r="AP5" s="81"/>
      <c r="AQ5" s="81"/>
      <c r="AR5" s="81"/>
      <c r="AS5" s="81"/>
      <c r="AT5" s="82"/>
      <c r="AU5" s="80">
        <f>AU6</f>
        <v>44585</v>
      </c>
      <c r="AV5" s="81"/>
      <c r="AW5" s="81"/>
      <c r="AX5" s="81"/>
      <c r="AY5" s="81"/>
      <c r="AZ5" s="81"/>
      <c r="BA5" s="82"/>
      <c r="BB5" s="80">
        <f>BB6</f>
        <v>44592</v>
      </c>
      <c r="BC5" s="81"/>
      <c r="BD5" s="81"/>
      <c r="BE5" s="81"/>
      <c r="BF5" s="81"/>
      <c r="BG5" s="81"/>
      <c r="BH5" s="82"/>
      <c r="BI5" s="80">
        <f>BI6</f>
        <v>44599</v>
      </c>
      <c r="BJ5" s="81"/>
      <c r="BK5" s="81"/>
      <c r="BL5" s="81"/>
      <c r="BM5" s="81"/>
      <c r="BN5" s="81"/>
      <c r="BO5" s="82"/>
    </row>
    <row r="6" spans="1:67" ht="12.75" x14ac:dyDescent="0.2">
      <c r="A6" s="12"/>
      <c r="B6" s="13"/>
      <c r="C6" s="13"/>
      <c r="D6" s="14"/>
      <c r="E6" s="14"/>
      <c r="F6" s="13"/>
      <c r="G6" s="13"/>
      <c r="H6" s="13"/>
      <c r="I6" s="13"/>
      <c r="J6" s="13"/>
      <c r="K6" s="13"/>
      <c r="L6" s="37">
        <f>C4-WEEKDAY(C4,1)+2+7*(I4-1)</f>
        <v>44550</v>
      </c>
      <c r="M6" s="28">
        <f t="shared" ref="M6:AR6" si="0">L6+1</f>
        <v>44551</v>
      </c>
      <c r="N6" s="28">
        <f t="shared" si="0"/>
        <v>44552</v>
      </c>
      <c r="O6" s="28">
        <f t="shared" si="0"/>
        <v>44553</v>
      </c>
      <c r="P6" s="28">
        <f t="shared" si="0"/>
        <v>44554</v>
      </c>
      <c r="Q6" s="28">
        <f t="shared" si="0"/>
        <v>44555</v>
      </c>
      <c r="R6" s="38">
        <f t="shared" si="0"/>
        <v>44556</v>
      </c>
      <c r="S6" s="37">
        <f t="shared" si="0"/>
        <v>44557</v>
      </c>
      <c r="T6" s="28">
        <f t="shared" si="0"/>
        <v>44558</v>
      </c>
      <c r="U6" s="28">
        <f t="shared" si="0"/>
        <v>44559</v>
      </c>
      <c r="V6" s="28">
        <f t="shared" si="0"/>
        <v>44560</v>
      </c>
      <c r="W6" s="28">
        <f t="shared" si="0"/>
        <v>44561</v>
      </c>
      <c r="X6" s="28">
        <f t="shared" si="0"/>
        <v>44562</v>
      </c>
      <c r="Y6" s="38">
        <f t="shared" si="0"/>
        <v>44563</v>
      </c>
      <c r="Z6" s="37">
        <f t="shared" si="0"/>
        <v>44564</v>
      </c>
      <c r="AA6" s="28">
        <f t="shared" si="0"/>
        <v>44565</v>
      </c>
      <c r="AB6" s="28">
        <f t="shared" si="0"/>
        <v>44566</v>
      </c>
      <c r="AC6" s="28">
        <f t="shared" si="0"/>
        <v>44567</v>
      </c>
      <c r="AD6" s="28">
        <f t="shared" si="0"/>
        <v>44568</v>
      </c>
      <c r="AE6" s="28">
        <f t="shared" si="0"/>
        <v>44569</v>
      </c>
      <c r="AF6" s="38">
        <f t="shared" si="0"/>
        <v>44570</v>
      </c>
      <c r="AG6" s="37">
        <f t="shared" si="0"/>
        <v>44571</v>
      </c>
      <c r="AH6" s="28">
        <f t="shared" si="0"/>
        <v>44572</v>
      </c>
      <c r="AI6" s="28">
        <f t="shared" si="0"/>
        <v>44573</v>
      </c>
      <c r="AJ6" s="28">
        <f t="shared" si="0"/>
        <v>44574</v>
      </c>
      <c r="AK6" s="28">
        <f t="shared" si="0"/>
        <v>44575</v>
      </c>
      <c r="AL6" s="28">
        <f t="shared" si="0"/>
        <v>44576</v>
      </c>
      <c r="AM6" s="38">
        <f t="shared" si="0"/>
        <v>44577</v>
      </c>
      <c r="AN6" s="37">
        <f t="shared" si="0"/>
        <v>44578</v>
      </c>
      <c r="AO6" s="28">
        <f t="shared" si="0"/>
        <v>44579</v>
      </c>
      <c r="AP6" s="28">
        <f t="shared" si="0"/>
        <v>44580</v>
      </c>
      <c r="AQ6" s="28">
        <f t="shared" si="0"/>
        <v>44581</v>
      </c>
      <c r="AR6" s="28">
        <f t="shared" si="0"/>
        <v>44582</v>
      </c>
      <c r="AS6" s="28">
        <f t="shared" ref="AS6:BO6" si="1">AR6+1</f>
        <v>44583</v>
      </c>
      <c r="AT6" s="38">
        <f t="shared" si="1"/>
        <v>44584</v>
      </c>
      <c r="AU6" s="37">
        <f t="shared" si="1"/>
        <v>44585</v>
      </c>
      <c r="AV6" s="28">
        <f t="shared" si="1"/>
        <v>44586</v>
      </c>
      <c r="AW6" s="28">
        <f t="shared" si="1"/>
        <v>44587</v>
      </c>
      <c r="AX6" s="28">
        <f t="shared" si="1"/>
        <v>44588</v>
      </c>
      <c r="AY6" s="28">
        <f t="shared" si="1"/>
        <v>44589</v>
      </c>
      <c r="AZ6" s="28">
        <f t="shared" si="1"/>
        <v>44590</v>
      </c>
      <c r="BA6" s="38">
        <f t="shared" si="1"/>
        <v>44591</v>
      </c>
      <c r="BB6" s="37">
        <f t="shared" si="1"/>
        <v>44592</v>
      </c>
      <c r="BC6" s="28">
        <f t="shared" si="1"/>
        <v>44593</v>
      </c>
      <c r="BD6" s="28">
        <f t="shared" si="1"/>
        <v>44594</v>
      </c>
      <c r="BE6" s="28">
        <f t="shared" si="1"/>
        <v>44595</v>
      </c>
      <c r="BF6" s="28">
        <f t="shared" si="1"/>
        <v>44596</v>
      </c>
      <c r="BG6" s="28">
        <f t="shared" si="1"/>
        <v>44597</v>
      </c>
      <c r="BH6" s="38">
        <f t="shared" si="1"/>
        <v>44598</v>
      </c>
      <c r="BI6" s="37">
        <f t="shared" si="1"/>
        <v>44599</v>
      </c>
      <c r="BJ6" s="28">
        <f t="shared" si="1"/>
        <v>44600</v>
      </c>
      <c r="BK6" s="28">
        <f t="shared" si="1"/>
        <v>44601</v>
      </c>
      <c r="BL6" s="28">
        <f t="shared" si="1"/>
        <v>44602</v>
      </c>
      <c r="BM6" s="28">
        <f t="shared" si="1"/>
        <v>44603</v>
      </c>
      <c r="BN6" s="28">
        <f t="shared" si="1"/>
        <v>44604</v>
      </c>
      <c r="BO6" s="38">
        <f t="shared" si="1"/>
        <v>44605</v>
      </c>
    </row>
    <row r="7" spans="1:67" s="63" customFormat="1" ht="24.75" thickBot="1" x14ac:dyDescent="0.25">
      <c r="A7" s="55" t="s">
        <v>0</v>
      </c>
      <c r="B7" s="56" t="s">
        <v>3</v>
      </c>
      <c r="C7" s="57"/>
      <c r="D7" s="58" t="s">
        <v>9</v>
      </c>
      <c r="E7" s="58" t="s">
        <v>63</v>
      </c>
      <c r="F7" s="59" t="s">
        <v>4</v>
      </c>
      <c r="G7" s="59" t="s">
        <v>5</v>
      </c>
      <c r="H7" s="57" t="s">
        <v>6</v>
      </c>
      <c r="I7" s="57" t="s">
        <v>7</v>
      </c>
      <c r="J7" s="57" t="s">
        <v>8</v>
      </c>
      <c r="K7" s="57"/>
      <c r="L7" s="60" t="str">
        <f t="shared" ref="L7:AQ7" si="2">CHOOSE(WEEKDAY(L6,1),"S","M","T","W","T","F","S")</f>
        <v>M</v>
      </c>
      <c r="M7" s="61" t="str">
        <f t="shared" si="2"/>
        <v>T</v>
      </c>
      <c r="N7" s="61" t="str">
        <f t="shared" si="2"/>
        <v>W</v>
      </c>
      <c r="O7" s="61" t="str">
        <f t="shared" si="2"/>
        <v>T</v>
      </c>
      <c r="P7" s="61" t="str">
        <f t="shared" si="2"/>
        <v>F</v>
      </c>
      <c r="Q7" s="61" t="str">
        <f t="shared" si="2"/>
        <v>S</v>
      </c>
      <c r="R7" s="62" t="str">
        <f t="shared" si="2"/>
        <v>S</v>
      </c>
      <c r="S7" s="60" t="str">
        <f t="shared" si="2"/>
        <v>M</v>
      </c>
      <c r="T7" s="61" t="str">
        <f t="shared" si="2"/>
        <v>T</v>
      </c>
      <c r="U7" s="61" t="str">
        <f t="shared" si="2"/>
        <v>W</v>
      </c>
      <c r="V7" s="61" t="str">
        <f t="shared" si="2"/>
        <v>T</v>
      </c>
      <c r="W7" s="61" t="str">
        <f t="shared" si="2"/>
        <v>F</v>
      </c>
      <c r="X7" s="61" t="str">
        <f t="shared" si="2"/>
        <v>S</v>
      </c>
      <c r="Y7" s="62" t="str">
        <f t="shared" si="2"/>
        <v>S</v>
      </c>
      <c r="Z7" s="60" t="str">
        <f t="shared" si="2"/>
        <v>M</v>
      </c>
      <c r="AA7" s="61" t="str">
        <f t="shared" si="2"/>
        <v>T</v>
      </c>
      <c r="AB7" s="61" t="str">
        <f t="shared" si="2"/>
        <v>W</v>
      </c>
      <c r="AC7" s="61" t="str">
        <f t="shared" si="2"/>
        <v>T</v>
      </c>
      <c r="AD7" s="61" t="str">
        <f t="shared" si="2"/>
        <v>F</v>
      </c>
      <c r="AE7" s="61" t="str">
        <f t="shared" si="2"/>
        <v>S</v>
      </c>
      <c r="AF7" s="62" t="str">
        <f t="shared" si="2"/>
        <v>S</v>
      </c>
      <c r="AG7" s="60" t="str">
        <f t="shared" si="2"/>
        <v>M</v>
      </c>
      <c r="AH7" s="61" t="str">
        <f t="shared" si="2"/>
        <v>T</v>
      </c>
      <c r="AI7" s="61" t="str">
        <f t="shared" si="2"/>
        <v>W</v>
      </c>
      <c r="AJ7" s="61" t="str">
        <f t="shared" si="2"/>
        <v>T</v>
      </c>
      <c r="AK7" s="61" t="str">
        <f t="shared" si="2"/>
        <v>F</v>
      </c>
      <c r="AL7" s="61" t="str">
        <f t="shared" si="2"/>
        <v>S</v>
      </c>
      <c r="AM7" s="62" t="str">
        <f t="shared" si="2"/>
        <v>S</v>
      </c>
      <c r="AN7" s="60" t="str">
        <f t="shared" si="2"/>
        <v>M</v>
      </c>
      <c r="AO7" s="61" t="str">
        <f t="shared" si="2"/>
        <v>T</v>
      </c>
      <c r="AP7" s="61" t="str">
        <f t="shared" si="2"/>
        <v>W</v>
      </c>
      <c r="AQ7" s="61" t="str">
        <f t="shared" si="2"/>
        <v>T</v>
      </c>
      <c r="AR7" s="61" t="str">
        <f t="shared" ref="AR7:BO7" si="3">CHOOSE(WEEKDAY(AR6,1),"S","M","T","W","T","F","S")</f>
        <v>F</v>
      </c>
      <c r="AS7" s="61" t="str">
        <f t="shared" si="3"/>
        <v>S</v>
      </c>
      <c r="AT7" s="62" t="str">
        <f t="shared" si="3"/>
        <v>S</v>
      </c>
      <c r="AU7" s="60" t="str">
        <f t="shared" si="3"/>
        <v>M</v>
      </c>
      <c r="AV7" s="61" t="str">
        <f t="shared" si="3"/>
        <v>T</v>
      </c>
      <c r="AW7" s="61" t="str">
        <f t="shared" si="3"/>
        <v>W</v>
      </c>
      <c r="AX7" s="61" t="str">
        <f t="shared" si="3"/>
        <v>T</v>
      </c>
      <c r="AY7" s="61" t="str">
        <f t="shared" si="3"/>
        <v>F</v>
      </c>
      <c r="AZ7" s="61" t="str">
        <f t="shared" si="3"/>
        <v>S</v>
      </c>
      <c r="BA7" s="62" t="str">
        <f t="shared" si="3"/>
        <v>S</v>
      </c>
      <c r="BB7" s="60" t="str">
        <f t="shared" si="3"/>
        <v>M</v>
      </c>
      <c r="BC7" s="61" t="str">
        <f t="shared" si="3"/>
        <v>T</v>
      </c>
      <c r="BD7" s="61" t="str">
        <f t="shared" si="3"/>
        <v>W</v>
      </c>
      <c r="BE7" s="61" t="str">
        <f t="shared" si="3"/>
        <v>T</v>
      </c>
      <c r="BF7" s="61" t="str">
        <f t="shared" si="3"/>
        <v>F</v>
      </c>
      <c r="BG7" s="61" t="str">
        <f t="shared" si="3"/>
        <v>S</v>
      </c>
      <c r="BH7" s="62" t="str">
        <f t="shared" si="3"/>
        <v>S</v>
      </c>
      <c r="BI7" s="60" t="str">
        <f t="shared" si="3"/>
        <v>M</v>
      </c>
      <c r="BJ7" s="61" t="str">
        <f t="shared" si="3"/>
        <v>T</v>
      </c>
      <c r="BK7" s="61" t="str">
        <f t="shared" si="3"/>
        <v>W</v>
      </c>
      <c r="BL7" s="61" t="str">
        <f t="shared" si="3"/>
        <v>T</v>
      </c>
      <c r="BM7" s="61" t="str">
        <f t="shared" si="3"/>
        <v>F</v>
      </c>
      <c r="BN7" s="61" t="str">
        <f t="shared" si="3"/>
        <v>S</v>
      </c>
      <c r="BO7" s="62" t="str">
        <f t="shared" si="3"/>
        <v>S</v>
      </c>
    </row>
    <row r="8" spans="1:67" s="18" customFormat="1" ht="14.1" customHeight="1" x14ac:dyDescent="0.2">
      <c r="A8" s="29" t="str">
        <f>IF(ISERROR(VALUE(SUBSTITUTE(prevWBS,".",""))),"1",IF(ISERROR(FIND("`",SUBSTITUTE(prevWBS,".","`",1))),TEXT(VALUE(prevWBS)+1,"#"),TEXT(VALUE(LEFT(prevWBS,FIND("`",SUBSTITUTE(prevWBS,".","`",1))-1))+1,"#")))</f>
        <v>1</v>
      </c>
      <c r="B8" s="30" t="s">
        <v>14</v>
      </c>
      <c r="C8" s="31"/>
      <c r="D8" s="32"/>
      <c r="E8" s="32"/>
      <c r="F8" s="33"/>
      <c r="G8" s="54" t="str">
        <f>IF(ISBLANK(F8)," - ",IF(H8=0,F8,F8+H8-1))</f>
        <v xml:space="preserve"> - </v>
      </c>
      <c r="H8" s="34"/>
      <c r="I8" s="35"/>
      <c r="J8" s="36" t="str">
        <f t="shared" ref="J8:J67"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4.1" customHeight="1" x14ac:dyDescent="0.2">
      <c r="A9" s="23"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15</v>
      </c>
      <c r="D9" s="66"/>
      <c r="E9" s="66" t="s">
        <v>64</v>
      </c>
      <c r="F9" s="42">
        <v>44192</v>
      </c>
      <c r="G9" s="43">
        <v>44193</v>
      </c>
      <c r="H9" s="25">
        <v>5</v>
      </c>
      <c r="I9" s="26">
        <v>1</v>
      </c>
      <c r="J9" s="27">
        <f t="shared" si="4"/>
        <v>1</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4.1" customHeight="1" x14ac:dyDescent="0.2">
      <c r="A10" s="23" t="str">
        <f t="shared" si="5"/>
        <v>1.2</v>
      </c>
      <c r="B10" s="65" t="s">
        <v>16</v>
      </c>
      <c r="D10" s="66"/>
      <c r="E10" s="66" t="s">
        <v>146</v>
      </c>
      <c r="F10" s="42">
        <v>44192</v>
      </c>
      <c r="G10" s="43">
        <v>44195</v>
      </c>
      <c r="H10" s="25">
        <v>5</v>
      </c>
      <c r="I10" s="26">
        <v>1</v>
      </c>
      <c r="J10" s="27">
        <f t="shared" si="4"/>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4.1" customHeight="1" x14ac:dyDescent="0.2">
      <c r="A11" s="23" t="str">
        <f t="shared" si="5"/>
        <v>1.3</v>
      </c>
      <c r="B11" s="65" t="s">
        <v>17</v>
      </c>
      <c r="D11" s="66"/>
      <c r="E11" s="66" t="s">
        <v>146</v>
      </c>
      <c r="F11" s="42">
        <v>11319</v>
      </c>
      <c r="G11" s="43">
        <v>44195</v>
      </c>
      <c r="H11" s="25">
        <v>4</v>
      </c>
      <c r="I11" s="26">
        <v>1</v>
      </c>
      <c r="J11" s="27">
        <v>3</v>
      </c>
      <c r="K11" s="40"/>
      <c r="L11" s="46"/>
      <c r="M11" s="46"/>
      <c r="N11" s="47"/>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4.1" customHeight="1" x14ac:dyDescent="0.2">
      <c r="A12" s="23" t="str">
        <f t="shared" si="5"/>
        <v>1.4</v>
      </c>
      <c r="B12" s="65" t="s">
        <v>18</v>
      </c>
      <c r="D12" s="66"/>
      <c r="E12" s="66" t="s">
        <v>65</v>
      </c>
      <c r="F12" s="42">
        <v>11319</v>
      </c>
      <c r="G12" s="43">
        <v>44195</v>
      </c>
      <c r="H12" s="25">
        <v>4</v>
      </c>
      <c r="I12" s="26">
        <v>1</v>
      </c>
      <c r="J12" s="27">
        <f t="shared" si="4"/>
        <v>23483</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14.1" customHeight="1" x14ac:dyDescent="0.2">
      <c r="A13" s="23" t="str">
        <f t="shared" si="5"/>
        <v>1.5</v>
      </c>
      <c r="B13" s="65" t="s">
        <v>19</v>
      </c>
      <c r="D13" s="66"/>
      <c r="E13" s="66" t="s">
        <v>64</v>
      </c>
      <c r="F13" s="42">
        <v>11319</v>
      </c>
      <c r="G13" s="43">
        <v>44206</v>
      </c>
      <c r="H13" s="25">
        <v>5</v>
      </c>
      <c r="I13" s="26">
        <v>1</v>
      </c>
      <c r="J13" s="27">
        <f t="shared" si="4"/>
        <v>23490</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4.1" customHeight="1" x14ac:dyDescent="0.2">
      <c r="A14" s="23" t="str">
        <f t="shared" si="5"/>
        <v>1.6</v>
      </c>
      <c r="B14" s="65" t="s">
        <v>20</v>
      </c>
      <c r="D14" s="66"/>
      <c r="E14" s="66" t="s">
        <v>70</v>
      </c>
      <c r="F14" s="42">
        <v>44192</v>
      </c>
      <c r="G14" s="43">
        <v>44196</v>
      </c>
      <c r="H14" s="25">
        <v>7</v>
      </c>
      <c r="I14" s="26">
        <v>1</v>
      </c>
      <c r="J14" s="27">
        <f t="shared" si="4"/>
        <v>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4.1" customHeight="1" x14ac:dyDescent="0.2">
      <c r="A15" s="23" t="str">
        <f t="shared" si="5"/>
        <v>1.7</v>
      </c>
      <c r="B15" s="65" t="s">
        <v>21</v>
      </c>
      <c r="D15" s="66"/>
      <c r="E15" s="66" t="s">
        <v>64</v>
      </c>
      <c r="F15" s="42">
        <v>44201</v>
      </c>
      <c r="G15" s="43">
        <v>44201</v>
      </c>
      <c r="H15" s="25">
        <v>7</v>
      </c>
      <c r="I15" s="26">
        <v>1</v>
      </c>
      <c r="J15" s="27">
        <f t="shared" si="4"/>
        <v>1</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14.1" customHeight="1" x14ac:dyDescent="0.2">
      <c r="A16" s="23" t="str">
        <f t="shared" si="5"/>
        <v>1.8</v>
      </c>
      <c r="B16" s="65" t="s">
        <v>22</v>
      </c>
      <c r="D16" s="70"/>
      <c r="E16" s="70" t="s">
        <v>64</v>
      </c>
      <c r="F16" s="71">
        <v>44201</v>
      </c>
      <c r="G16" s="72">
        <v>44206</v>
      </c>
      <c r="H16" s="73">
        <v>5</v>
      </c>
      <c r="I16" s="74">
        <v>1</v>
      </c>
      <c r="J16" s="75"/>
      <c r="K16" s="7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18" customFormat="1" ht="14.1" customHeight="1" x14ac:dyDescent="0.2">
      <c r="A17" s="16" t="str">
        <f>IF(ISERROR(VALUE(SUBSTITUTE(prevWBS,".",""))),"1",IF(ISERROR(FIND("`",SUBSTITUTE(prevWBS,".","`",1))),TEXT(VALUE(prevWBS)+1,"#"),TEXT(VALUE(LEFT(prevWBS,FIND("`",SUBSTITUTE(prevWBS,".","`",1))-1))+1,"#")))</f>
        <v>2</v>
      </c>
      <c r="B17" s="17" t="s">
        <v>59</v>
      </c>
      <c r="D17" s="19"/>
      <c r="E17" s="19"/>
      <c r="F17" s="44"/>
      <c r="G17" s="44" t="str">
        <f t="shared" ref="G17:G67" si="6">IF(ISBLANK(F17)," - ",IF(H17=0,F17,F17+H17-1))</f>
        <v xml:space="preserve"> - </v>
      </c>
      <c r="H17" s="20"/>
      <c r="I17" s="21"/>
      <c r="J17" s="22" t="str">
        <f t="shared" si="4"/>
        <v xml:space="preserve"> - </v>
      </c>
      <c r="K17" s="41"/>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row>
    <row r="18" spans="1:67" s="24" customFormat="1" ht="14.1" customHeight="1" x14ac:dyDescent="0.2">
      <c r="A1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5" t="s">
        <v>23</v>
      </c>
      <c r="D18" s="66"/>
      <c r="E18" s="66" t="s">
        <v>66</v>
      </c>
      <c r="F18" s="42">
        <v>44196</v>
      </c>
      <c r="G18" s="43">
        <v>44206</v>
      </c>
      <c r="H18" s="25">
        <v>4</v>
      </c>
      <c r="I18" s="26">
        <v>1</v>
      </c>
      <c r="J18" s="27">
        <f t="shared" si="4"/>
        <v>7</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24" customFormat="1" ht="14.1" customHeight="1" x14ac:dyDescent="0.2">
      <c r="A1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24</v>
      </c>
      <c r="D19" s="66"/>
      <c r="E19" s="66" t="s">
        <v>66</v>
      </c>
      <c r="F19" s="42">
        <v>44201</v>
      </c>
      <c r="G19" s="43">
        <v>44201</v>
      </c>
      <c r="H19" s="25">
        <v>3</v>
      </c>
      <c r="I19" s="26">
        <v>1</v>
      </c>
      <c r="J19" s="27">
        <f t="shared" si="4"/>
        <v>1</v>
      </c>
      <c r="K19" s="40"/>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s="24" customFormat="1" ht="14.1" customHeight="1"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5" t="s">
        <v>25</v>
      </c>
      <c r="D20" s="66"/>
      <c r="E20" s="66" t="s">
        <v>66</v>
      </c>
      <c r="F20" s="42">
        <v>44201</v>
      </c>
      <c r="G20" s="43">
        <v>44201</v>
      </c>
      <c r="H20" s="25">
        <v>3</v>
      </c>
      <c r="I20" s="26">
        <v>1</v>
      </c>
      <c r="J20" s="27">
        <f t="shared" si="4"/>
        <v>1</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4.1" customHeight="1"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5" t="s">
        <v>26</v>
      </c>
      <c r="D21" s="66"/>
      <c r="E21" s="66" t="s">
        <v>66</v>
      </c>
      <c r="F21" s="42">
        <v>44202</v>
      </c>
      <c r="G21" s="43">
        <v>44203</v>
      </c>
      <c r="H21" s="25">
        <v>6</v>
      </c>
      <c r="I21" s="26">
        <v>1</v>
      </c>
      <c r="J21" s="27">
        <f t="shared" si="4"/>
        <v>2</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4.1" customHeight="1"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5" t="s">
        <v>27</v>
      </c>
      <c r="D22" s="66"/>
      <c r="E22" s="66" t="s">
        <v>66</v>
      </c>
      <c r="F22" s="42">
        <v>44203</v>
      </c>
      <c r="G22" s="43">
        <v>44203</v>
      </c>
      <c r="H22" s="25">
        <v>3</v>
      </c>
      <c r="I22" s="26">
        <v>1</v>
      </c>
      <c r="J22" s="27">
        <f t="shared" si="4"/>
        <v>1</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18" customFormat="1" ht="14.1" customHeight="1" x14ac:dyDescent="0.2">
      <c r="A23" s="16" t="str">
        <f>IF(ISERROR(VALUE(SUBSTITUTE(prevWBS,".",""))),"1",IF(ISERROR(FIND("`",SUBSTITUTE(prevWBS,".","`",1))),TEXT(VALUE(prevWBS)+1,"#"),TEXT(VALUE(LEFT(prevWBS,FIND("`",SUBSTITUTE(prevWBS,".","`",1))-1))+1,"#")))</f>
        <v>3</v>
      </c>
      <c r="B23" s="17" t="s">
        <v>28</v>
      </c>
      <c r="D23" s="19"/>
      <c r="E23" s="19"/>
      <c r="F23" s="44"/>
      <c r="G23" s="44" t="str">
        <f t="shared" si="6"/>
        <v xml:space="preserve"> - </v>
      </c>
      <c r="H23" s="20"/>
      <c r="I23" s="21"/>
      <c r="J23" s="22" t="str">
        <f t="shared" si="4"/>
        <v xml:space="preserve"> - </v>
      </c>
      <c r="K23" s="41"/>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row>
    <row r="24" spans="1:67" s="24" customFormat="1" ht="14.1" customHeight="1" x14ac:dyDescent="0.2">
      <c r="A24" s="23"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5" t="s">
        <v>29</v>
      </c>
      <c r="D24" s="66"/>
      <c r="E24" s="66" t="s">
        <v>67</v>
      </c>
      <c r="F24" s="42">
        <v>44203</v>
      </c>
      <c r="G24" s="43">
        <v>44206</v>
      </c>
      <c r="H24" s="25">
        <v>4</v>
      </c>
      <c r="I24" s="26">
        <v>1</v>
      </c>
      <c r="J24" s="27">
        <f t="shared" si="4"/>
        <v>2</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24" customFormat="1" ht="14.1" customHeight="1" x14ac:dyDescent="0.2">
      <c r="A25" s="23" t="str">
        <f t="shared" si="7"/>
        <v>3.2</v>
      </c>
      <c r="B25" s="65" t="s">
        <v>30</v>
      </c>
      <c r="D25" s="66"/>
      <c r="E25" s="66" t="s">
        <v>66</v>
      </c>
      <c r="F25" s="42">
        <v>44204</v>
      </c>
      <c r="G25" s="43">
        <v>44204</v>
      </c>
      <c r="H25" s="25">
        <v>3</v>
      </c>
      <c r="I25" s="26">
        <v>1</v>
      </c>
      <c r="J25" s="27">
        <f t="shared" si="4"/>
        <v>1</v>
      </c>
      <c r="K25" s="40"/>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row>
    <row r="26" spans="1:67" s="24" customFormat="1" ht="14.1" customHeight="1" x14ac:dyDescent="0.2">
      <c r="A26" s="23" t="str">
        <f t="shared" si="7"/>
        <v>3.3</v>
      </c>
      <c r="B26" s="65" t="s">
        <v>31</v>
      </c>
      <c r="D26" s="66"/>
      <c r="E26" s="66" t="s">
        <v>67</v>
      </c>
      <c r="F26" s="42">
        <v>44205</v>
      </c>
      <c r="G26" s="43">
        <v>44205</v>
      </c>
      <c r="H26" s="25">
        <v>3</v>
      </c>
      <c r="I26" s="26">
        <v>1</v>
      </c>
      <c r="J26" s="27">
        <f t="shared" si="4"/>
        <v>0</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4.1" customHeight="1" x14ac:dyDescent="0.2">
      <c r="A27" s="23" t="str">
        <f t="shared" si="7"/>
        <v>3.4</v>
      </c>
      <c r="B27" s="65" t="s">
        <v>34</v>
      </c>
      <c r="D27" s="66"/>
      <c r="E27" s="66" t="s">
        <v>67</v>
      </c>
      <c r="F27" s="42">
        <v>44205</v>
      </c>
      <c r="G27" s="43">
        <v>44206</v>
      </c>
      <c r="H27" s="25">
        <v>4</v>
      </c>
      <c r="I27" s="26">
        <v>1</v>
      </c>
      <c r="J27" s="27"/>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14.1" customHeight="1" x14ac:dyDescent="0.2">
      <c r="A28" s="23" t="str">
        <f t="shared" si="7"/>
        <v>3.5</v>
      </c>
      <c r="B28" s="65" t="s">
        <v>32</v>
      </c>
      <c r="D28" s="66"/>
      <c r="E28" s="66" t="s">
        <v>68</v>
      </c>
      <c r="F28" s="42">
        <v>44206</v>
      </c>
      <c r="G28" s="43">
        <v>44206</v>
      </c>
      <c r="H28" s="25">
        <v>6</v>
      </c>
      <c r="I28" s="26">
        <v>1</v>
      </c>
      <c r="J28" s="27">
        <f t="shared" si="4"/>
        <v>0</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4.1" customHeight="1" x14ac:dyDescent="0.2">
      <c r="A29" s="23" t="str">
        <f t="shared" si="7"/>
        <v>3.6</v>
      </c>
      <c r="B29" s="65" t="s">
        <v>33</v>
      </c>
      <c r="D29" s="66"/>
      <c r="E29" s="66" t="s">
        <v>68</v>
      </c>
      <c r="F29" s="42">
        <v>44206</v>
      </c>
      <c r="G29" s="43">
        <v>44210</v>
      </c>
      <c r="H29" s="25">
        <v>3</v>
      </c>
      <c r="I29" s="26">
        <v>1</v>
      </c>
      <c r="J29" s="27">
        <f t="shared" si="4"/>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4.1" customHeight="1" x14ac:dyDescent="0.2">
      <c r="A30" s="23" t="str">
        <f t="shared" si="7"/>
        <v>3.7</v>
      </c>
      <c r="B30" s="65" t="s">
        <v>35</v>
      </c>
      <c r="D30" s="66"/>
      <c r="E30" s="66" t="s">
        <v>68</v>
      </c>
      <c r="F30" s="42">
        <v>44221</v>
      </c>
      <c r="G30" s="43">
        <v>44223</v>
      </c>
      <c r="H30" s="25">
        <v>4</v>
      </c>
      <c r="I30" s="26">
        <v>1</v>
      </c>
      <c r="J30" s="75"/>
      <c r="K30" s="7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24" customFormat="1" ht="14.1" customHeight="1" x14ac:dyDescent="0.2">
      <c r="A31" s="23" t="str">
        <f t="shared" si="7"/>
        <v>3.8</v>
      </c>
      <c r="B31" s="65" t="s">
        <v>42</v>
      </c>
      <c r="D31" s="66"/>
      <c r="E31" s="66" t="s">
        <v>68</v>
      </c>
      <c r="F31" s="42">
        <v>44221</v>
      </c>
      <c r="G31" s="43">
        <v>44223</v>
      </c>
      <c r="H31" s="25">
        <v>5</v>
      </c>
      <c r="I31" s="26">
        <v>1</v>
      </c>
      <c r="J31" s="75"/>
      <c r="K31" s="7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row>
    <row r="32" spans="1:67" s="24" customFormat="1" ht="14.1" customHeight="1" x14ac:dyDescent="0.2">
      <c r="A32" s="23" t="str">
        <f t="shared" si="7"/>
        <v>3.9</v>
      </c>
      <c r="B32" s="65" t="s">
        <v>41</v>
      </c>
      <c r="D32" s="66"/>
      <c r="E32" s="66" t="s">
        <v>69</v>
      </c>
      <c r="F32" s="42">
        <v>44221</v>
      </c>
      <c r="G32" s="43">
        <v>44225</v>
      </c>
      <c r="H32" s="25">
        <v>5</v>
      </c>
      <c r="I32" s="26">
        <v>1</v>
      </c>
      <c r="J32" s="75"/>
      <c r="K32" s="7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4.1" customHeight="1" x14ac:dyDescent="0.2">
      <c r="A33" s="23" t="str">
        <f t="shared" si="7"/>
        <v>3.10</v>
      </c>
      <c r="B33" s="65" t="s">
        <v>36</v>
      </c>
      <c r="D33" s="66"/>
      <c r="E33" s="66" t="s">
        <v>70</v>
      </c>
      <c r="F33" s="42">
        <v>44221</v>
      </c>
      <c r="G33" s="43">
        <v>44224</v>
      </c>
      <c r="H33" s="25">
        <v>5</v>
      </c>
      <c r="I33" s="26">
        <v>1</v>
      </c>
      <c r="J33" s="75"/>
      <c r="K33" s="7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14.1" customHeight="1" x14ac:dyDescent="0.2">
      <c r="A34" s="23" t="str">
        <f t="shared" si="7"/>
        <v>3.11</v>
      </c>
      <c r="B34" s="65" t="s">
        <v>37</v>
      </c>
      <c r="D34" s="66"/>
      <c r="E34" s="66" t="s">
        <v>64</v>
      </c>
      <c r="F34" s="42">
        <v>44224</v>
      </c>
      <c r="G34" s="43">
        <v>44224</v>
      </c>
      <c r="H34" s="25">
        <v>6</v>
      </c>
      <c r="I34" s="26">
        <v>1</v>
      </c>
      <c r="J34" s="75"/>
      <c r="K34" s="7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14.1" customHeight="1" x14ac:dyDescent="0.2">
      <c r="A35" s="23" t="str">
        <f t="shared" si="7"/>
        <v>3.12</v>
      </c>
      <c r="B35" s="65" t="s">
        <v>38</v>
      </c>
      <c r="D35" s="66"/>
      <c r="E35" s="66" t="s">
        <v>68</v>
      </c>
      <c r="F35" s="42">
        <v>44223</v>
      </c>
      <c r="G35" s="43">
        <v>44225</v>
      </c>
      <c r="H35" s="25">
        <v>7</v>
      </c>
      <c r="I35" s="26">
        <v>1</v>
      </c>
      <c r="J35" s="75"/>
      <c r="K35" s="7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4.1" customHeight="1" x14ac:dyDescent="0.2">
      <c r="A36" s="23" t="str">
        <f t="shared" si="7"/>
        <v>3.13</v>
      </c>
      <c r="B36" s="65" t="s">
        <v>39</v>
      </c>
      <c r="D36" s="66"/>
      <c r="E36" s="66" t="s">
        <v>68</v>
      </c>
      <c r="F36" s="42">
        <v>44223</v>
      </c>
      <c r="G36" s="43">
        <v>44225</v>
      </c>
      <c r="H36" s="25">
        <v>8</v>
      </c>
      <c r="I36" s="26">
        <v>1</v>
      </c>
      <c r="J36" s="75"/>
      <c r="K36" s="7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24" customFormat="1" ht="14.1" customHeight="1" x14ac:dyDescent="0.2">
      <c r="A37" s="23" t="str">
        <f t="shared" si="7"/>
        <v>3.14</v>
      </c>
      <c r="B37" s="65" t="s">
        <v>40</v>
      </c>
      <c r="D37" s="66"/>
      <c r="E37" s="66" t="s">
        <v>70</v>
      </c>
      <c r="F37" s="42">
        <v>44225</v>
      </c>
      <c r="G37" s="43">
        <v>44225</v>
      </c>
      <c r="H37" s="25">
        <v>9</v>
      </c>
      <c r="I37" s="26">
        <v>1</v>
      </c>
      <c r="J37" s="75"/>
      <c r="K37" s="7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row>
    <row r="38" spans="1:67" s="18" customFormat="1" ht="14.1" customHeight="1" x14ac:dyDescent="0.2">
      <c r="A38" s="16" t="str">
        <f>IF(ISERROR(VALUE(SUBSTITUTE(prevWBS,".",""))),"1",IF(ISERROR(FIND("`",SUBSTITUTE(prevWBS,".","`",1))),TEXT(VALUE(prevWBS)+1,"#"),TEXT(VALUE(LEFT(prevWBS,FIND("`",SUBSTITUTE(prevWBS,".","`",1))-1))+1,"#")))</f>
        <v>4</v>
      </c>
      <c r="B38" s="17" t="s">
        <v>43</v>
      </c>
      <c r="D38" s="19"/>
      <c r="E38" s="19"/>
      <c r="F38" s="44"/>
      <c r="G38" s="44" t="str">
        <f t="shared" si="6"/>
        <v xml:space="preserve"> - </v>
      </c>
      <c r="H38" s="20"/>
      <c r="I38" s="21"/>
      <c r="J38" s="22" t="str">
        <f t="shared" si="4"/>
        <v xml:space="preserve"> - </v>
      </c>
      <c r="K38" s="41"/>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row>
    <row r="39" spans="1:67" s="24" customFormat="1" ht="14.1" customHeight="1" x14ac:dyDescent="0.2">
      <c r="A39" s="23"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65" t="s">
        <v>46</v>
      </c>
      <c r="D39" s="66"/>
      <c r="E39" s="66" t="s">
        <v>66</v>
      </c>
      <c r="F39" s="42">
        <v>44223</v>
      </c>
      <c r="G39" s="43">
        <v>44223</v>
      </c>
      <c r="H39" s="25">
        <v>1</v>
      </c>
      <c r="I39" s="26">
        <v>1</v>
      </c>
      <c r="J39" s="27">
        <f t="shared" si="4"/>
        <v>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14.1" customHeight="1" x14ac:dyDescent="0.2">
      <c r="A40" s="23" t="str">
        <f t="shared" si="8"/>
        <v>4.2</v>
      </c>
      <c r="B40" s="65" t="s">
        <v>47</v>
      </c>
      <c r="D40" s="66"/>
      <c r="E40" s="66" t="s">
        <v>66</v>
      </c>
      <c r="F40" s="42">
        <v>44226</v>
      </c>
      <c r="G40" s="43">
        <v>44226</v>
      </c>
      <c r="H40" s="25">
        <v>1</v>
      </c>
      <c r="I40" s="26">
        <v>1</v>
      </c>
      <c r="J40" s="27">
        <f t="shared" si="4"/>
        <v>0</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14.1" customHeight="1" x14ac:dyDescent="0.2">
      <c r="A41" s="23" t="str">
        <f t="shared" si="8"/>
        <v>4.3</v>
      </c>
      <c r="B41" s="65" t="s">
        <v>48</v>
      </c>
      <c r="D41" s="66"/>
      <c r="E41" s="66" t="s">
        <v>66</v>
      </c>
      <c r="F41" s="42">
        <v>44230</v>
      </c>
      <c r="G41" s="43">
        <v>44230</v>
      </c>
      <c r="H41" s="25">
        <v>1</v>
      </c>
      <c r="I41" s="26">
        <v>1</v>
      </c>
      <c r="J41" s="27">
        <f t="shared" si="4"/>
        <v>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14.1" customHeight="1" x14ac:dyDescent="0.2">
      <c r="A42" s="23" t="str">
        <f t="shared" si="8"/>
        <v>4.4</v>
      </c>
      <c r="B42" s="65" t="s">
        <v>60</v>
      </c>
      <c r="D42" s="66"/>
      <c r="E42" s="66" t="s">
        <v>71</v>
      </c>
      <c r="F42" s="42">
        <v>44230</v>
      </c>
      <c r="G42" s="43">
        <v>44231</v>
      </c>
      <c r="H42" s="25">
        <v>1</v>
      </c>
      <c r="I42" s="26">
        <v>1</v>
      </c>
      <c r="J42" s="27">
        <f t="shared" si="4"/>
        <v>2</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14.1" customHeight="1" x14ac:dyDescent="0.2">
      <c r="A43" s="23" t="str">
        <f t="shared" si="8"/>
        <v>4.5</v>
      </c>
      <c r="B43" s="65" t="s">
        <v>51</v>
      </c>
      <c r="D43" s="66"/>
      <c r="E43" s="66" t="s">
        <v>65</v>
      </c>
      <c r="F43" s="42">
        <v>44230</v>
      </c>
      <c r="G43" s="43">
        <v>44230</v>
      </c>
      <c r="H43" s="25">
        <v>1</v>
      </c>
      <c r="I43" s="26">
        <v>1</v>
      </c>
      <c r="J43" s="27">
        <f t="shared" si="4"/>
        <v>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14.1" customHeight="1" x14ac:dyDescent="0.2">
      <c r="A44" s="23" t="str">
        <f t="shared" si="8"/>
        <v>4.6</v>
      </c>
      <c r="B44" s="65" t="s">
        <v>50</v>
      </c>
      <c r="D44" s="66"/>
      <c r="E44" s="66" t="s">
        <v>68</v>
      </c>
      <c r="F44" s="42">
        <v>44230</v>
      </c>
      <c r="G44" s="43">
        <v>44232</v>
      </c>
      <c r="H44" s="25">
        <v>1</v>
      </c>
      <c r="I44" s="26">
        <v>1</v>
      </c>
      <c r="J44" s="75"/>
      <c r="K44" s="7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14.1" customHeight="1" x14ac:dyDescent="0.2">
      <c r="A45" s="23" t="str">
        <f t="shared" si="8"/>
        <v>4.7</v>
      </c>
      <c r="B45" s="65" t="s">
        <v>53</v>
      </c>
      <c r="D45" s="66"/>
      <c r="E45" s="66" t="s">
        <v>68</v>
      </c>
      <c r="F45" s="42">
        <v>44230</v>
      </c>
      <c r="G45" s="43">
        <v>44232</v>
      </c>
      <c r="H45" s="25">
        <v>1</v>
      </c>
      <c r="I45" s="26">
        <v>1</v>
      </c>
      <c r="J45" s="75"/>
      <c r="K45" s="7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14.1" customHeight="1" x14ac:dyDescent="0.2">
      <c r="A46" s="23" t="str">
        <f t="shared" si="8"/>
        <v>4.8</v>
      </c>
      <c r="B46" s="65" t="s">
        <v>52</v>
      </c>
      <c r="D46" s="66"/>
      <c r="E46" s="66" t="s">
        <v>69</v>
      </c>
      <c r="F46" s="42">
        <v>44230</v>
      </c>
      <c r="G46" s="43">
        <v>44232</v>
      </c>
      <c r="H46" s="25">
        <v>1</v>
      </c>
      <c r="I46" s="26">
        <v>1</v>
      </c>
      <c r="J46" s="75"/>
      <c r="K46" s="7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14.1" customHeight="1" x14ac:dyDescent="0.2">
      <c r="A47" s="23" t="str">
        <f t="shared" si="8"/>
        <v>4.9</v>
      </c>
      <c r="B47" s="65" t="s">
        <v>54</v>
      </c>
      <c r="D47" s="70"/>
      <c r="E47" s="66" t="s">
        <v>68</v>
      </c>
      <c r="F47" s="71">
        <v>44231</v>
      </c>
      <c r="G47" s="72">
        <v>44233</v>
      </c>
      <c r="H47" s="73"/>
      <c r="I47" s="26">
        <v>1</v>
      </c>
      <c r="J47" s="75"/>
      <c r="K47" s="7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14.1" customHeight="1" x14ac:dyDescent="0.2">
      <c r="A48" s="23" t="str">
        <f t="shared" si="8"/>
        <v>4.10</v>
      </c>
      <c r="B48" s="65" t="s">
        <v>62</v>
      </c>
      <c r="D48" s="70"/>
      <c r="E48" s="66" t="s">
        <v>67</v>
      </c>
      <c r="F48" s="71">
        <v>44236</v>
      </c>
      <c r="G48" s="72">
        <v>44237</v>
      </c>
      <c r="H48" s="73"/>
      <c r="I48" s="26">
        <v>1</v>
      </c>
      <c r="J48" s="75"/>
      <c r="K48" s="7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14.1" customHeight="1" x14ac:dyDescent="0.2">
      <c r="A49" s="23" t="str">
        <f t="shared" si="8"/>
        <v>4.11</v>
      </c>
      <c r="B49" s="65" t="s">
        <v>49</v>
      </c>
      <c r="D49" s="70"/>
      <c r="E49" s="66" t="s">
        <v>68</v>
      </c>
      <c r="F49" s="71">
        <v>44236</v>
      </c>
      <c r="G49" s="72">
        <v>44236</v>
      </c>
      <c r="H49" s="73"/>
      <c r="I49" s="26">
        <v>1</v>
      </c>
      <c r="J49" s="75"/>
      <c r="K49" s="7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14.1" customHeight="1" x14ac:dyDescent="0.2">
      <c r="A50" s="23" t="str">
        <f t="shared" si="8"/>
        <v>4.12</v>
      </c>
      <c r="B50" s="65" t="s">
        <v>55</v>
      </c>
      <c r="D50" s="70"/>
      <c r="E50" s="66" t="s">
        <v>66</v>
      </c>
      <c r="F50" s="71">
        <v>44236</v>
      </c>
      <c r="G50" s="72">
        <v>44237</v>
      </c>
      <c r="H50" s="73"/>
      <c r="I50" s="74">
        <v>1</v>
      </c>
      <c r="J50" s="75"/>
      <c r="K50" s="7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24" customFormat="1" ht="14.1" customHeight="1" x14ac:dyDescent="0.2">
      <c r="A51" s="23" t="str">
        <f t="shared" si="8"/>
        <v>4.13</v>
      </c>
      <c r="B51" s="65" t="s">
        <v>61</v>
      </c>
      <c r="D51" s="70"/>
      <c r="E51" s="66" t="s">
        <v>70</v>
      </c>
      <c r="F51" s="71">
        <v>44236</v>
      </c>
      <c r="G51" s="72">
        <v>44236</v>
      </c>
      <c r="H51" s="73"/>
      <c r="I51" s="74">
        <v>1</v>
      </c>
      <c r="J51" s="75"/>
      <c r="K51" s="7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row>
    <row r="52" spans="1:67" s="24" customFormat="1" ht="14.1" customHeight="1" x14ac:dyDescent="0.2">
      <c r="A52" s="23" t="str">
        <f t="shared" si="8"/>
        <v>4.14</v>
      </c>
      <c r="B52" s="65" t="s">
        <v>45</v>
      </c>
      <c r="D52" s="70"/>
      <c r="E52" s="66" t="s">
        <v>70</v>
      </c>
      <c r="F52" s="71">
        <v>44236</v>
      </c>
      <c r="G52" s="72">
        <v>44237</v>
      </c>
      <c r="H52" s="73"/>
      <c r="I52" s="74">
        <v>1</v>
      </c>
      <c r="J52" s="75"/>
      <c r="K52" s="7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4.1" customHeight="1" x14ac:dyDescent="0.2">
      <c r="A53" s="23" t="str">
        <f t="shared" si="8"/>
        <v>4.15</v>
      </c>
      <c r="B53" s="65" t="s">
        <v>44</v>
      </c>
      <c r="D53" s="70"/>
      <c r="E53" s="66" t="s">
        <v>69</v>
      </c>
      <c r="F53" s="71">
        <v>44237</v>
      </c>
      <c r="G53" s="72">
        <v>44237</v>
      </c>
      <c r="H53" s="73"/>
      <c r="I53" s="74">
        <v>1</v>
      </c>
      <c r="J53" s="75"/>
      <c r="K53" s="7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4.1" customHeight="1" x14ac:dyDescent="0.2">
      <c r="A54" s="23" t="str">
        <f t="shared" si="8"/>
        <v>4.16</v>
      </c>
      <c r="B54" s="65" t="s">
        <v>58</v>
      </c>
      <c r="D54" s="70"/>
      <c r="E54" s="66" t="s">
        <v>68</v>
      </c>
      <c r="F54" s="71">
        <v>44236</v>
      </c>
      <c r="G54" s="72">
        <v>44238</v>
      </c>
      <c r="H54" s="73"/>
      <c r="I54" s="74">
        <v>1</v>
      </c>
      <c r="J54" s="75"/>
      <c r="K54" s="7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4.1" customHeight="1" x14ac:dyDescent="0.2">
      <c r="A55" s="23" t="str">
        <f t="shared" si="8"/>
        <v>4.17</v>
      </c>
      <c r="B55" s="65" t="s">
        <v>56</v>
      </c>
      <c r="D55" s="70"/>
      <c r="E55" s="66" t="s">
        <v>68</v>
      </c>
      <c r="F55" s="71">
        <v>44237</v>
      </c>
      <c r="G55" s="72">
        <v>44238</v>
      </c>
      <c r="H55" s="73"/>
      <c r="I55" s="74">
        <v>1</v>
      </c>
      <c r="J55" s="75"/>
      <c r="K55" s="7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4.1" customHeight="1" x14ac:dyDescent="0.2">
      <c r="A56" s="23" t="str">
        <f t="shared" si="8"/>
        <v>4.18</v>
      </c>
      <c r="B56" s="65" t="s">
        <v>57</v>
      </c>
      <c r="D56" s="70"/>
      <c r="E56" s="66" t="s">
        <v>69</v>
      </c>
      <c r="F56" s="71">
        <v>44238</v>
      </c>
      <c r="G56" s="72">
        <v>44238</v>
      </c>
      <c r="H56" s="73"/>
      <c r="I56" s="74">
        <v>1</v>
      </c>
      <c r="J56" s="75"/>
      <c r="K56" s="7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4.1" customHeight="1" x14ac:dyDescent="0.2">
      <c r="A57" s="23" t="str">
        <f t="shared" si="8"/>
        <v>4.19</v>
      </c>
      <c r="B57" s="65" t="s">
        <v>72</v>
      </c>
      <c r="D57" s="70"/>
      <c r="E57" s="66" t="s">
        <v>70</v>
      </c>
      <c r="F57" s="71">
        <v>44238</v>
      </c>
      <c r="G57" s="72">
        <v>44238</v>
      </c>
      <c r="H57" s="73"/>
      <c r="I57" s="74">
        <v>1</v>
      </c>
      <c r="J57" s="75"/>
      <c r="K57" s="7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4.1" customHeight="1" x14ac:dyDescent="0.2">
      <c r="A58" s="23" t="str">
        <f t="shared" si="8"/>
        <v>4.20</v>
      </c>
      <c r="B58" s="65" t="s">
        <v>73</v>
      </c>
      <c r="D58" s="70"/>
      <c r="E58" s="66" t="s">
        <v>68</v>
      </c>
      <c r="F58" s="71">
        <v>44238</v>
      </c>
      <c r="G58" s="72">
        <v>44238</v>
      </c>
      <c r="H58" s="73"/>
      <c r="I58" s="74">
        <v>1</v>
      </c>
      <c r="J58" s="75"/>
      <c r="K58" s="7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4.1" customHeight="1" x14ac:dyDescent="0.2">
      <c r="A59" s="23" t="str">
        <f t="shared" si="8"/>
        <v>4.21</v>
      </c>
      <c r="B59" s="65" t="s">
        <v>74</v>
      </c>
      <c r="D59" s="70"/>
      <c r="E59" s="66" t="s">
        <v>68</v>
      </c>
      <c r="F59" s="71">
        <v>44238</v>
      </c>
      <c r="G59" s="72">
        <v>44239</v>
      </c>
      <c r="H59" s="73"/>
      <c r="I59" s="74">
        <v>1</v>
      </c>
      <c r="J59" s="75"/>
      <c r="K59" s="7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4.1" customHeight="1" x14ac:dyDescent="0.2">
      <c r="A60" s="23" t="str">
        <f t="shared" si="8"/>
        <v>4.22</v>
      </c>
      <c r="B60" s="65" t="s">
        <v>75</v>
      </c>
      <c r="D60" s="70"/>
      <c r="E60" s="66" t="s">
        <v>69</v>
      </c>
      <c r="F60" s="71">
        <v>44238</v>
      </c>
      <c r="G60" s="72">
        <v>44239</v>
      </c>
      <c r="H60" s="73"/>
      <c r="I60" s="74">
        <v>1</v>
      </c>
      <c r="J60" s="75"/>
      <c r="K60" s="7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row r="61" spans="1:67" s="24" customFormat="1" ht="14.1" customHeight="1" x14ac:dyDescent="0.2">
      <c r="A61" s="23" t="str">
        <f t="shared" si="8"/>
        <v>4.23</v>
      </c>
      <c r="B61" s="65" t="s">
        <v>76</v>
      </c>
      <c r="D61" s="70"/>
      <c r="E61" s="70" t="s">
        <v>66</v>
      </c>
      <c r="F61" s="71">
        <v>44239</v>
      </c>
      <c r="G61" s="72">
        <v>44239</v>
      </c>
      <c r="H61" s="73"/>
      <c r="I61" s="74">
        <v>1</v>
      </c>
      <c r="J61" s="75"/>
      <c r="K61" s="7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row>
    <row r="62" spans="1:67" s="24" customFormat="1" ht="14.1" customHeight="1" x14ac:dyDescent="0.2">
      <c r="A62" s="23" t="str">
        <f t="shared" si="8"/>
        <v>4.24</v>
      </c>
      <c r="B62" s="65" t="s">
        <v>77</v>
      </c>
      <c r="D62" s="70"/>
      <c r="E62" s="70" t="s">
        <v>68</v>
      </c>
      <c r="F62" s="71">
        <v>44239</v>
      </c>
      <c r="G62" s="72">
        <v>44240</v>
      </c>
      <c r="H62" s="73"/>
      <c r="I62" s="74">
        <v>1</v>
      </c>
      <c r="J62" s="75"/>
      <c r="K62" s="7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row>
    <row r="63" spans="1:67" s="18" customFormat="1" ht="14.1" customHeight="1" x14ac:dyDescent="0.2">
      <c r="A63" s="16" t="str">
        <f>IF(ISERROR(VALUE(SUBSTITUTE(prevWBS,".",""))),"1",IF(ISERROR(FIND("`",SUBSTITUTE(prevWBS,".","`",1))),TEXT(VALUE(prevWBS)+1,"#"),TEXT(VALUE(LEFT(prevWBS,FIND("`",SUBSTITUTE(prevWBS,".","`",1))-1))+1,"#")))</f>
        <v>5</v>
      </c>
      <c r="B63" s="17" t="s">
        <v>85</v>
      </c>
      <c r="D63" s="19"/>
      <c r="E63" s="19"/>
      <c r="F63" s="44"/>
      <c r="G63" s="44" t="str">
        <f t="shared" si="6"/>
        <v xml:space="preserve"> - </v>
      </c>
      <c r="H63" s="20"/>
      <c r="I63" s="21"/>
      <c r="J63" s="22" t="str">
        <f t="shared" si="4"/>
        <v xml:space="preserve"> - </v>
      </c>
      <c r="K63" s="41"/>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row>
    <row r="64" spans="1:67" s="24" customFormat="1" ht="14.1" customHeight="1" x14ac:dyDescent="0.2">
      <c r="A64" s="23" t="str">
        <f t="shared" ref="A64:A160"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65" t="s">
        <v>78</v>
      </c>
      <c r="D64" s="66"/>
      <c r="E64" s="66" t="s">
        <v>66</v>
      </c>
      <c r="F64" s="42">
        <v>44242</v>
      </c>
      <c r="G64" s="43">
        <v>44242</v>
      </c>
      <c r="H64" s="25">
        <v>1</v>
      </c>
      <c r="I64" s="26">
        <v>1</v>
      </c>
      <c r="J64" s="27">
        <f t="shared" si="4"/>
        <v>1</v>
      </c>
      <c r="K64" s="40"/>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row>
    <row r="65" spans="1:67" s="24" customFormat="1" ht="14.1" customHeight="1" x14ac:dyDescent="0.2">
      <c r="A65" s="23" t="str">
        <f t="shared" si="9"/>
        <v>5.2</v>
      </c>
      <c r="B65" s="65" t="s">
        <v>79</v>
      </c>
      <c r="D65" s="66"/>
      <c r="E65" s="66" t="s">
        <v>68</v>
      </c>
      <c r="F65" s="42">
        <v>44243</v>
      </c>
      <c r="G65" s="43">
        <v>44243</v>
      </c>
      <c r="H65" s="25">
        <v>1</v>
      </c>
      <c r="I65" s="26">
        <v>1</v>
      </c>
      <c r="J65" s="27">
        <f t="shared" si="4"/>
        <v>1</v>
      </c>
      <c r="K65" s="40"/>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row>
    <row r="66" spans="1:67" s="24" customFormat="1" ht="14.1" customHeight="1" x14ac:dyDescent="0.2">
      <c r="A66" s="23" t="str">
        <f t="shared" si="9"/>
        <v>5.3</v>
      </c>
      <c r="B66" s="65" t="s">
        <v>80</v>
      </c>
      <c r="D66" s="66"/>
      <c r="E66" s="66" t="s">
        <v>68</v>
      </c>
      <c r="F66" s="42">
        <v>44244</v>
      </c>
      <c r="G66" s="43">
        <f t="shared" si="6"/>
        <v>44244</v>
      </c>
      <c r="H66" s="25">
        <v>1</v>
      </c>
      <c r="I66" s="26">
        <v>1</v>
      </c>
      <c r="J66" s="27">
        <f t="shared" si="4"/>
        <v>1</v>
      </c>
      <c r="K66" s="40"/>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row>
    <row r="67" spans="1:67" s="24" customFormat="1" ht="14.1" customHeight="1" x14ac:dyDescent="0.2">
      <c r="A67" s="23" t="str">
        <f t="shared" si="9"/>
        <v>5.4</v>
      </c>
      <c r="B67" s="65" t="s">
        <v>81</v>
      </c>
      <c r="D67" s="66"/>
      <c r="E67" s="66" t="s">
        <v>67</v>
      </c>
      <c r="F67" s="42">
        <v>44244</v>
      </c>
      <c r="G67" s="43">
        <f t="shared" si="6"/>
        <v>44244</v>
      </c>
      <c r="H67" s="25">
        <v>1</v>
      </c>
      <c r="I67" s="26">
        <v>1</v>
      </c>
      <c r="J67" s="27">
        <f t="shared" si="4"/>
        <v>1</v>
      </c>
      <c r="K67" s="40"/>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row>
    <row r="68" spans="1:67" s="24" customFormat="1" ht="14.1" customHeight="1" x14ac:dyDescent="0.2">
      <c r="A68" s="23" t="str">
        <f t="shared" si="9"/>
        <v>5.5</v>
      </c>
      <c r="B68" s="65" t="s">
        <v>82</v>
      </c>
      <c r="D68" s="66"/>
      <c r="E68" s="66" t="s">
        <v>66</v>
      </c>
      <c r="F68" s="42">
        <v>44242</v>
      </c>
      <c r="G68" s="43">
        <v>44244</v>
      </c>
      <c r="H68" s="25">
        <v>1</v>
      </c>
      <c r="I68" s="26">
        <v>1</v>
      </c>
      <c r="J68" s="27"/>
      <c r="K68" s="40"/>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row>
    <row r="69" spans="1:67" s="24" customFormat="1" ht="14.1" customHeight="1" x14ac:dyDescent="0.2">
      <c r="A69" s="23" t="str">
        <f t="shared" si="9"/>
        <v>5.6</v>
      </c>
      <c r="B69" s="65" t="s">
        <v>84</v>
      </c>
      <c r="D69" s="70"/>
      <c r="E69" s="66" t="s">
        <v>66</v>
      </c>
      <c r="F69" s="42">
        <v>44244</v>
      </c>
      <c r="G69" s="43">
        <v>44244</v>
      </c>
      <c r="H69" s="25"/>
      <c r="I69" s="26">
        <v>1</v>
      </c>
      <c r="J69" s="27"/>
      <c r="K69" s="40"/>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row>
    <row r="70" spans="1:67" s="24" customFormat="1" ht="14.1" customHeight="1" x14ac:dyDescent="0.2">
      <c r="A70" s="23" t="str">
        <f t="shared" si="9"/>
        <v>5.7</v>
      </c>
      <c r="B70" s="65" t="s">
        <v>83</v>
      </c>
      <c r="D70" s="70"/>
      <c r="E70" s="66" t="s">
        <v>66</v>
      </c>
      <c r="F70" s="42">
        <v>44244</v>
      </c>
      <c r="G70" s="43">
        <v>44244</v>
      </c>
      <c r="H70" s="25"/>
      <c r="I70" s="26">
        <v>1</v>
      </c>
      <c r="J70" s="27"/>
      <c r="K70" s="40"/>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row>
    <row r="71" spans="1:67" s="24" customFormat="1" ht="14.1" customHeight="1" x14ac:dyDescent="0.2">
      <c r="A71" s="23" t="str">
        <f t="shared" si="9"/>
        <v>5.8</v>
      </c>
      <c r="B71" s="65" t="s">
        <v>86</v>
      </c>
      <c r="D71" s="70"/>
      <c r="E71" s="66" t="s">
        <v>66</v>
      </c>
      <c r="F71" s="42">
        <v>44244</v>
      </c>
      <c r="G71" s="43">
        <v>44244</v>
      </c>
      <c r="H71" s="25"/>
      <c r="I71" s="26">
        <v>1</v>
      </c>
      <c r="J71" s="27"/>
      <c r="K71" s="40"/>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row>
    <row r="72" spans="1:67" s="24" customFormat="1" ht="14.1" customHeight="1" x14ac:dyDescent="0.2">
      <c r="A72" s="23" t="str">
        <f t="shared" si="9"/>
        <v>5.9</v>
      </c>
      <c r="B72" s="65" t="s">
        <v>87</v>
      </c>
      <c r="D72" s="70"/>
      <c r="E72" s="66" t="s">
        <v>68</v>
      </c>
      <c r="F72" s="42">
        <v>44244</v>
      </c>
      <c r="G72" s="43">
        <v>44244</v>
      </c>
      <c r="H72" s="25"/>
      <c r="I72" s="26">
        <v>1</v>
      </c>
      <c r="J72" s="27"/>
      <c r="K72" s="40"/>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row>
    <row r="73" spans="1:67" s="24" customFormat="1" ht="14.1" customHeight="1" x14ac:dyDescent="0.2">
      <c r="A73" s="23" t="str">
        <f t="shared" si="9"/>
        <v>5.10</v>
      </c>
      <c r="B73" s="65" t="s">
        <v>88</v>
      </c>
      <c r="D73" s="70"/>
      <c r="E73" s="66" t="s">
        <v>69</v>
      </c>
      <c r="F73" s="42">
        <v>44245</v>
      </c>
      <c r="G73" s="43">
        <v>44245</v>
      </c>
      <c r="H73" s="25"/>
      <c r="I73" s="26">
        <v>1</v>
      </c>
      <c r="J73" s="27"/>
      <c r="K73" s="40"/>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row>
    <row r="74" spans="1:67" s="18" customFormat="1" ht="14.1" customHeight="1" x14ac:dyDescent="0.2">
      <c r="A74" s="16" t="str">
        <f>IF(ISERROR(VALUE(SUBSTITUTE(prevWBS,".",""))),"1",IF(ISERROR(FIND("`",SUBSTITUTE(prevWBS,".","`",1))),TEXT(VALUE(prevWBS)+1,"#"),TEXT(VALUE(LEFT(prevWBS,FIND("`",SUBSTITUTE(prevWBS,".","`",1))-1))+1,"#")))</f>
        <v>6</v>
      </c>
      <c r="B74" s="17" t="s">
        <v>92</v>
      </c>
      <c r="D74" s="19"/>
      <c r="E74" s="19"/>
      <c r="F74" s="44"/>
      <c r="G74" s="44" t="str">
        <f t="shared" ref="G74" si="10">IF(ISBLANK(F74)," - ",IF(H74=0,F74,F74+H74-1))</f>
        <v xml:space="preserve"> - </v>
      </c>
      <c r="H74" s="20"/>
      <c r="I74" s="21"/>
      <c r="J74" s="22" t="str">
        <f t="shared" ref="J74:J75" si="11">IF(OR(G74=0,F74=0)," - ",NETWORKDAYS(F74,G74))</f>
        <v xml:space="preserve"> - </v>
      </c>
      <c r="K74" s="41"/>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row>
    <row r="75" spans="1:67" s="24" customFormat="1" ht="14.1" customHeight="1" x14ac:dyDescent="0.2">
      <c r="A75" s="23" t="str">
        <f t="shared" si="9"/>
        <v>6.1</v>
      </c>
      <c r="B75" s="65" t="s">
        <v>89</v>
      </c>
      <c r="D75" s="66"/>
      <c r="E75" s="66" t="s">
        <v>66</v>
      </c>
      <c r="F75" s="42">
        <v>44247</v>
      </c>
      <c r="G75" s="43">
        <v>44247</v>
      </c>
      <c r="H75" s="25">
        <v>1</v>
      </c>
      <c r="I75" s="26">
        <v>1</v>
      </c>
      <c r="J75" s="27">
        <f t="shared" si="11"/>
        <v>0</v>
      </c>
      <c r="K75" s="40"/>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row>
    <row r="76" spans="1:67" s="24" customFormat="1" ht="14.1" customHeight="1" x14ac:dyDescent="0.2">
      <c r="A76" s="23" t="str">
        <f t="shared" si="9"/>
        <v>6.2</v>
      </c>
      <c r="B76" s="65" t="s">
        <v>90</v>
      </c>
      <c r="D76" s="66"/>
      <c r="E76" s="66" t="s">
        <v>70</v>
      </c>
      <c r="F76" s="42">
        <v>44247</v>
      </c>
      <c r="G76" s="43">
        <v>44248</v>
      </c>
      <c r="H76" s="25"/>
      <c r="I76" s="26">
        <v>1</v>
      </c>
      <c r="J76" s="27"/>
      <c r="K76" s="40"/>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row>
    <row r="77" spans="1:67" s="24" customFormat="1" ht="14.1" customHeight="1" x14ac:dyDescent="0.2">
      <c r="A77" s="23" t="str">
        <f t="shared" si="9"/>
        <v>6.3</v>
      </c>
      <c r="B77" s="65" t="s">
        <v>91</v>
      </c>
      <c r="D77" s="66"/>
      <c r="E77" s="66" t="s">
        <v>69</v>
      </c>
      <c r="F77" s="42">
        <v>44248</v>
      </c>
      <c r="G77" s="43">
        <v>44248</v>
      </c>
      <c r="H77" s="25"/>
      <c r="I77" s="26">
        <v>1</v>
      </c>
      <c r="J77" s="27"/>
      <c r="K77" s="40"/>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row>
    <row r="78" spans="1:67" s="24" customFormat="1" ht="14.1" customHeight="1" x14ac:dyDescent="0.2">
      <c r="A78" s="23" t="str">
        <f t="shared" si="9"/>
        <v>6.4</v>
      </c>
      <c r="B78" s="65" t="s">
        <v>93</v>
      </c>
      <c r="D78" s="66"/>
      <c r="E78" s="66" t="s">
        <v>66</v>
      </c>
      <c r="F78" s="42">
        <v>44249</v>
      </c>
      <c r="G78" s="43">
        <v>44249</v>
      </c>
      <c r="H78" s="25"/>
      <c r="I78" s="26">
        <v>1</v>
      </c>
      <c r="J78" s="27"/>
      <c r="K78" s="40"/>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row>
    <row r="79" spans="1:67" s="24" customFormat="1" ht="14.1" customHeight="1" x14ac:dyDescent="0.2">
      <c r="A79" s="23" t="str">
        <f t="shared" si="9"/>
        <v>6.5</v>
      </c>
      <c r="B79" s="65" t="s">
        <v>94</v>
      </c>
      <c r="D79" s="66"/>
      <c r="E79" s="66" t="s">
        <v>66</v>
      </c>
      <c r="F79" s="42">
        <v>44249</v>
      </c>
      <c r="G79" s="43">
        <v>44250</v>
      </c>
      <c r="H79" s="25"/>
      <c r="I79" s="26">
        <v>1</v>
      </c>
      <c r="J79" s="27"/>
      <c r="K79" s="40"/>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row>
    <row r="80" spans="1:67" s="24" customFormat="1" ht="14.1" customHeight="1" x14ac:dyDescent="0.2">
      <c r="A80" s="23" t="str">
        <f t="shared" si="9"/>
        <v>6.6</v>
      </c>
      <c r="B80" s="65" t="s">
        <v>95</v>
      </c>
      <c r="D80" s="70"/>
      <c r="E80" s="66" t="s">
        <v>151</v>
      </c>
      <c r="F80" s="42">
        <v>44249</v>
      </c>
      <c r="G80" s="43">
        <v>44259</v>
      </c>
      <c r="H80" s="25"/>
      <c r="I80" s="26">
        <v>1</v>
      </c>
      <c r="J80" s="27"/>
      <c r="K80" s="40"/>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row>
    <row r="81" spans="1:67" s="24" customFormat="1" ht="14.1" customHeight="1" x14ac:dyDescent="0.2">
      <c r="A81" s="23" t="str">
        <f t="shared" si="9"/>
        <v>6.7</v>
      </c>
      <c r="B81" s="65" t="s">
        <v>96</v>
      </c>
      <c r="D81" s="70"/>
      <c r="E81" s="66" t="s">
        <v>67</v>
      </c>
      <c r="F81" s="42">
        <v>44260</v>
      </c>
      <c r="G81" s="43">
        <v>44260</v>
      </c>
      <c r="H81" s="25"/>
      <c r="I81" s="26">
        <v>1</v>
      </c>
      <c r="J81" s="27"/>
      <c r="K81" s="40"/>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row>
    <row r="82" spans="1:67" s="24" customFormat="1" ht="14.1" customHeight="1" x14ac:dyDescent="0.2">
      <c r="A82" s="23" t="str">
        <f t="shared" si="9"/>
        <v>6.8</v>
      </c>
      <c r="B82" s="65" t="s">
        <v>97</v>
      </c>
      <c r="D82" s="70"/>
      <c r="E82" s="66" t="s">
        <v>68</v>
      </c>
      <c r="F82" s="42">
        <v>44260</v>
      </c>
      <c r="G82" s="43">
        <v>44267</v>
      </c>
      <c r="H82" s="25"/>
      <c r="I82" s="26">
        <v>1</v>
      </c>
      <c r="J82" s="27"/>
      <c r="K82" s="40"/>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row>
    <row r="83" spans="1:67" s="24" customFormat="1" ht="14.1" customHeight="1" x14ac:dyDescent="0.2">
      <c r="A83" s="23" t="str">
        <f t="shared" si="9"/>
        <v>6.9</v>
      </c>
      <c r="B83" s="65" t="s">
        <v>98</v>
      </c>
      <c r="D83" s="70"/>
      <c r="E83" s="66" t="s">
        <v>66</v>
      </c>
      <c r="F83" s="42">
        <v>44267</v>
      </c>
      <c r="G83" s="43">
        <v>44271</v>
      </c>
      <c r="H83" s="25"/>
      <c r="I83" s="26">
        <v>1</v>
      </c>
      <c r="J83" s="27"/>
      <c r="K83" s="40"/>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row>
    <row r="84" spans="1:67" s="24" customFormat="1" ht="14.1" customHeight="1" x14ac:dyDescent="0.2">
      <c r="A84" s="23" t="str">
        <f t="shared" si="9"/>
        <v>6.10</v>
      </c>
      <c r="B84" s="65" t="s">
        <v>99</v>
      </c>
      <c r="D84" s="70"/>
      <c r="E84" s="70" t="s">
        <v>66</v>
      </c>
      <c r="F84" s="71">
        <v>44274</v>
      </c>
      <c r="G84" s="72">
        <v>44274</v>
      </c>
      <c r="H84" s="73"/>
      <c r="I84" s="74">
        <v>1</v>
      </c>
      <c r="J84" s="75"/>
      <c r="K84" s="7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row>
    <row r="85" spans="1:67" s="18" customFormat="1" ht="14.1" customHeight="1" x14ac:dyDescent="0.2">
      <c r="A85" s="16" t="str">
        <f>IF(ISERROR(VALUE(SUBSTITUTE(prevWBS,".",""))),"1",IF(ISERROR(FIND("`",SUBSTITUTE(prevWBS,".","`",1))),TEXT(VALUE(prevWBS)+1,"#"),TEXT(VALUE(LEFT(prevWBS,FIND("`",SUBSTITUTE(prevWBS,".","`",1))-1))+1,"#")))</f>
        <v>7</v>
      </c>
      <c r="B85" s="17" t="s">
        <v>102</v>
      </c>
      <c r="D85" s="19"/>
      <c r="E85" s="19"/>
      <c r="F85" s="44"/>
      <c r="G85" s="44" t="str">
        <f t="shared" ref="G85" si="12">IF(ISBLANK(F85)," - ",IF(H85=0,F85,F85+H85-1))</f>
        <v xml:space="preserve"> - </v>
      </c>
      <c r="H85" s="20"/>
      <c r="I85" s="21"/>
      <c r="J85" s="22" t="str">
        <f t="shared" ref="J85:J86" si="13">IF(OR(G85=0,F85=0)," - ",NETWORKDAYS(F85,G85))</f>
        <v xml:space="preserve"> - </v>
      </c>
      <c r="K85" s="41"/>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row>
    <row r="86" spans="1:67" s="24" customFormat="1" ht="14.1" customHeight="1" x14ac:dyDescent="0.2">
      <c r="A86" s="23" t="str">
        <f t="shared" si="9"/>
        <v>7.1</v>
      </c>
      <c r="B86" s="65" t="s">
        <v>101</v>
      </c>
      <c r="D86" s="66"/>
      <c r="E86" s="66" t="s">
        <v>66</v>
      </c>
      <c r="F86" s="42">
        <v>44274</v>
      </c>
      <c r="G86" s="43">
        <v>44277</v>
      </c>
      <c r="H86" s="25"/>
      <c r="I86" s="26">
        <v>1</v>
      </c>
      <c r="J86" s="27">
        <f t="shared" si="13"/>
        <v>2</v>
      </c>
      <c r="K86" s="40"/>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row>
    <row r="87" spans="1:67" s="18" customFormat="1" ht="14.1" customHeight="1" x14ac:dyDescent="0.2">
      <c r="A87" s="16" t="str">
        <f>IF(ISERROR(VALUE(SUBSTITUTE(prevWBS,".",""))),"1",IF(ISERROR(FIND("`",SUBSTITUTE(prevWBS,".","`",1))),TEXT(VALUE(prevWBS)+1,"#"),TEXT(VALUE(LEFT(prevWBS,FIND("`",SUBSTITUTE(prevWBS,".","`",1))-1))+1,"#")))</f>
        <v>8</v>
      </c>
      <c r="B87" s="17" t="s">
        <v>103</v>
      </c>
      <c r="D87" s="19"/>
      <c r="E87" s="19"/>
      <c r="F87" s="44"/>
      <c r="G87" s="44" t="str">
        <f t="shared" ref="G87" si="14">IF(ISBLANK(F87)," - ",IF(H87=0,F87,F87+H87-1))</f>
        <v xml:space="preserve"> - </v>
      </c>
      <c r="H87" s="20"/>
      <c r="I87" s="21"/>
      <c r="J87" s="22" t="str">
        <f t="shared" ref="J87:J88" si="15">IF(OR(G87=0,F87=0)," - ",NETWORKDAYS(F87,G87))</f>
        <v xml:space="preserve"> - </v>
      </c>
      <c r="K87" s="41"/>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row>
    <row r="88" spans="1:67" s="24" customFormat="1" ht="14.1" customHeight="1" x14ac:dyDescent="0.2">
      <c r="A88" s="23" t="str">
        <f t="shared" si="9"/>
        <v>8.1</v>
      </c>
      <c r="B88" s="65" t="s">
        <v>104</v>
      </c>
      <c r="D88" s="66"/>
      <c r="E88" s="66" t="s">
        <v>68</v>
      </c>
      <c r="F88" s="42">
        <v>44323</v>
      </c>
      <c r="G88" s="43">
        <v>44324</v>
      </c>
      <c r="H88" s="25"/>
      <c r="I88" s="26">
        <v>1</v>
      </c>
      <c r="J88" s="27">
        <f t="shared" si="15"/>
        <v>1</v>
      </c>
      <c r="K88" s="40"/>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s="24" customFormat="1" ht="14.1" customHeight="1" x14ac:dyDescent="0.2">
      <c r="A89" s="23" t="str">
        <f t="shared" si="9"/>
        <v>8.2</v>
      </c>
      <c r="B89" s="65" t="s">
        <v>105</v>
      </c>
      <c r="D89" s="66"/>
      <c r="E89" s="66" t="s">
        <v>66</v>
      </c>
      <c r="F89" s="42">
        <v>44324</v>
      </c>
      <c r="G89" s="43">
        <v>44324</v>
      </c>
      <c r="H89" s="25"/>
      <c r="I89" s="26">
        <v>1</v>
      </c>
      <c r="J89" s="27"/>
      <c r="K89" s="40"/>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row>
    <row r="90" spans="1:67" s="24" customFormat="1" ht="14.1" customHeight="1" x14ac:dyDescent="0.2">
      <c r="A90" s="23" t="str">
        <f t="shared" si="9"/>
        <v>8.3</v>
      </c>
      <c r="B90" s="65" t="s">
        <v>108</v>
      </c>
      <c r="D90" s="66"/>
      <c r="E90" s="66" t="s">
        <v>67</v>
      </c>
      <c r="F90" s="42">
        <v>44324</v>
      </c>
      <c r="G90" s="43">
        <v>44324</v>
      </c>
      <c r="H90" s="25"/>
      <c r="I90" s="26">
        <v>1</v>
      </c>
      <c r="J90" s="27"/>
      <c r="K90" s="40"/>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row>
    <row r="91" spans="1:67" s="24" customFormat="1" ht="14.1" customHeight="1" x14ac:dyDescent="0.2">
      <c r="A91" s="23" t="str">
        <f t="shared" si="9"/>
        <v>8.4</v>
      </c>
      <c r="B91" s="65" t="s">
        <v>109</v>
      </c>
      <c r="D91" s="66"/>
      <c r="E91" s="66" t="s">
        <v>66</v>
      </c>
      <c r="F91" s="42">
        <v>44324</v>
      </c>
      <c r="G91" s="43">
        <v>44324</v>
      </c>
      <c r="H91" s="25"/>
      <c r="I91" s="26">
        <v>1</v>
      </c>
      <c r="J91" s="27"/>
      <c r="K91" s="40"/>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row>
    <row r="92" spans="1:67" s="24" customFormat="1" ht="14.1" customHeight="1" x14ac:dyDescent="0.2">
      <c r="A92" s="23" t="str">
        <f t="shared" si="9"/>
        <v>8.5</v>
      </c>
      <c r="B92" s="65" t="s">
        <v>110</v>
      </c>
      <c r="D92" s="66"/>
      <c r="E92" s="66" t="s">
        <v>68</v>
      </c>
      <c r="F92" s="42">
        <v>44324</v>
      </c>
      <c r="G92" s="43">
        <v>44324</v>
      </c>
      <c r="H92" s="25"/>
      <c r="I92" s="26">
        <v>1</v>
      </c>
      <c r="J92" s="27"/>
      <c r="K92" s="40"/>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row>
    <row r="93" spans="1:67" s="24" customFormat="1" ht="14.1" customHeight="1" x14ac:dyDescent="0.2">
      <c r="A93" s="23" t="str">
        <f t="shared" si="9"/>
        <v>8.6</v>
      </c>
      <c r="B93" s="65" t="s">
        <v>111</v>
      </c>
      <c r="D93" s="66"/>
      <c r="E93" s="66" t="s">
        <v>68</v>
      </c>
      <c r="F93" s="42">
        <v>44326</v>
      </c>
      <c r="G93" s="43">
        <v>44327</v>
      </c>
      <c r="H93" s="25"/>
      <c r="I93" s="26">
        <v>1</v>
      </c>
      <c r="J93" s="27"/>
      <c r="K93" s="40"/>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row>
    <row r="94" spans="1:67" s="24" customFormat="1" ht="14.1" customHeight="1" x14ac:dyDescent="0.2">
      <c r="A94" s="23" t="str">
        <f t="shared" si="9"/>
        <v>8.7</v>
      </c>
      <c r="B94" s="65" t="s">
        <v>106</v>
      </c>
      <c r="D94" s="66"/>
      <c r="E94" s="66" t="s">
        <v>66</v>
      </c>
      <c r="F94" s="42">
        <v>44341</v>
      </c>
      <c r="G94" s="43">
        <v>44341</v>
      </c>
      <c r="H94" s="25"/>
      <c r="I94" s="26">
        <v>1</v>
      </c>
      <c r="J94" s="27"/>
      <c r="K94" s="40"/>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row>
    <row r="95" spans="1:67" s="24" customFormat="1" ht="14.1" customHeight="1" x14ac:dyDescent="0.2">
      <c r="A95" s="23" t="str">
        <f t="shared" si="9"/>
        <v>8.8</v>
      </c>
      <c r="B95" s="65" t="s">
        <v>107</v>
      </c>
      <c r="D95" s="66"/>
      <c r="E95" s="66" t="s">
        <v>66</v>
      </c>
      <c r="F95" s="42">
        <v>44341</v>
      </c>
      <c r="G95" s="43">
        <v>44341</v>
      </c>
      <c r="H95" s="25"/>
      <c r="I95" s="26">
        <v>1</v>
      </c>
      <c r="J95" s="27"/>
      <c r="K95" s="40"/>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row>
    <row r="96" spans="1:67" s="24" customFormat="1" ht="14.1" customHeight="1" x14ac:dyDescent="0.2">
      <c r="A96" s="23" t="str">
        <f t="shared" si="9"/>
        <v>8.9</v>
      </c>
      <c r="B96" s="65" t="s">
        <v>112</v>
      </c>
      <c r="D96" s="70"/>
      <c r="E96" s="66" t="s">
        <v>66</v>
      </c>
      <c r="F96" s="42">
        <v>44341</v>
      </c>
      <c r="G96" s="43">
        <v>44341</v>
      </c>
      <c r="H96" s="25"/>
      <c r="I96" s="26">
        <v>1</v>
      </c>
      <c r="J96" s="27"/>
      <c r="K96" s="40"/>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row>
    <row r="97" spans="1:67" s="18" customFormat="1" ht="14.1" customHeight="1" x14ac:dyDescent="0.2">
      <c r="A97" s="16" t="str">
        <f>IF(ISERROR(VALUE(SUBSTITUTE(prevWBS,".",""))),"1",IF(ISERROR(FIND("`",SUBSTITUTE(prevWBS,".","`",1))),TEXT(VALUE(prevWBS)+1,"#"),TEXT(VALUE(LEFT(prevWBS,FIND("`",SUBSTITUTE(prevWBS,".","`",1))-1))+1,"#")))</f>
        <v>9</v>
      </c>
      <c r="B97" s="17" t="s">
        <v>119</v>
      </c>
      <c r="D97" s="19"/>
      <c r="E97" s="19"/>
      <c r="F97" s="44"/>
      <c r="G97" s="44" t="str">
        <f t="shared" ref="G97" si="16">IF(ISBLANK(F97)," - ",IF(H97=0,F97,F97+H97-1))</f>
        <v xml:space="preserve"> - </v>
      </c>
      <c r="H97" s="20"/>
      <c r="I97" s="21"/>
      <c r="J97" s="22" t="str">
        <f t="shared" ref="J97" si="17">IF(OR(G97=0,F97=0)," - ",NETWORKDAYS(F97,G97))</f>
        <v xml:space="preserve"> - </v>
      </c>
      <c r="K97" s="41"/>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row>
    <row r="98" spans="1:67" s="24" customFormat="1" ht="14.1" customHeight="1" x14ac:dyDescent="0.2">
      <c r="A98" s="23" t="str">
        <f t="shared" si="9"/>
        <v>9.1</v>
      </c>
      <c r="B98" s="65" t="s">
        <v>113</v>
      </c>
      <c r="D98" s="70"/>
      <c r="E98" s="66" t="s">
        <v>66</v>
      </c>
      <c r="F98" s="42">
        <v>44342</v>
      </c>
      <c r="G98" s="43">
        <v>44347</v>
      </c>
      <c r="H98" s="25"/>
      <c r="I98" s="26">
        <v>1</v>
      </c>
      <c r="J98" s="27"/>
      <c r="K98" s="40"/>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row>
    <row r="99" spans="1:67" s="24" customFormat="1" ht="14.1" customHeight="1" x14ac:dyDescent="0.2">
      <c r="A99" s="23" t="str">
        <f t="shared" si="9"/>
        <v>9.2</v>
      </c>
      <c r="B99" s="65" t="s">
        <v>114</v>
      </c>
      <c r="D99" s="70"/>
      <c r="E99" s="66" t="s">
        <v>66</v>
      </c>
      <c r="F99" s="42">
        <v>44346</v>
      </c>
      <c r="G99" s="43">
        <v>44347</v>
      </c>
      <c r="H99" s="25"/>
      <c r="I99" s="26">
        <v>1</v>
      </c>
      <c r="J99" s="27"/>
      <c r="K99" s="40"/>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row>
    <row r="100" spans="1:67" s="24" customFormat="1" ht="14.1" customHeight="1" x14ac:dyDescent="0.2">
      <c r="A100" s="23" t="str">
        <f t="shared" si="9"/>
        <v>9.3</v>
      </c>
      <c r="B100" s="65" t="s">
        <v>115</v>
      </c>
      <c r="D100" s="70"/>
      <c r="E100" s="66" t="s">
        <v>66</v>
      </c>
      <c r="F100" s="42">
        <v>44354</v>
      </c>
      <c r="G100" s="43">
        <v>44356</v>
      </c>
      <c r="H100" s="25"/>
      <c r="I100" s="26">
        <v>1</v>
      </c>
      <c r="J100" s="27"/>
      <c r="K100" s="40"/>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row>
    <row r="101" spans="1:67" s="24" customFormat="1" ht="14.1" customHeight="1" x14ac:dyDescent="0.2">
      <c r="A101" s="23" t="str">
        <f t="shared" si="9"/>
        <v>9.4</v>
      </c>
      <c r="B101" s="65" t="s">
        <v>116</v>
      </c>
      <c r="D101" s="70"/>
      <c r="E101" s="66" t="s">
        <v>66</v>
      </c>
      <c r="F101" s="42">
        <v>44356</v>
      </c>
      <c r="G101" s="43">
        <v>44365</v>
      </c>
      <c r="H101" s="25"/>
      <c r="I101" s="26">
        <v>1</v>
      </c>
      <c r="J101" s="27"/>
      <c r="K101" s="40"/>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row>
    <row r="102" spans="1:67" s="24" customFormat="1" ht="14.1" customHeight="1" x14ac:dyDescent="0.2">
      <c r="A102" s="23" t="str">
        <f t="shared" si="9"/>
        <v>9.5</v>
      </c>
      <c r="B102" s="65" t="s">
        <v>117</v>
      </c>
      <c r="D102" s="70"/>
      <c r="E102" s="66" t="s">
        <v>66</v>
      </c>
      <c r="F102" s="42">
        <v>44365</v>
      </c>
      <c r="G102" s="43">
        <v>44372</v>
      </c>
      <c r="H102" s="25"/>
      <c r="I102" s="26">
        <v>1</v>
      </c>
      <c r="J102" s="27"/>
      <c r="K102" s="40"/>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row>
    <row r="103" spans="1:67" s="24" customFormat="1" ht="14.1" customHeight="1" x14ac:dyDescent="0.2">
      <c r="A103" s="23" t="str">
        <f t="shared" si="9"/>
        <v>9.6</v>
      </c>
      <c r="B103" s="65" t="s">
        <v>118</v>
      </c>
      <c r="D103" s="70"/>
      <c r="E103" s="70" t="s">
        <v>66</v>
      </c>
      <c r="F103" s="71">
        <v>44375</v>
      </c>
      <c r="G103" s="72">
        <v>44375</v>
      </c>
      <c r="H103" s="73"/>
      <c r="I103" s="74">
        <v>1</v>
      </c>
      <c r="J103" s="75"/>
      <c r="K103" s="7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row>
    <row r="104" spans="1:67" s="18" customFormat="1" ht="14.1" customHeight="1" x14ac:dyDescent="0.2">
      <c r="A104" s="16" t="str">
        <f>IF(ISERROR(VALUE(SUBSTITUTE(prevWBS,".",""))),"1",IF(ISERROR(FIND("`",SUBSTITUTE(prevWBS,".","`",1))),TEXT(VALUE(prevWBS)+1,"#"),TEXT(VALUE(LEFT(prevWBS,FIND("`",SUBSTITUTE(prevWBS,".","`",1))-1))+1,"#")))</f>
        <v>10</v>
      </c>
      <c r="B104" s="17" t="s">
        <v>124</v>
      </c>
      <c r="D104" s="19"/>
      <c r="E104" s="19"/>
      <c r="F104" s="44"/>
      <c r="G104" s="44" t="str">
        <f t="shared" ref="G104" si="18">IF(ISBLANK(F104)," - ",IF(H104=0,F104,F104+H104-1))</f>
        <v xml:space="preserve"> - </v>
      </c>
      <c r="H104" s="20"/>
      <c r="I104" s="21"/>
      <c r="J104" s="22" t="str">
        <f t="shared" ref="J104" si="19">IF(OR(G104=0,F104=0)," - ",NETWORKDAYS(F104,G104))</f>
        <v xml:space="preserve"> - </v>
      </c>
      <c r="K104" s="41"/>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row>
    <row r="105" spans="1:67" s="24" customFormat="1" ht="14.1" customHeight="1" x14ac:dyDescent="0.2">
      <c r="A105" s="23" t="str">
        <f t="shared" si="9"/>
        <v>10.1</v>
      </c>
      <c r="B105" s="65" t="s">
        <v>126</v>
      </c>
      <c r="D105" s="70"/>
      <c r="E105" s="66" t="s">
        <v>66</v>
      </c>
      <c r="F105" s="42">
        <v>44378</v>
      </c>
      <c r="G105" s="43">
        <v>44382</v>
      </c>
      <c r="H105" s="25"/>
      <c r="I105" s="26">
        <v>1</v>
      </c>
      <c r="J105" s="27"/>
      <c r="K105" s="40"/>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row>
    <row r="106" spans="1:67" s="24" customFormat="1" ht="14.1" customHeight="1" x14ac:dyDescent="0.2">
      <c r="A106" s="23" t="str">
        <f t="shared" si="9"/>
        <v>10.2</v>
      </c>
      <c r="B106" s="65" t="s">
        <v>125</v>
      </c>
      <c r="D106" s="70"/>
      <c r="E106" s="66" t="s">
        <v>66</v>
      </c>
      <c r="F106" s="42">
        <v>44378</v>
      </c>
      <c r="G106" s="43">
        <v>44382</v>
      </c>
      <c r="H106" s="25"/>
      <c r="I106" s="26">
        <v>1</v>
      </c>
      <c r="J106" s="27"/>
      <c r="K106" s="40"/>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row>
    <row r="107" spans="1:67" s="24" customFormat="1" ht="14.1" customHeight="1" x14ac:dyDescent="0.2">
      <c r="A107" s="23" t="str">
        <f t="shared" si="9"/>
        <v>10.3</v>
      </c>
      <c r="B107" s="65" t="s">
        <v>122</v>
      </c>
      <c r="D107" s="70"/>
      <c r="E107" s="66" t="s">
        <v>66</v>
      </c>
      <c r="F107" s="42">
        <v>44383</v>
      </c>
      <c r="G107" s="43">
        <v>44383</v>
      </c>
      <c r="H107" s="73"/>
      <c r="I107" s="26">
        <v>1</v>
      </c>
      <c r="J107" s="75"/>
      <c r="K107" s="7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row>
    <row r="108" spans="1:67" s="24" customFormat="1" ht="14.1" customHeight="1" x14ac:dyDescent="0.2">
      <c r="A108" s="23" t="str">
        <f t="shared" si="9"/>
        <v>10.4</v>
      </c>
      <c r="B108" s="65" t="s">
        <v>123</v>
      </c>
      <c r="D108" s="70"/>
      <c r="E108" s="66" t="s">
        <v>152</v>
      </c>
      <c r="F108" s="42">
        <v>44383</v>
      </c>
      <c r="G108" s="43">
        <v>44384</v>
      </c>
      <c r="H108" s="73"/>
      <c r="I108" s="26">
        <v>1</v>
      </c>
      <c r="J108" s="75"/>
      <c r="K108" s="7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row>
    <row r="109" spans="1:67" s="24" customFormat="1" ht="14.1" customHeight="1" x14ac:dyDescent="0.2">
      <c r="A109" s="23" t="str">
        <f t="shared" si="9"/>
        <v>10.5</v>
      </c>
      <c r="B109" s="65" t="s">
        <v>120</v>
      </c>
      <c r="D109" s="70"/>
      <c r="E109" s="66" t="s">
        <v>66</v>
      </c>
      <c r="F109" s="42">
        <v>44383</v>
      </c>
      <c r="G109" s="43">
        <v>44390</v>
      </c>
      <c r="H109" s="73"/>
      <c r="I109" s="26">
        <v>1</v>
      </c>
      <c r="J109" s="75"/>
      <c r="K109" s="7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row>
    <row r="110" spans="1:67" s="24" customFormat="1" ht="14.1" customHeight="1" x14ac:dyDescent="0.2">
      <c r="A110" s="23" t="str">
        <f t="shared" si="9"/>
        <v>10.6</v>
      </c>
      <c r="B110" s="65" t="s">
        <v>121</v>
      </c>
      <c r="D110" s="70"/>
      <c r="E110" s="66" t="s">
        <v>66</v>
      </c>
      <c r="F110" s="42">
        <v>44390</v>
      </c>
      <c r="G110" s="43">
        <v>44398</v>
      </c>
      <c r="H110" s="73"/>
      <c r="I110" s="26">
        <v>1</v>
      </c>
      <c r="J110" s="75"/>
      <c r="K110" s="7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row>
    <row r="111" spans="1:67" s="18" customFormat="1" ht="14.1" customHeight="1" x14ac:dyDescent="0.2">
      <c r="A111" s="16" t="str">
        <f>IF(ISERROR(VALUE(SUBSTITUTE(prevWBS,".",""))),"1",IF(ISERROR(FIND("`",SUBSTITUTE(prevWBS,".","`",1))),TEXT(VALUE(prevWBS)+1,"#"),TEXT(VALUE(LEFT(prevWBS,FIND("`",SUBSTITUTE(prevWBS,".","`",1))-1))+1,"#")))</f>
        <v>11</v>
      </c>
      <c r="B111" s="17" t="s">
        <v>137</v>
      </c>
      <c r="D111" s="19"/>
      <c r="E111" s="19"/>
      <c r="F111" s="44"/>
      <c r="G111" s="44" t="str">
        <f t="shared" ref="G111" si="20">IF(ISBLANK(F111)," - ",IF(H111=0,F111,F111+H111-1))</f>
        <v xml:space="preserve"> - </v>
      </c>
      <c r="H111" s="20"/>
      <c r="I111" s="21"/>
      <c r="J111" s="22" t="str">
        <f t="shared" ref="J111" si="21">IF(OR(G111=0,F111=0)," - ",NETWORKDAYS(F111,G111))</f>
        <v xml:space="preserve"> - </v>
      </c>
      <c r="K111" s="41"/>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row>
    <row r="112" spans="1:67" s="24" customFormat="1" ht="14.1" customHeight="1" x14ac:dyDescent="0.2">
      <c r="A112" s="23" t="str">
        <f t="shared" si="9"/>
        <v>11.1</v>
      </c>
      <c r="B112" s="65" t="s">
        <v>127</v>
      </c>
      <c r="D112" s="70"/>
      <c r="E112" s="66" t="s">
        <v>66</v>
      </c>
      <c r="F112" s="42">
        <v>44398</v>
      </c>
      <c r="G112" s="43">
        <v>44405</v>
      </c>
      <c r="H112" s="73"/>
      <c r="I112" s="26">
        <v>1</v>
      </c>
      <c r="J112" s="75"/>
      <c r="K112" s="7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row>
    <row r="113" spans="1:67" s="24" customFormat="1" ht="14.1" customHeight="1" x14ac:dyDescent="0.2">
      <c r="A113" s="23" t="str">
        <f t="shared" si="9"/>
        <v>11.2</v>
      </c>
      <c r="B113" s="65" t="s">
        <v>128</v>
      </c>
      <c r="D113" s="70"/>
      <c r="E113" s="66" t="s">
        <v>66</v>
      </c>
      <c r="F113" s="42">
        <v>44405</v>
      </c>
      <c r="G113" s="43">
        <v>44409</v>
      </c>
      <c r="H113" s="73"/>
      <c r="I113" s="26">
        <v>1</v>
      </c>
      <c r="J113" s="75"/>
      <c r="K113" s="7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row>
    <row r="114" spans="1:67" s="24" customFormat="1" ht="14.1" customHeight="1" x14ac:dyDescent="0.2">
      <c r="A114" s="23" t="str">
        <f t="shared" si="9"/>
        <v>11.3</v>
      </c>
      <c r="B114" s="65" t="s">
        <v>131</v>
      </c>
      <c r="D114" s="70"/>
      <c r="E114" s="66" t="s">
        <v>66</v>
      </c>
      <c r="F114" s="42">
        <v>44406</v>
      </c>
      <c r="G114" s="43">
        <v>44409</v>
      </c>
      <c r="H114" s="73"/>
      <c r="I114" s="26">
        <v>1</v>
      </c>
      <c r="J114" s="75"/>
      <c r="K114" s="7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row>
    <row r="115" spans="1:67" s="24" customFormat="1" ht="14.1" customHeight="1" x14ac:dyDescent="0.2">
      <c r="A115" s="23" t="str">
        <f t="shared" si="9"/>
        <v>11.4</v>
      </c>
      <c r="B115" s="65" t="s">
        <v>132</v>
      </c>
      <c r="D115" s="70"/>
      <c r="E115" s="66" t="s">
        <v>66</v>
      </c>
      <c r="F115" s="42">
        <v>44410</v>
      </c>
      <c r="G115" s="43">
        <v>44419</v>
      </c>
      <c r="H115" s="73"/>
      <c r="I115" s="26">
        <v>1</v>
      </c>
      <c r="J115" s="75"/>
      <c r="K115" s="7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row>
    <row r="116" spans="1:67" s="24" customFormat="1" ht="14.1" customHeight="1" x14ac:dyDescent="0.2">
      <c r="A116" s="23" t="str">
        <f t="shared" si="9"/>
        <v>11.5</v>
      </c>
      <c r="B116" s="65" t="s">
        <v>133</v>
      </c>
      <c r="D116" s="70"/>
      <c r="E116" s="66" t="s">
        <v>66</v>
      </c>
      <c r="F116" s="42">
        <v>44420</v>
      </c>
      <c r="G116" s="43">
        <v>44424</v>
      </c>
      <c r="H116" s="73"/>
      <c r="I116" s="26">
        <v>1</v>
      </c>
      <c r="J116" s="75"/>
      <c r="K116" s="7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row>
    <row r="117" spans="1:67" s="24" customFormat="1" ht="14.1" customHeight="1" x14ac:dyDescent="0.2">
      <c r="A117" s="23" t="str">
        <f t="shared" si="9"/>
        <v>11.6</v>
      </c>
      <c r="B117" s="65" t="s">
        <v>135</v>
      </c>
      <c r="D117" s="70"/>
      <c r="E117" s="66" t="s">
        <v>66</v>
      </c>
      <c r="F117" s="42">
        <v>44424</v>
      </c>
      <c r="G117" s="43">
        <v>44427</v>
      </c>
      <c r="H117" s="73"/>
      <c r="I117" s="26">
        <v>1</v>
      </c>
      <c r="J117" s="75"/>
      <c r="K117" s="7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row>
    <row r="118" spans="1:67" s="24" customFormat="1" ht="14.1" customHeight="1" x14ac:dyDescent="0.2">
      <c r="A118" s="23" t="str">
        <f t="shared" si="9"/>
        <v>11.7</v>
      </c>
      <c r="B118" s="65" t="s">
        <v>136</v>
      </c>
      <c r="D118" s="70"/>
      <c r="E118" s="66" t="s">
        <v>66</v>
      </c>
      <c r="F118" s="42">
        <v>44429</v>
      </c>
      <c r="G118" s="43">
        <v>44430</v>
      </c>
      <c r="H118" s="73"/>
      <c r="I118" s="26">
        <v>1</v>
      </c>
      <c r="J118" s="75"/>
      <c r="K118" s="7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row>
    <row r="119" spans="1:67" s="24" customFormat="1" ht="14.1" customHeight="1" x14ac:dyDescent="0.2">
      <c r="A119" s="23" t="str">
        <f t="shared" si="9"/>
        <v>11.8</v>
      </c>
      <c r="B119" s="65" t="s">
        <v>134</v>
      </c>
      <c r="D119" s="70"/>
      <c r="E119" s="66" t="s">
        <v>66</v>
      </c>
      <c r="F119" s="42">
        <v>44435</v>
      </c>
      <c r="G119" s="43">
        <v>44438</v>
      </c>
      <c r="H119" s="73"/>
      <c r="I119" s="26">
        <v>1</v>
      </c>
      <c r="J119" s="75"/>
      <c r="K119" s="7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row>
    <row r="120" spans="1:67" s="24" customFormat="1" ht="14.1" customHeight="1" x14ac:dyDescent="0.2">
      <c r="A120" s="23" t="str">
        <f t="shared" si="9"/>
        <v>11.9</v>
      </c>
      <c r="B120" s="65" t="s">
        <v>138</v>
      </c>
      <c r="D120" s="70"/>
      <c r="E120" s="66" t="s">
        <v>66</v>
      </c>
      <c r="F120" s="42">
        <v>44436</v>
      </c>
      <c r="G120" s="43">
        <v>44438</v>
      </c>
      <c r="H120" s="73"/>
      <c r="I120" s="26">
        <v>1</v>
      </c>
      <c r="J120" s="75"/>
      <c r="K120" s="7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row>
    <row r="121" spans="1:67" s="24" customFormat="1" ht="14.1" customHeight="1" x14ac:dyDescent="0.2">
      <c r="A121" s="23" t="str">
        <f t="shared" si="9"/>
        <v>11.10</v>
      </c>
      <c r="B121" s="65" t="s">
        <v>129</v>
      </c>
      <c r="D121" s="70"/>
      <c r="E121" s="66" t="s">
        <v>66</v>
      </c>
      <c r="F121" s="42">
        <v>44436</v>
      </c>
      <c r="G121" s="43">
        <v>44438</v>
      </c>
      <c r="H121" s="73"/>
      <c r="I121" s="26">
        <v>1</v>
      </c>
      <c r="J121" s="75"/>
      <c r="K121" s="7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row>
    <row r="122" spans="1:67" s="24" customFormat="1" ht="14.1" customHeight="1" x14ac:dyDescent="0.2">
      <c r="A122" s="23" t="str">
        <f t="shared" si="9"/>
        <v>11.11</v>
      </c>
      <c r="B122" s="65" t="s">
        <v>130</v>
      </c>
      <c r="D122" s="70"/>
      <c r="E122" s="66" t="s">
        <v>67</v>
      </c>
      <c r="F122" s="42">
        <v>44437</v>
      </c>
      <c r="G122" s="43">
        <v>44442</v>
      </c>
      <c r="H122" s="73"/>
      <c r="I122" s="26">
        <v>1</v>
      </c>
      <c r="J122" s="75"/>
      <c r="K122" s="7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row>
    <row r="123" spans="1:67" s="18" customFormat="1" ht="14.1" customHeight="1" x14ac:dyDescent="0.2">
      <c r="A123" s="16" t="str">
        <f>IF(ISERROR(VALUE(SUBSTITUTE(prevWBS,".",""))),"1",IF(ISERROR(FIND("`",SUBSTITUTE(prevWBS,".","`",1))),TEXT(VALUE(prevWBS)+1,"#"),TEXT(VALUE(LEFT(prevWBS,FIND("`",SUBSTITUTE(prevWBS,".","`",1))-1))+1,"#")))</f>
        <v>12</v>
      </c>
      <c r="B123" s="17" t="s">
        <v>148</v>
      </c>
      <c r="D123" s="19"/>
      <c r="E123" s="19"/>
      <c r="F123" s="44"/>
      <c r="G123" s="44" t="str">
        <f t="shared" ref="G123" si="22">IF(ISBLANK(F123)," - ",IF(H123=0,F123,F123+H123-1))</f>
        <v xml:space="preserve"> - </v>
      </c>
      <c r="H123" s="20"/>
      <c r="I123" s="21"/>
      <c r="J123" s="22" t="str">
        <f t="shared" ref="J123" si="23">IF(OR(G123=0,F123=0)," - ",NETWORKDAYS(F123,G123))</f>
        <v xml:space="preserve"> - </v>
      </c>
      <c r="K123" s="41"/>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row>
    <row r="124" spans="1:67" s="24" customFormat="1" ht="14.1" customHeight="1" x14ac:dyDescent="0.2">
      <c r="A124" s="23" t="str">
        <f t="shared" si="9"/>
        <v>12.1</v>
      </c>
      <c r="B124" s="65" t="s">
        <v>139</v>
      </c>
      <c r="D124" s="70"/>
      <c r="E124" s="66" t="s">
        <v>66</v>
      </c>
      <c r="F124" s="42">
        <v>44443</v>
      </c>
      <c r="G124" s="43">
        <v>44446</v>
      </c>
      <c r="H124" s="73"/>
      <c r="I124" s="26">
        <v>1</v>
      </c>
      <c r="J124" s="75"/>
      <c r="K124" s="7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row>
    <row r="125" spans="1:67" s="24" customFormat="1" ht="14.1" customHeight="1" x14ac:dyDescent="0.2">
      <c r="A125" s="23" t="str">
        <f t="shared" si="9"/>
        <v>12.2</v>
      </c>
      <c r="B125" s="65" t="s">
        <v>140</v>
      </c>
      <c r="D125" s="70"/>
      <c r="E125" s="66" t="s">
        <v>65</v>
      </c>
      <c r="F125" s="42">
        <v>44443</v>
      </c>
      <c r="G125" s="43">
        <v>44444</v>
      </c>
      <c r="H125" s="73"/>
      <c r="I125" s="26">
        <v>1</v>
      </c>
      <c r="J125" s="75"/>
      <c r="K125" s="7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row>
    <row r="126" spans="1:67" s="24" customFormat="1" ht="14.1" customHeight="1" x14ac:dyDescent="0.2">
      <c r="A126" s="23" t="str">
        <f t="shared" si="9"/>
        <v>12.3</v>
      </c>
      <c r="B126" s="65" t="s">
        <v>141</v>
      </c>
      <c r="D126" s="70"/>
      <c r="E126" s="66" t="s">
        <v>68</v>
      </c>
      <c r="F126" s="42">
        <v>44443</v>
      </c>
      <c r="G126" s="43">
        <v>44461</v>
      </c>
      <c r="H126" s="73"/>
      <c r="I126" s="26">
        <v>1</v>
      </c>
      <c r="J126" s="75"/>
      <c r="K126" s="7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row>
    <row r="127" spans="1:67" s="24" customFormat="1" ht="14.1" customHeight="1" x14ac:dyDescent="0.2">
      <c r="A127" s="23" t="str">
        <f t="shared" si="9"/>
        <v>12.4</v>
      </c>
      <c r="B127" s="65" t="s">
        <v>142</v>
      </c>
      <c r="D127" s="70"/>
      <c r="E127" s="66" t="s">
        <v>70</v>
      </c>
      <c r="F127" s="42">
        <v>44447</v>
      </c>
      <c r="G127" s="43">
        <v>44461</v>
      </c>
      <c r="H127" s="73"/>
      <c r="I127" s="26">
        <v>1</v>
      </c>
      <c r="J127" s="75"/>
      <c r="K127" s="7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row>
    <row r="128" spans="1:67" s="24" customFormat="1" ht="14.1" customHeight="1" x14ac:dyDescent="0.2">
      <c r="A128" s="23" t="str">
        <f t="shared" si="9"/>
        <v>12.5</v>
      </c>
      <c r="B128" s="65" t="s">
        <v>143</v>
      </c>
      <c r="D128" s="70"/>
      <c r="E128" s="66" t="s">
        <v>66</v>
      </c>
      <c r="F128" s="42">
        <v>44475</v>
      </c>
      <c r="G128" s="43">
        <v>44487</v>
      </c>
      <c r="H128" s="73"/>
      <c r="I128" s="26">
        <v>1</v>
      </c>
      <c r="J128" s="75"/>
      <c r="K128" s="7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row>
    <row r="129" spans="1:67" s="24" customFormat="1" ht="14.1" customHeight="1" x14ac:dyDescent="0.2">
      <c r="A129" s="23" t="str">
        <f t="shared" si="9"/>
        <v>12.6</v>
      </c>
      <c r="B129" s="65" t="s">
        <v>145</v>
      </c>
      <c r="D129" s="70"/>
      <c r="E129" s="66" t="s">
        <v>66</v>
      </c>
      <c r="F129" s="42">
        <v>44479</v>
      </c>
      <c r="G129" s="43">
        <v>44487</v>
      </c>
      <c r="H129" s="73"/>
      <c r="I129" s="26">
        <v>1</v>
      </c>
      <c r="J129" s="75"/>
      <c r="K129" s="7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row>
    <row r="130" spans="1:67" s="24" customFormat="1" ht="14.1" customHeight="1" x14ac:dyDescent="0.2">
      <c r="A130" s="23" t="str">
        <f t="shared" si="9"/>
        <v>12.7</v>
      </c>
      <c r="B130" s="65" t="s">
        <v>144</v>
      </c>
      <c r="D130" s="70"/>
      <c r="E130" s="66" t="s">
        <v>66</v>
      </c>
      <c r="F130" s="42">
        <v>44476</v>
      </c>
      <c r="G130" s="43">
        <v>44488</v>
      </c>
      <c r="H130" s="73"/>
      <c r="I130" s="26">
        <v>1</v>
      </c>
      <c r="J130" s="75"/>
      <c r="K130" s="7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row>
    <row r="131" spans="1:67" s="24" customFormat="1" ht="14.1" customHeight="1" x14ac:dyDescent="0.2">
      <c r="A131" s="23" t="str">
        <f t="shared" si="9"/>
        <v>12.8</v>
      </c>
      <c r="B131" s="65" t="s">
        <v>147</v>
      </c>
      <c r="D131" s="70"/>
      <c r="E131" s="66" t="s">
        <v>146</v>
      </c>
      <c r="F131" s="42">
        <v>44489</v>
      </c>
      <c r="G131" s="43">
        <v>44490</v>
      </c>
      <c r="H131" s="73"/>
      <c r="I131" s="26">
        <v>1</v>
      </c>
      <c r="J131" s="75"/>
      <c r="K131" s="7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row>
    <row r="132" spans="1:67" s="18" customFormat="1" ht="14.1" customHeight="1" x14ac:dyDescent="0.2">
      <c r="A132" s="16" t="str">
        <f>IF(ISERROR(VALUE(SUBSTITUTE(prevWBS,".",""))),"1",IF(ISERROR(FIND("`",SUBSTITUTE(prevWBS,".","`",1))),TEXT(VALUE(prevWBS)+1,"#"),TEXT(VALUE(LEFT(prevWBS,FIND("`",SUBSTITUTE(prevWBS,".","`",1))-1))+1,"#")))</f>
        <v>13</v>
      </c>
      <c r="B132" s="17" t="s">
        <v>164</v>
      </c>
      <c r="D132" s="19"/>
      <c r="E132" s="19"/>
      <c r="F132" s="44"/>
      <c r="G132" s="44" t="str">
        <f t="shared" ref="G132" si="24">IF(ISBLANK(F132)," - ",IF(H132=0,F132,F132+H132-1))</f>
        <v xml:space="preserve"> - </v>
      </c>
      <c r="H132" s="20"/>
      <c r="I132" s="21"/>
      <c r="J132" s="22" t="str">
        <f t="shared" ref="J132" si="25">IF(OR(G132=0,F132=0)," - ",NETWORKDAYS(F132,G132))</f>
        <v xml:space="preserve"> - </v>
      </c>
      <c r="K132" s="41"/>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row>
    <row r="133" spans="1:67" s="24" customFormat="1" ht="14.1" customHeight="1" x14ac:dyDescent="0.2">
      <c r="A133" s="23" t="str">
        <f t="shared" si="9"/>
        <v>13.1</v>
      </c>
      <c r="B133" s="65" t="s">
        <v>149</v>
      </c>
      <c r="D133" s="70"/>
      <c r="E133" s="66" t="s">
        <v>146</v>
      </c>
      <c r="F133" s="42">
        <v>44517</v>
      </c>
      <c r="G133" s="43">
        <v>44518</v>
      </c>
      <c r="H133" s="73"/>
      <c r="I133" s="26">
        <v>1</v>
      </c>
      <c r="J133" s="75"/>
      <c r="K133" s="7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row>
    <row r="134" spans="1:67" s="24" customFormat="1" ht="14.1" customHeight="1" x14ac:dyDescent="0.2">
      <c r="A134" s="23" t="str">
        <f t="shared" si="9"/>
        <v>13.2</v>
      </c>
      <c r="B134" s="65" t="s">
        <v>156</v>
      </c>
      <c r="D134" s="70"/>
      <c r="E134" s="66" t="s">
        <v>67</v>
      </c>
      <c r="F134" s="42">
        <v>44523</v>
      </c>
      <c r="G134" s="43">
        <v>44523</v>
      </c>
      <c r="H134" s="73"/>
      <c r="I134" s="26">
        <v>1</v>
      </c>
      <c r="J134" s="75"/>
      <c r="K134" s="7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row>
    <row r="135" spans="1:67" s="24" customFormat="1" ht="14.1" customHeight="1" x14ac:dyDescent="0.2">
      <c r="A135" s="23" t="str">
        <f t="shared" si="9"/>
        <v>13.3</v>
      </c>
      <c r="B135" s="65" t="s">
        <v>157</v>
      </c>
      <c r="D135" s="70"/>
      <c r="E135" s="66" t="s">
        <v>67</v>
      </c>
      <c r="F135" s="42">
        <v>44529</v>
      </c>
      <c r="G135" s="43">
        <v>44531</v>
      </c>
      <c r="H135" s="73"/>
      <c r="I135" s="26">
        <v>1</v>
      </c>
      <c r="J135" s="75"/>
      <c r="K135" s="7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row>
    <row r="136" spans="1:67" s="24" customFormat="1" ht="14.1" customHeight="1" x14ac:dyDescent="0.2">
      <c r="A136" s="23" t="str">
        <f t="shared" si="9"/>
        <v>13.4</v>
      </c>
      <c r="B136" s="65" t="s">
        <v>158</v>
      </c>
      <c r="D136" s="70"/>
      <c r="E136" s="66" t="s">
        <v>66</v>
      </c>
      <c r="F136" s="42">
        <v>44538</v>
      </c>
      <c r="G136" s="43">
        <v>44539</v>
      </c>
      <c r="H136" s="73"/>
      <c r="I136" s="26">
        <v>1</v>
      </c>
      <c r="J136" s="75"/>
      <c r="K136" s="7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row>
    <row r="137" spans="1:67" s="18" customFormat="1" ht="14.1" customHeight="1" x14ac:dyDescent="0.2">
      <c r="A137" s="16" t="str">
        <f>IF(ISERROR(VALUE(SUBSTITUTE(prevWBS,".",""))),"1",IF(ISERROR(FIND("`",SUBSTITUTE(prevWBS,".","`",1))),TEXT(VALUE(prevWBS)+1,"#"),TEXT(VALUE(LEFT(prevWBS,FIND("`",SUBSTITUTE(prevWBS,".","`",1))-1))+1,"#")))</f>
        <v>14</v>
      </c>
      <c r="B137" s="17" t="s">
        <v>169</v>
      </c>
      <c r="D137" s="19"/>
      <c r="E137" s="19"/>
      <c r="F137" s="44"/>
      <c r="G137" s="44" t="str">
        <f t="shared" ref="G137" si="26">IF(ISBLANK(F137)," - ",IF(H137=0,F137,F137+H137-1))</f>
        <v xml:space="preserve"> - </v>
      </c>
      <c r="H137" s="20"/>
      <c r="I137" s="21"/>
      <c r="J137" s="22" t="str">
        <f t="shared" ref="J137" si="27">IF(OR(G137=0,F137=0)," - ",NETWORKDAYS(F137,G137))</f>
        <v xml:space="preserve"> - </v>
      </c>
      <c r="K137" s="41"/>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row>
    <row r="138" spans="1:67" s="24" customFormat="1" ht="14.1" customHeight="1" x14ac:dyDescent="0.2">
      <c r="A138" s="23" t="str">
        <f t="shared" si="9"/>
        <v>14.1</v>
      </c>
      <c r="B138" s="65" t="s">
        <v>165</v>
      </c>
      <c r="D138" s="70"/>
      <c r="E138" s="66" t="s">
        <v>67</v>
      </c>
      <c r="F138" s="42">
        <v>44552</v>
      </c>
      <c r="G138" s="43">
        <v>44552</v>
      </c>
      <c r="H138" s="73"/>
      <c r="I138" s="26">
        <v>1</v>
      </c>
      <c r="J138" s="75"/>
      <c r="K138" s="7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row>
    <row r="139" spans="1:67" s="24" customFormat="1" ht="14.1" customHeight="1" x14ac:dyDescent="0.2">
      <c r="A139" s="23" t="str">
        <f t="shared" si="9"/>
        <v>14.2</v>
      </c>
      <c r="B139" s="65" t="s">
        <v>166</v>
      </c>
      <c r="D139" s="70"/>
      <c r="E139" s="66" t="s">
        <v>66</v>
      </c>
      <c r="F139" s="42">
        <v>44552</v>
      </c>
      <c r="G139" s="43">
        <v>44555</v>
      </c>
      <c r="H139" s="73"/>
      <c r="I139" s="26">
        <v>1</v>
      </c>
      <c r="J139" s="75"/>
      <c r="K139" s="7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row>
    <row r="140" spans="1:67" s="24" customFormat="1" ht="14.1" customHeight="1" x14ac:dyDescent="0.2">
      <c r="A140" s="23" t="str">
        <f t="shared" si="9"/>
        <v>14.3</v>
      </c>
      <c r="B140" s="65" t="s">
        <v>170</v>
      </c>
      <c r="D140" s="70"/>
      <c r="E140" s="66" t="s">
        <v>66</v>
      </c>
      <c r="F140" s="42">
        <v>44555</v>
      </c>
      <c r="G140" s="43">
        <v>44556</v>
      </c>
      <c r="H140" s="73"/>
      <c r="I140" s="26">
        <v>0.5</v>
      </c>
      <c r="J140" s="75"/>
      <c r="K140" s="7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row>
    <row r="141" spans="1:67" s="24" customFormat="1" ht="14.1" customHeight="1" x14ac:dyDescent="0.2">
      <c r="A141" s="23" t="str">
        <f t="shared" si="9"/>
        <v>14.4</v>
      </c>
      <c r="B141" s="65" t="s">
        <v>171</v>
      </c>
      <c r="D141" s="70"/>
      <c r="E141" s="66" t="s">
        <v>66</v>
      </c>
      <c r="F141" s="42">
        <v>44555</v>
      </c>
      <c r="G141" s="43">
        <v>44556</v>
      </c>
      <c r="H141" s="73"/>
      <c r="I141" s="26">
        <v>1</v>
      </c>
      <c r="J141" s="75"/>
      <c r="K141" s="7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row>
    <row r="142" spans="1:67" s="24" customFormat="1" ht="14.1" customHeight="1" x14ac:dyDescent="0.2">
      <c r="A142" s="23" t="str">
        <f t="shared" si="9"/>
        <v>14.5</v>
      </c>
      <c r="B142" s="65" t="s">
        <v>173</v>
      </c>
      <c r="D142" s="70"/>
      <c r="E142" s="66" t="s">
        <v>66</v>
      </c>
      <c r="F142" s="42">
        <v>44556</v>
      </c>
      <c r="G142" s="43">
        <v>44557</v>
      </c>
      <c r="H142" s="73"/>
      <c r="I142" s="26">
        <v>0.2</v>
      </c>
      <c r="J142" s="75"/>
      <c r="K142" s="7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row>
    <row r="143" spans="1:67" s="24" customFormat="1" ht="14.1" customHeight="1" x14ac:dyDescent="0.2">
      <c r="A143" s="23" t="str">
        <f t="shared" si="9"/>
        <v>14.6</v>
      </c>
      <c r="B143" s="65" t="s">
        <v>172</v>
      </c>
      <c r="D143" s="70"/>
      <c r="E143" s="66" t="s">
        <v>66</v>
      </c>
      <c r="F143" s="42">
        <v>44556</v>
      </c>
      <c r="G143" s="43">
        <v>44557</v>
      </c>
      <c r="H143" s="73"/>
      <c r="I143" s="26">
        <v>0.5</v>
      </c>
      <c r="J143" s="75"/>
      <c r="K143" s="7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row>
    <row r="144" spans="1:67" s="24" customFormat="1" ht="14.1" customHeight="1" x14ac:dyDescent="0.2">
      <c r="A144" s="23" t="str">
        <f t="shared" si="9"/>
        <v>14.7</v>
      </c>
      <c r="B144" s="65" t="s">
        <v>174</v>
      </c>
      <c r="D144" s="70"/>
      <c r="E144" s="66" t="s">
        <v>66</v>
      </c>
      <c r="F144" s="42">
        <v>44558</v>
      </c>
      <c r="G144" s="43">
        <v>44197</v>
      </c>
      <c r="H144" s="73"/>
      <c r="I144" s="26">
        <v>0</v>
      </c>
      <c r="J144" s="75"/>
      <c r="K144" s="7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row>
    <row r="145" spans="1:67" s="24" customFormat="1" ht="14.1" customHeight="1" x14ac:dyDescent="0.2">
      <c r="A145" s="23" t="str">
        <f t="shared" si="9"/>
        <v>14.8</v>
      </c>
      <c r="B145" s="65" t="s">
        <v>175</v>
      </c>
      <c r="D145" s="70"/>
      <c r="E145" s="66" t="s">
        <v>68</v>
      </c>
      <c r="F145" s="42">
        <v>44559</v>
      </c>
      <c r="G145" s="43">
        <v>44198</v>
      </c>
      <c r="H145" s="73"/>
      <c r="I145" s="26">
        <v>0</v>
      </c>
      <c r="J145" s="75"/>
      <c r="K145" s="7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row>
    <row r="146" spans="1:67" s="24" customFormat="1" ht="14.1" customHeight="1" x14ac:dyDescent="0.2">
      <c r="A146" s="23" t="str">
        <f t="shared" si="9"/>
        <v>14.9</v>
      </c>
      <c r="B146" s="65" t="s">
        <v>167</v>
      </c>
      <c r="D146" s="70"/>
      <c r="E146" s="66" t="s">
        <v>66</v>
      </c>
      <c r="F146" s="42">
        <v>44561</v>
      </c>
      <c r="G146" s="43">
        <v>44198</v>
      </c>
      <c r="H146" s="73"/>
      <c r="I146" s="26">
        <v>0</v>
      </c>
      <c r="J146" s="75"/>
      <c r="K146" s="7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row>
    <row r="147" spans="1:67" s="24" customFormat="1" ht="14.1" customHeight="1" x14ac:dyDescent="0.2">
      <c r="A147" s="23" t="str">
        <f t="shared" si="9"/>
        <v>14.10</v>
      </c>
      <c r="B147" s="65" t="s">
        <v>168</v>
      </c>
      <c r="D147" s="70"/>
      <c r="E147" s="66" t="s">
        <v>66</v>
      </c>
      <c r="F147" s="42">
        <v>44561</v>
      </c>
      <c r="G147" s="43">
        <v>44198</v>
      </c>
      <c r="H147" s="73"/>
      <c r="I147" s="26">
        <v>0</v>
      </c>
      <c r="J147" s="75"/>
      <c r="K147" s="7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row>
    <row r="148" spans="1:67" s="24" customFormat="1" ht="14.1" customHeight="1" x14ac:dyDescent="0.2">
      <c r="A148" s="23"/>
      <c r="B148" s="65"/>
      <c r="D148" s="70"/>
      <c r="E148" s="66"/>
      <c r="F148" s="42"/>
      <c r="G148" s="43"/>
      <c r="H148" s="73"/>
      <c r="I148" s="26"/>
      <c r="J148" s="75"/>
      <c r="K148" s="7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row>
    <row r="149" spans="1:67" s="24" customFormat="1" ht="14.1" customHeight="1" x14ac:dyDescent="0.2">
      <c r="A149" s="23"/>
      <c r="B149" s="65"/>
      <c r="D149" s="70"/>
      <c r="E149" s="66"/>
      <c r="F149" s="42"/>
      <c r="G149" s="43"/>
      <c r="H149" s="73"/>
      <c r="I149" s="26"/>
      <c r="J149" s="75"/>
      <c r="K149" s="7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row>
    <row r="150" spans="1:67" s="24" customFormat="1" ht="14.1" customHeight="1" x14ac:dyDescent="0.2">
      <c r="A150" s="23"/>
      <c r="B150" s="65"/>
      <c r="D150" s="70"/>
      <c r="E150" s="66"/>
      <c r="F150" s="42"/>
      <c r="G150" s="43"/>
      <c r="H150" s="73"/>
      <c r="I150" s="26"/>
      <c r="J150" s="75"/>
      <c r="K150" s="7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row>
    <row r="151" spans="1:67" s="24" customFormat="1" ht="14.1" customHeight="1" x14ac:dyDescent="0.2">
      <c r="A151" s="23"/>
      <c r="B151" s="65"/>
      <c r="D151" s="70"/>
      <c r="E151" s="66"/>
      <c r="F151" s="42"/>
      <c r="G151" s="43"/>
      <c r="H151" s="73"/>
      <c r="I151" s="26"/>
      <c r="J151" s="75"/>
      <c r="K151" s="7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row>
    <row r="152" spans="1:67" s="24" customFormat="1" ht="14.1" customHeight="1" x14ac:dyDescent="0.2">
      <c r="A152" s="23" t="str">
        <f t="shared" si="9"/>
        <v>0.1</v>
      </c>
      <c r="B152" s="65" t="s">
        <v>150</v>
      </c>
      <c r="D152" s="70"/>
      <c r="E152" s="66" t="s">
        <v>151</v>
      </c>
      <c r="F152" s="42">
        <v>44557</v>
      </c>
      <c r="G152" s="43">
        <v>44561</v>
      </c>
      <c r="H152" s="73"/>
      <c r="I152" s="26">
        <v>0</v>
      </c>
      <c r="J152" s="75"/>
      <c r="K152" s="7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row>
    <row r="153" spans="1:67" s="24" customFormat="1" ht="14.1" customHeight="1" x14ac:dyDescent="0.2">
      <c r="A153" s="23" t="str">
        <f t="shared" si="9"/>
        <v>0.2</v>
      </c>
      <c r="B153" s="65" t="s">
        <v>161</v>
      </c>
      <c r="D153" s="70"/>
      <c r="E153" s="66" t="s">
        <v>68</v>
      </c>
      <c r="F153" s="42">
        <v>44561</v>
      </c>
      <c r="G153" s="43">
        <v>44561</v>
      </c>
      <c r="H153" s="73"/>
      <c r="I153" s="26">
        <v>0</v>
      </c>
      <c r="J153" s="75"/>
      <c r="K153" s="7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row>
    <row r="154" spans="1:67" s="24" customFormat="1" ht="14.1" customHeight="1" x14ac:dyDescent="0.2">
      <c r="A154" s="23" t="str">
        <f t="shared" si="9"/>
        <v>0.3</v>
      </c>
      <c r="B154" s="65" t="s">
        <v>162</v>
      </c>
      <c r="D154" s="70"/>
      <c r="E154" s="66" t="s">
        <v>68</v>
      </c>
      <c r="F154" s="42">
        <v>44551</v>
      </c>
      <c r="G154" s="43">
        <v>44561</v>
      </c>
      <c r="H154" s="73"/>
      <c r="I154" s="26">
        <v>0</v>
      </c>
      <c r="J154" s="75"/>
      <c r="K154" s="7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row>
    <row r="155" spans="1:67" s="24" customFormat="1" ht="14.1" customHeight="1" x14ac:dyDescent="0.2">
      <c r="A155" s="23" t="str">
        <f t="shared" si="9"/>
        <v>0.4</v>
      </c>
      <c r="B155" s="65" t="s">
        <v>163</v>
      </c>
      <c r="D155" s="70"/>
      <c r="E155" s="66" t="s">
        <v>68</v>
      </c>
      <c r="F155" s="42">
        <v>44551</v>
      </c>
      <c r="G155" s="43">
        <v>44556</v>
      </c>
      <c r="H155" s="73"/>
      <c r="I155" s="26">
        <v>0</v>
      </c>
      <c r="J155" s="75"/>
      <c r="K155" s="7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row>
    <row r="156" spans="1:67" s="24" customFormat="1" ht="14.1" customHeight="1" x14ac:dyDescent="0.2">
      <c r="A156" s="23" t="str">
        <f t="shared" si="9"/>
        <v>0.5</v>
      </c>
      <c r="B156" s="65" t="s">
        <v>159</v>
      </c>
      <c r="D156" s="70"/>
      <c r="E156" s="66" t="s">
        <v>66</v>
      </c>
      <c r="F156" s="42">
        <v>44551</v>
      </c>
      <c r="G156" s="43">
        <v>44556</v>
      </c>
      <c r="H156" s="73"/>
      <c r="I156" s="26">
        <v>0</v>
      </c>
      <c r="J156" s="75"/>
      <c r="K156" s="7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row>
    <row r="157" spans="1:67" s="24" customFormat="1" ht="14.1" customHeight="1" x14ac:dyDescent="0.2">
      <c r="A157" s="23" t="str">
        <f t="shared" si="9"/>
        <v>0.6</v>
      </c>
      <c r="B157" s="65" t="s">
        <v>160</v>
      </c>
      <c r="D157" s="70"/>
      <c r="E157" s="66" t="s">
        <v>66</v>
      </c>
      <c r="F157" s="42">
        <v>44551</v>
      </c>
      <c r="G157" s="43">
        <v>44556</v>
      </c>
      <c r="H157" s="73"/>
      <c r="I157" s="26">
        <v>0</v>
      </c>
      <c r="J157" s="75"/>
      <c r="K157" s="7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row>
    <row r="158" spans="1:67" s="24" customFormat="1" ht="14.1" customHeight="1" x14ac:dyDescent="0.2">
      <c r="A158" s="23" t="str">
        <f t="shared" si="9"/>
        <v>0.7</v>
      </c>
      <c r="B158" s="65" t="s">
        <v>153</v>
      </c>
      <c r="D158" s="70"/>
      <c r="E158" s="66" t="s">
        <v>66</v>
      </c>
      <c r="F158" s="42">
        <v>44551</v>
      </c>
      <c r="G158" s="43">
        <v>44556</v>
      </c>
      <c r="H158" s="73"/>
      <c r="I158" s="26">
        <v>0</v>
      </c>
      <c r="J158" s="75"/>
      <c r="K158" s="7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row>
    <row r="159" spans="1:67" s="24" customFormat="1" ht="14.1" customHeight="1" x14ac:dyDescent="0.2">
      <c r="A159" s="23" t="str">
        <f t="shared" si="9"/>
        <v>0.8</v>
      </c>
      <c r="B159" s="65" t="s">
        <v>154</v>
      </c>
      <c r="D159" s="70"/>
      <c r="E159" s="70" t="s">
        <v>66</v>
      </c>
      <c r="F159" s="71">
        <v>44551</v>
      </c>
      <c r="G159" s="72">
        <v>44556</v>
      </c>
      <c r="H159" s="73"/>
      <c r="I159" s="74">
        <v>0</v>
      </c>
      <c r="J159" s="75"/>
      <c r="K159" s="7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row>
    <row r="160" spans="1:67" s="24" customFormat="1" ht="14.1" customHeight="1" x14ac:dyDescent="0.2">
      <c r="A160" s="23" t="str">
        <f t="shared" si="9"/>
        <v>0.9</v>
      </c>
      <c r="B160" s="65" t="s">
        <v>155</v>
      </c>
      <c r="D160" s="66"/>
      <c r="E160" s="66" t="s">
        <v>66</v>
      </c>
      <c r="F160" s="42">
        <v>44551</v>
      </c>
      <c r="G160" s="43">
        <v>44556</v>
      </c>
      <c r="H160" s="25"/>
      <c r="I160" s="26">
        <v>0</v>
      </c>
      <c r="J160" s="27"/>
      <c r="K160" s="40"/>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row>
    <row r="161" spans="1:67" s="24" customFormat="1" ht="14.1" customHeight="1" x14ac:dyDescent="0.2">
      <c r="A161" s="23"/>
      <c r="B161" s="65"/>
      <c r="D161" s="66"/>
      <c r="E161" s="66"/>
      <c r="F161" s="42"/>
      <c r="G161" s="43"/>
      <c r="H161" s="25"/>
      <c r="I161" s="26"/>
      <c r="J161" s="27"/>
      <c r="K161" s="40"/>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row>
    <row r="162" spans="1:67" s="24" customFormat="1" ht="14.1" customHeight="1" x14ac:dyDescent="0.2">
      <c r="A162" s="23"/>
      <c r="B162" s="65"/>
      <c r="D162" s="66"/>
      <c r="E162" s="66"/>
      <c r="F162" s="42"/>
      <c r="G162" s="43"/>
      <c r="H162" s="25"/>
      <c r="I162" s="26"/>
      <c r="J162" s="27"/>
      <c r="K162" s="40"/>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row>
    <row r="163" spans="1:67" s="24" customFormat="1" ht="14.1" customHeight="1" x14ac:dyDescent="0.2">
      <c r="A163" s="23"/>
      <c r="B163" s="65"/>
      <c r="D163" s="70"/>
      <c r="E163" s="66"/>
      <c r="F163" s="42"/>
      <c r="G163" s="43"/>
      <c r="H163" s="25"/>
      <c r="I163" s="26"/>
      <c r="J163" s="27"/>
      <c r="K163" s="40"/>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row>
    <row r="164" spans="1:67" s="24" customFormat="1" ht="14.1" customHeight="1" x14ac:dyDescent="0.2">
      <c r="A164" s="23"/>
      <c r="B164" s="65"/>
      <c r="D164" s="70"/>
      <c r="E164" s="66"/>
      <c r="F164" s="42"/>
      <c r="G164" s="43"/>
      <c r="H164" s="25"/>
      <c r="I164" s="26"/>
      <c r="J164" s="27"/>
      <c r="K164" s="40"/>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row>
    <row r="165" spans="1:67" s="24" customFormat="1" ht="14.1" customHeight="1" x14ac:dyDescent="0.2">
      <c r="A165" s="23"/>
      <c r="B165" s="65"/>
      <c r="D165" s="70"/>
      <c r="E165" s="66"/>
      <c r="F165" s="42"/>
      <c r="G165" s="43"/>
      <c r="H165" s="25"/>
      <c r="I165" s="26"/>
      <c r="J165" s="27"/>
      <c r="K165" s="40"/>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row>
    <row r="166" spans="1:67" s="24" customFormat="1" ht="14.1" customHeight="1" x14ac:dyDescent="0.2">
      <c r="A166" s="23"/>
      <c r="B166" s="65"/>
      <c r="D166" s="70"/>
      <c r="E166" s="66"/>
      <c r="F166" s="42"/>
      <c r="G166" s="43"/>
      <c r="H166" s="25"/>
      <c r="I166" s="26"/>
      <c r="J166" s="27"/>
      <c r="K166" s="40"/>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row>
    <row r="167" spans="1:67" s="24" customFormat="1" ht="14.1" customHeight="1" x14ac:dyDescent="0.2">
      <c r="A167" s="23"/>
      <c r="B167" s="65"/>
      <c r="D167" s="70"/>
      <c r="E167" s="66"/>
      <c r="F167" s="42"/>
      <c r="G167" s="43"/>
      <c r="H167" s="25"/>
      <c r="I167" s="26"/>
      <c r="J167" s="27"/>
      <c r="K167" s="40"/>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row>
    <row r="168" spans="1:67" s="24" customFormat="1" ht="14.1" customHeight="1" x14ac:dyDescent="0.2">
      <c r="A168" s="23"/>
      <c r="B168" s="65"/>
      <c r="D168" s="66"/>
      <c r="E168" s="66"/>
      <c r="F168" s="42"/>
      <c r="G168" s="43"/>
      <c r="H168" s="25"/>
      <c r="I168" s="26"/>
      <c r="J168" s="27"/>
      <c r="K168" s="40"/>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row>
    <row r="169" spans="1:67" s="24" customFormat="1" ht="14.1" customHeight="1" x14ac:dyDescent="0.2">
      <c r="A169" s="23"/>
      <c r="B169" s="65"/>
      <c r="D169" s="66"/>
      <c r="E169" s="66"/>
      <c r="F169" s="42"/>
      <c r="G169" s="43"/>
      <c r="H169" s="25"/>
      <c r="I169" s="26"/>
      <c r="J169" s="27"/>
      <c r="K169" s="40"/>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row>
    <row r="170" spans="1:67" s="24" customFormat="1" ht="14.1" customHeight="1" x14ac:dyDescent="0.2">
      <c r="A170" s="23"/>
      <c r="B170" s="65"/>
      <c r="D170" s="66"/>
      <c r="E170" s="66"/>
      <c r="F170" s="42"/>
      <c r="G170" s="43"/>
      <c r="H170" s="25"/>
      <c r="I170" s="26"/>
      <c r="J170" s="27"/>
      <c r="K170" s="40"/>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row>
    <row r="171" spans="1:67" s="24" customFormat="1" ht="14.1" customHeight="1" x14ac:dyDescent="0.2">
      <c r="A171" s="23"/>
      <c r="B171" s="65"/>
      <c r="D171" s="66"/>
      <c r="E171" s="66"/>
      <c r="F171" s="42"/>
      <c r="G171" s="43"/>
      <c r="H171" s="25"/>
      <c r="I171" s="26"/>
      <c r="J171" s="27"/>
      <c r="K171" s="40"/>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row>
    <row r="172" spans="1:67" s="24" customFormat="1" ht="14.1" customHeight="1" x14ac:dyDescent="0.2">
      <c r="A172" s="23"/>
      <c r="B172" s="65"/>
      <c r="D172" s="70"/>
      <c r="E172" s="66"/>
      <c r="F172" s="42"/>
      <c r="G172" s="43"/>
      <c r="H172" s="25"/>
      <c r="I172" s="26"/>
      <c r="J172" s="27"/>
      <c r="K172" s="40"/>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row>
    <row r="173" spans="1:67" s="24" customFormat="1" ht="14.1" customHeight="1" x14ac:dyDescent="0.2">
      <c r="A173" s="23"/>
      <c r="B173" s="65"/>
      <c r="D173" s="70"/>
      <c r="E173" s="66"/>
      <c r="F173" s="42"/>
      <c r="G173" s="43"/>
      <c r="H173" s="25"/>
      <c r="I173" s="26"/>
      <c r="J173" s="27"/>
      <c r="K173" s="40"/>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row>
    <row r="174" spans="1:67" s="24" customFormat="1" ht="14.1" customHeight="1" x14ac:dyDescent="0.2">
      <c r="A174" s="23"/>
      <c r="B174" s="65"/>
      <c r="D174" s="70"/>
      <c r="E174" s="66"/>
      <c r="F174" s="42"/>
      <c r="G174" s="43"/>
      <c r="H174" s="25"/>
      <c r="I174" s="26"/>
      <c r="J174" s="27"/>
      <c r="K174" s="40"/>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row>
    <row r="175" spans="1:67" s="24" customFormat="1" ht="14.1" customHeight="1" x14ac:dyDescent="0.2">
      <c r="A175" s="23"/>
      <c r="B175" s="65"/>
      <c r="D175" s="70"/>
      <c r="E175" s="66"/>
      <c r="F175" s="42"/>
      <c r="G175" s="43"/>
      <c r="H175" s="25"/>
      <c r="I175" s="26"/>
      <c r="J175" s="27"/>
      <c r="K175" s="40"/>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row>
    <row r="176" spans="1:67" s="24" customFormat="1" ht="14.1" customHeight="1" x14ac:dyDescent="0.2">
      <c r="A176" s="23"/>
      <c r="B176" s="65"/>
      <c r="D176" s="70"/>
      <c r="E176" s="66"/>
      <c r="F176" s="42"/>
      <c r="G176" s="43"/>
      <c r="H176" s="25"/>
      <c r="I176" s="26"/>
      <c r="J176" s="27"/>
      <c r="K176" s="40"/>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row>
    <row r="177" spans="1:67" s="24" customFormat="1" ht="14.1" customHeight="1" x14ac:dyDescent="0.2">
      <c r="A177" s="23"/>
      <c r="B177" s="65"/>
      <c r="D177" s="66"/>
      <c r="E177" s="66"/>
      <c r="F177" s="42"/>
      <c r="G177" s="43"/>
      <c r="H177" s="25"/>
      <c r="I177" s="26"/>
      <c r="J177" s="27"/>
      <c r="K177" s="40"/>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row>
    <row r="178" spans="1:67" s="24" customFormat="1" ht="14.1" customHeight="1" x14ac:dyDescent="0.2">
      <c r="A178" s="23"/>
      <c r="B178" s="65"/>
      <c r="D178" s="66"/>
      <c r="E178" s="66"/>
      <c r="F178" s="42"/>
      <c r="G178" s="43"/>
      <c r="H178" s="25"/>
      <c r="I178" s="26"/>
      <c r="J178" s="27"/>
      <c r="K178" s="40"/>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row>
    <row r="179" spans="1:67" s="24" customFormat="1" ht="14.1" customHeight="1" x14ac:dyDescent="0.2">
      <c r="A179" s="23"/>
      <c r="B179" s="65"/>
      <c r="D179" s="66"/>
      <c r="E179" s="66"/>
      <c r="F179" s="42"/>
      <c r="G179" s="43"/>
      <c r="H179" s="25"/>
      <c r="I179" s="26"/>
      <c r="J179" s="27"/>
      <c r="K179" s="40"/>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row>
    <row r="180" spans="1:67" s="24" customFormat="1" ht="14.1" customHeight="1" x14ac:dyDescent="0.2">
      <c r="A180" s="23"/>
      <c r="B180" s="65"/>
      <c r="D180" s="66"/>
      <c r="E180" s="66"/>
      <c r="F180" s="42"/>
      <c r="G180" s="43"/>
      <c r="H180" s="25"/>
      <c r="I180" s="26"/>
      <c r="J180" s="27"/>
      <c r="K180" s="40"/>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row>
    <row r="181" spans="1:67" s="24" customFormat="1" ht="14.1" customHeight="1" x14ac:dyDescent="0.2">
      <c r="A181" s="23"/>
      <c r="B181" s="65"/>
      <c r="D181" s="70"/>
      <c r="E181" s="66"/>
      <c r="F181" s="42"/>
      <c r="G181" s="43"/>
      <c r="H181" s="25"/>
      <c r="I181" s="26"/>
      <c r="J181" s="27"/>
      <c r="K181" s="40"/>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row>
    <row r="182" spans="1:67" s="24" customFormat="1" ht="14.1" customHeight="1" x14ac:dyDescent="0.2">
      <c r="A182" s="23"/>
      <c r="B182" s="65"/>
      <c r="D182" s="70"/>
      <c r="E182" s="66"/>
      <c r="F182" s="42"/>
      <c r="G182" s="43"/>
      <c r="H182" s="25"/>
      <c r="I182" s="26"/>
      <c r="J182" s="27"/>
      <c r="K182" s="40"/>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row>
    <row r="183" spans="1:67" s="24" customFormat="1" ht="14.1" customHeight="1" x14ac:dyDescent="0.2">
      <c r="A183" s="23"/>
      <c r="B183" s="65"/>
      <c r="D183" s="70"/>
      <c r="E183" s="66"/>
      <c r="F183" s="42"/>
      <c r="G183" s="43"/>
      <c r="H183" s="25"/>
      <c r="I183" s="26"/>
      <c r="J183" s="27"/>
      <c r="K183" s="40"/>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row>
    <row r="184" spans="1:67" s="24" customFormat="1" ht="14.1" customHeight="1" x14ac:dyDescent="0.2">
      <c r="A184" s="23"/>
      <c r="B184" s="65"/>
      <c r="D184" s="70"/>
      <c r="E184" s="66"/>
      <c r="F184" s="42"/>
      <c r="G184" s="43"/>
      <c r="H184" s="25"/>
      <c r="I184" s="26"/>
      <c r="J184" s="27"/>
      <c r="K184" s="40"/>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row>
    <row r="185" spans="1:67" s="24" customFormat="1" ht="14.1" customHeight="1" x14ac:dyDescent="0.2">
      <c r="A185" s="23"/>
      <c r="B185" s="65"/>
      <c r="D185" s="70"/>
      <c r="E185" s="66"/>
      <c r="F185" s="42"/>
      <c r="G185" s="43"/>
      <c r="H185" s="25"/>
      <c r="I185" s="26"/>
      <c r="J185" s="27"/>
      <c r="K185" s="40"/>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row>
    <row r="186" spans="1:67" s="24" customFormat="1" ht="14.1" customHeight="1" x14ac:dyDescent="0.2">
      <c r="A186" s="23"/>
      <c r="B186" s="65"/>
      <c r="D186" s="66"/>
      <c r="E186" s="66"/>
      <c r="F186" s="42"/>
      <c r="G186" s="43"/>
      <c r="H186" s="25"/>
      <c r="I186" s="26"/>
      <c r="J186" s="27"/>
      <c r="K186" s="40"/>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row>
    <row r="187" spans="1:67" s="24" customFormat="1" ht="14.1" customHeight="1" x14ac:dyDescent="0.2">
      <c r="A187" s="23"/>
      <c r="B187" s="65"/>
      <c r="D187" s="66"/>
      <c r="E187" s="66"/>
      <c r="F187" s="42"/>
      <c r="G187" s="43"/>
      <c r="H187" s="25"/>
      <c r="I187" s="26"/>
      <c r="J187" s="27"/>
      <c r="K187" s="40"/>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row>
    <row r="188" spans="1:67" s="24" customFormat="1" ht="14.1" customHeight="1" x14ac:dyDescent="0.2">
      <c r="A188" s="23"/>
      <c r="B188" s="65"/>
      <c r="D188" s="66"/>
      <c r="E188" s="66"/>
      <c r="F188" s="42"/>
      <c r="G188" s="43"/>
      <c r="H188" s="25"/>
      <c r="I188" s="26"/>
      <c r="J188" s="27"/>
      <c r="K188" s="40"/>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row>
    <row r="189" spans="1:67" s="24" customFormat="1" ht="14.1" customHeight="1" x14ac:dyDescent="0.2">
      <c r="A189" s="23"/>
      <c r="B189" s="65"/>
      <c r="D189" s="66"/>
      <c r="E189" s="66"/>
      <c r="F189" s="42"/>
      <c r="G189" s="43"/>
      <c r="H189" s="25"/>
      <c r="I189" s="26"/>
      <c r="J189" s="27"/>
      <c r="K189" s="40"/>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row>
    <row r="190" spans="1:67" s="24" customFormat="1" ht="14.1" customHeight="1" x14ac:dyDescent="0.2">
      <c r="A190" s="23"/>
      <c r="B190" s="65"/>
      <c r="D190" s="70"/>
      <c r="E190" s="66"/>
      <c r="F190" s="42"/>
      <c r="G190" s="43"/>
      <c r="H190" s="25"/>
      <c r="I190" s="26"/>
      <c r="J190" s="27"/>
      <c r="K190" s="40"/>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row>
    <row r="191" spans="1:67" s="24" customFormat="1" ht="14.1" customHeight="1" x14ac:dyDescent="0.2">
      <c r="A191" s="23"/>
      <c r="B191" s="65"/>
      <c r="D191" s="70"/>
      <c r="E191" s="66"/>
      <c r="F191" s="42"/>
      <c r="G191" s="43"/>
      <c r="H191" s="25"/>
      <c r="I191" s="26"/>
      <c r="J191" s="27"/>
      <c r="K191" s="40"/>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row>
    <row r="192" spans="1:67" s="24" customFormat="1" ht="14.1" customHeight="1" x14ac:dyDescent="0.2">
      <c r="A192" s="23"/>
      <c r="B192" s="65"/>
      <c r="D192" s="70"/>
      <c r="E192" s="66"/>
      <c r="F192" s="42"/>
      <c r="G192" s="43"/>
      <c r="H192" s="25"/>
      <c r="I192" s="26"/>
      <c r="J192" s="27"/>
      <c r="K192" s="40"/>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row>
    <row r="193" spans="1:67" s="24" customFormat="1" ht="14.1" customHeight="1" x14ac:dyDescent="0.2">
      <c r="A193" s="23"/>
      <c r="B193" s="65"/>
      <c r="D193" s="70"/>
      <c r="E193" s="66"/>
      <c r="F193" s="42"/>
      <c r="G193" s="43"/>
      <c r="H193" s="25"/>
      <c r="I193" s="26"/>
      <c r="J193" s="27"/>
      <c r="K193" s="40"/>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row>
    <row r="194" spans="1:67" s="24" customFormat="1" ht="14.1" customHeight="1" x14ac:dyDescent="0.2">
      <c r="A194" s="23"/>
      <c r="B194" s="65"/>
      <c r="D194" s="70"/>
      <c r="E194" s="66"/>
      <c r="F194" s="42"/>
      <c r="G194" s="43"/>
      <c r="H194" s="25"/>
      <c r="I194" s="26"/>
      <c r="J194" s="27"/>
      <c r="K194" s="40"/>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row>
  </sheetData>
  <sheetProtection formatCells="0" formatColumns="0" formatRows="0" insertRows="0" deleteRows="0"/>
  <mergeCells count="19">
    <mergeCell ref="L1:AF1"/>
    <mergeCell ref="C5:F5"/>
    <mergeCell ref="S4:Y4"/>
    <mergeCell ref="L4:R4"/>
    <mergeCell ref="C4:F4"/>
    <mergeCell ref="S5:Y5"/>
    <mergeCell ref="L5:R5"/>
    <mergeCell ref="Z4:AF4"/>
    <mergeCell ref="Z5:AF5"/>
    <mergeCell ref="AG4:AM4"/>
    <mergeCell ref="AG5:AM5"/>
    <mergeCell ref="BI4:BO4"/>
    <mergeCell ref="BI5:BO5"/>
    <mergeCell ref="AN5:AT5"/>
    <mergeCell ref="AU4:BA4"/>
    <mergeCell ref="AU5:BA5"/>
    <mergeCell ref="AN4:AT4"/>
    <mergeCell ref="BB4:BH4"/>
    <mergeCell ref="BB5:BH5"/>
  </mergeCells>
  <phoneticPr fontId="3" type="noConversion"/>
  <conditionalFormatting sqref="I8:I73 I95:I96 I98:I103 I105:I110 I112:I122 I124:I131 I133:I136 I138:I167">
    <cfRule type="dataBar" priority="269">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O7">
    <cfRule type="expression" dxfId="137" priority="312">
      <formula>L$6=TODAY()</formula>
    </cfRule>
  </conditionalFormatting>
  <conditionalFormatting sqref="L8:BO67 M68:BN73 R71:BO73 M79:BN84 BO82:BO84 L85:BO86 L95:BO96 M98:BN103 M105:BN110 M112:BN122 L123:BO123 M124:BN131 M133:BN136 L160:BO161 M162:BN167 BO165:BO167 L168:BO170 M171:BN176 BO174:BO176 L177:BO179 M180:BN185 BO183:BO185 L186:BO188 M189:BN194 BO192:BO194 M138:BN159">
    <cfRule type="expression" dxfId="136" priority="315">
      <formula>AND($F8&lt;=L$6,ROUNDDOWN(($G8-$F8+1)*$I8,0)+$F8-1&gt;=L$6)</formula>
    </cfRule>
    <cfRule type="expression" dxfId="135" priority="316">
      <formula>AND(NOT(ISBLANK($F8)),$F8&lt;=L$6,$G8&gt;=L$6)</formula>
    </cfRule>
  </conditionalFormatting>
  <conditionalFormatting sqref="L6:BO62 L95:BO96 L98:BO103 L105:BO110 L112:BO122 L124:BO131 L133:BO136 L138:BO167">
    <cfRule type="expression" dxfId="134" priority="275">
      <formula>L$6=TODAY()</formula>
    </cfRule>
  </conditionalFormatting>
  <conditionalFormatting sqref="L63:BO73">
    <cfRule type="expression" dxfId="133" priority="265">
      <formula>L$6=TODAY()</formula>
    </cfRule>
  </conditionalFormatting>
  <conditionalFormatting sqref="E1:E73 E195:E1048576 E95:E96 E98:E103 E105:E110 E112:E122 E124:E131 E133:E136 E138:E167">
    <cfRule type="cellIs" dxfId="132" priority="256" operator="equal">
      <formula>"LINUX"</formula>
    </cfRule>
    <cfRule type="cellIs" dxfId="131" priority="258" operator="equal">
      <formula>"PHP"</formula>
    </cfRule>
    <cfRule type="cellIs" dxfId="130" priority="259" operator="equal">
      <formula>"CSS"</formula>
    </cfRule>
    <cfRule type="cellIs" dxfId="129" priority="260" operator="equal">
      <formula>"HTML"</formula>
    </cfRule>
    <cfRule type="cellIs" dxfId="128" priority="261" operator="equal">
      <formula>"R"</formula>
    </cfRule>
    <cfRule type="cellIs" dxfId="127" priority="262" operator="equal">
      <formula>"SQL"</formula>
    </cfRule>
    <cfRule type="cellIs" dxfId="126" priority="263" operator="equal">
      <formula>"JS"</formula>
    </cfRule>
  </conditionalFormatting>
  <conditionalFormatting sqref="E12">
    <cfRule type="cellIs" dxfId="125" priority="257" operator="equal">
      <formula>"LINUX"</formula>
    </cfRule>
  </conditionalFormatting>
  <conditionalFormatting sqref="L68:BO73">
    <cfRule type="expression" dxfId="124" priority="321">
      <formula>AND(#REF!&lt;=L$6,ROUNDDOWN((#REF!-#REF!+1)*#REF!,0)+#REF!-1&gt;=L$6)</formula>
    </cfRule>
    <cfRule type="expression" dxfId="123" priority="322">
      <formula>AND(NOT(ISBLANK(#REF!)),#REF!&lt;=L$6,#REF!&gt;=L$6)</formula>
    </cfRule>
  </conditionalFormatting>
  <conditionalFormatting sqref="I74:I84">
    <cfRule type="dataBar" priority="251">
      <dataBar>
        <cfvo type="num" val="0"/>
        <cfvo type="num" val="1"/>
        <color theme="0" tint="-0.34998626667073579"/>
      </dataBar>
      <extLst>
        <ext xmlns:x14="http://schemas.microsoft.com/office/spreadsheetml/2009/9/main" uri="{B025F937-C7B1-47D3-B67F-A62EFF666E3E}">
          <x14:id>{BFFF36CC-68C1-40BD-B8E2-86AEDBB6FF36}</x14:id>
        </ext>
      </extLst>
    </cfRule>
  </conditionalFormatting>
  <conditionalFormatting sqref="L74:BO78">
    <cfRule type="expression" dxfId="122" priority="252">
      <formula>AND($F74&lt;=L$6,ROUNDDOWN(($G74-$F74+1)*$I74,0)+$F74-1&gt;=L$6)</formula>
    </cfRule>
    <cfRule type="expression" dxfId="121" priority="253">
      <formula>AND(NOT(ISBLANK($F74)),$F74&lt;=L$6,$G74&gt;=L$6)</formula>
    </cfRule>
  </conditionalFormatting>
  <conditionalFormatting sqref="L74:BO84">
    <cfRule type="expression" dxfId="120" priority="250">
      <formula>L$6=TODAY()</formula>
    </cfRule>
  </conditionalFormatting>
  <conditionalFormatting sqref="E74:E84">
    <cfRule type="cellIs" dxfId="119" priority="243" operator="equal">
      <formula>"LINUX"</formula>
    </cfRule>
    <cfRule type="cellIs" dxfId="118" priority="244" operator="equal">
      <formula>"PHP"</formula>
    </cfRule>
    <cfRule type="cellIs" dxfId="117" priority="245" operator="equal">
      <formula>"CSS"</formula>
    </cfRule>
    <cfRule type="cellIs" dxfId="116" priority="246" operator="equal">
      <formula>"HTML"</formula>
    </cfRule>
    <cfRule type="cellIs" dxfId="115" priority="247" operator="equal">
      <formula>"R"</formula>
    </cfRule>
    <cfRule type="cellIs" dxfId="114" priority="248" operator="equal">
      <formula>"SQL"</formula>
    </cfRule>
    <cfRule type="cellIs" dxfId="113" priority="249" operator="equal">
      <formula>"JS"</formula>
    </cfRule>
  </conditionalFormatting>
  <conditionalFormatting sqref="L79:BO84">
    <cfRule type="expression" dxfId="112" priority="254">
      <formula>AND(#REF!&lt;=L$6,ROUNDDOWN((#REF!-#REF!+1)*#REF!,0)+#REF!-1&gt;=L$6)</formula>
    </cfRule>
    <cfRule type="expression" dxfId="111" priority="255">
      <formula>AND(NOT(ISBLANK(#REF!)),#REF!&lt;=L$6,#REF!&gt;=L$6)</formula>
    </cfRule>
  </conditionalFormatting>
  <conditionalFormatting sqref="L162:BO167 L98:BO103 L105:BO110 L112:BO122 L124:BO131 L133:BO136 L138:BO159">
    <cfRule type="expression" dxfId="110" priority="163">
      <formula>AND(#REF!&lt;=L$6,ROUNDDOWN((#REF!-#REF!+1)*#REF!,0)+#REF!-1&gt;=L$6)</formula>
    </cfRule>
    <cfRule type="expression" dxfId="109" priority="164">
      <formula>AND(NOT(ISBLANK(#REF!)),#REF!&lt;=L$6,#REF!&gt;=L$6)</formula>
    </cfRule>
  </conditionalFormatting>
  <conditionalFormatting sqref="I168:I176">
    <cfRule type="dataBar" priority="147">
      <dataBar>
        <cfvo type="num" val="0"/>
        <cfvo type="num" val="1"/>
        <color theme="0" tint="-0.34998626667073579"/>
      </dataBar>
      <extLst>
        <ext xmlns:x14="http://schemas.microsoft.com/office/spreadsheetml/2009/9/main" uri="{B025F937-C7B1-47D3-B67F-A62EFF666E3E}">
          <x14:id>{BE7EDBFF-F2C7-44BF-B90F-771A4AD5A3F0}</x14:id>
        </ext>
      </extLst>
    </cfRule>
  </conditionalFormatting>
  <conditionalFormatting sqref="L168:BO176">
    <cfRule type="expression" dxfId="108" priority="146">
      <formula>L$6=TODAY()</formula>
    </cfRule>
  </conditionalFormatting>
  <conditionalFormatting sqref="E168:E176">
    <cfRule type="cellIs" dxfId="107" priority="139" operator="equal">
      <formula>"LINUX"</formula>
    </cfRule>
    <cfRule type="cellIs" dxfId="106" priority="140" operator="equal">
      <formula>"PHP"</formula>
    </cfRule>
    <cfRule type="cellIs" dxfId="105" priority="141" operator="equal">
      <formula>"CSS"</formula>
    </cfRule>
    <cfRule type="cellIs" dxfId="104" priority="142" operator="equal">
      <formula>"HTML"</formula>
    </cfRule>
    <cfRule type="cellIs" dxfId="103" priority="143" operator="equal">
      <formula>"R"</formula>
    </cfRule>
    <cfRule type="cellIs" dxfId="102" priority="144" operator="equal">
      <formula>"SQL"</formula>
    </cfRule>
    <cfRule type="cellIs" dxfId="101" priority="145" operator="equal">
      <formula>"JS"</formula>
    </cfRule>
  </conditionalFormatting>
  <conditionalFormatting sqref="L171:BO176">
    <cfRule type="expression" dxfId="100" priority="150">
      <formula>AND(#REF!&lt;=L$6,ROUNDDOWN((#REF!-#REF!+1)*#REF!,0)+#REF!-1&gt;=L$6)</formula>
    </cfRule>
    <cfRule type="expression" dxfId="99" priority="151">
      <formula>AND(NOT(ISBLANK(#REF!)),#REF!&lt;=L$6,#REF!&gt;=L$6)</formula>
    </cfRule>
  </conditionalFormatting>
  <conditionalFormatting sqref="I177:I185">
    <cfRule type="dataBar" priority="134">
      <dataBar>
        <cfvo type="num" val="0"/>
        <cfvo type="num" val="1"/>
        <color theme="0" tint="-0.34998626667073579"/>
      </dataBar>
      <extLst>
        <ext xmlns:x14="http://schemas.microsoft.com/office/spreadsheetml/2009/9/main" uri="{B025F937-C7B1-47D3-B67F-A62EFF666E3E}">
          <x14:id>{6615FE7E-0BE8-4AD8-A679-1083F0182AAC}</x14:id>
        </ext>
      </extLst>
    </cfRule>
  </conditionalFormatting>
  <conditionalFormatting sqref="L177:BO185">
    <cfRule type="expression" dxfId="98" priority="133">
      <formula>L$6=TODAY()</formula>
    </cfRule>
  </conditionalFormatting>
  <conditionalFormatting sqref="E177:E185">
    <cfRule type="cellIs" dxfId="97" priority="126" operator="equal">
      <formula>"LINUX"</formula>
    </cfRule>
    <cfRule type="cellIs" dxfId="96" priority="127" operator="equal">
      <formula>"PHP"</formula>
    </cfRule>
    <cfRule type="cellIs" dxfId="95" priority="128" operator="equal">
      <formula>"CSS"</formula>
    </cfRule>
    <cfRule type="cellIs" dxfId="94" priority="129" operator="equal">
      <formula>"HTML"</formula>
    </cfRule>
    <cfRule type="cellIs" dxfId="93" priority="130" operator="equal">
      <formula>"R"</formula>
    </cfRule>
    <cfRule type="cellIs" dxfId="92" priority="131" operator="equal">
      <formula>"SQL"</formula>
    </cfRule>
    <cfRule type="cellIs" dxfId="91" priority="132" operator="equal">
      <formula>"JS"</formula>
    </cfRule>
  </conditionalFormatting>
  <conditionalFormatting sqref="L180:BO185">
    <cfRule type="expression" dxfId="90" priority="137">
      <formula>AND(#REF!&lt;=L$6,ROUNDDOWN((#REF!-#REF!+1)*#REF!,0)+#REF!-1&gt;=L$6)</formula>
    </cfRule>
    <cfRule type="expression" dxfId="89" priority="138">
      <formula>AND(NOT(ISBLANK(#REF!)),#REF!&lt;=L$6,#REF!&gt;=L$6)</formula>
    </cfRule>
  </conditionalFormatting>
  <conditionalFormatting sqref="I186:I194">
    <cfRule type="dataBar" priority="121">
      <dataBar>
        <cfvo type="num" val="0"/>
        <cfvo type="num" val="1"/>
        <color theme="0" tint="-0.34998626667073579"/>
      </dataBar>
      <extLst>
        <ext xmlns:x14="http://schemas.microsoft.com/office/spreadsheetml/2009/9/main" uri="{B025F937-C7B1-47D3-B67F-A62EFF666E3E}">
          <x14:id>{C53AC685-AE5A-453B-B781-EF3C7745AAB5}</x14:id>
        </ext>
      </extLst>
    </cfRule>
  </conditionalFormatting>
  <conditionalFormatting sqref="L186:BO194">
    <cfRule type="expression" dxfId="88" priority="120">
      <formula>L$6=TODAY()</formula>
    </cfRule>
  </conditionalFormatting>
  <conditionalFormatting sqref="E186:E194">
    <cfRule type="cellIs" dxfId="87" priority="113" operator="equal">
      <formula>"LINUX"</formula>
    </cfRule>
    <cfRule type="cellIs" dxfId="86" priority="114" operator="equal">
      <formula>"PHP"</formula>
    </cfRule>
    <cfRule type="cellIs" dxfId="85" priority="115" operator="equal">
      <formula>"CSS"</formula>
    </cfRule>
    <cfRule type="cellIs" dxfId="84" priority="116" operator="equal">
      <formula>"HTML"</formula>
    </cfRule>
    <cfRule type="cellIs" dxfId="83" priority="117" operator="equal">
      <formula>"R"</formula>
    </cfRule>
    <cfRule type="cellIs" dxfId="82" priority="118" operator="equal">
      <formula>"SQL"</formula>
    </cfRule>
    <cfRule type="cellIs" dxfId="81" priority="119" operator="equal">
      <formula>"JS"</formula>
    </cfRule>
  </conditionalFormatting>
  <conditionalFormatting sqref="L189:BO194">
    <cfRule type="expression" dxfId="80" priority="124">
      <formula>AND(#REF!&lt;=L$6,ROUNDDOWN((#REF!-#REF!+1)*#REF!,0)+#REF!-1&gt;=L$6)</formula>
    </cfRule>
    <cfRule type="expression" dxfId="79" priority="125">
      <formula>AND(NOT(ISBLANK(#REF!)),#REF!&lt;=L$6,#REF!&gt;=L$6)</formula>
    </cfRule>
  </conditionalFormatting>
  <conditionalFormatting sqref="I85:I86">
    <cfRule type="dataBar" priority="108">
      <dataBar>
        <cfvo type="num" val="0"/>
        <cfvo type="num" val="1"/>
        <color theme="0" tint="-0.34998626667073579"/>
      </dataBar>
      <extLst>
        <ext xmlns:x14="http://schemas.microsoft.com/office/spreadsheetml/2009/9/main" uri="{B025F937-C7B1-47D3-B67F-A62EFF666E3E}">
          <x14:id>{09CDF19A-9118-4777-8CA8-000A1FFBD033}</x14:id>
        </ext>
      </extLst>
    </cfRule>
  </conditionalFormatting>
  <conditionalFormatting sqref="L85:BO86">
    <cfRule type="expression" dxfId="78" priority="107">
      <formula>L$6=TODAY()</formula>
    </cfRule>
  </conditionalFormatting>
  <conditionalFormatting sqref="E85:E86">
    <cfRule type="cellIs" dxfId="77" priority="100" operator="equal">
      <formula>"LINUX"</formula>
    </cfRule>
    <cfRule type="cellIs" dxfId="76" priority="101" operator="equal">
      <formula>"PHP"</formula>
    </cfRule>
    <cfRule type="cellIs" dxfId="75" priority="102" operator="equal">
      <formula>"CSS"</formula>
    </cfRule>
    <cfRule type="cellIs" dxfId="74" priority="103" operator="equal">
      <formula>"HTML"</formula>
    </cfRule>
    <cfRule type="cellIs" dxfId="73" priority="104" operator="equal">
      <formula>"R"</formula>
    </cfRule>
    <cfRule type="cellIs" dxfId="72" priority="105" operator="equal">
      <formula>"SQL"</formula>
    </cfRule>
    <cfRule type="cellIs" dxfId="71" priority="106" operator="equal">
      <formula>"JS"</formula>
    </cfRule>
  </conditionalFormatting>
  <conditionalFormatting sqref="L87:BO94">
    <cfRule type="expression" dxfId="70" priority="98">
      <formula>AND($F87&lt;=L$6,ROUNDDOWN(($G87-$F87+1)*$I87,0)+$F87-1&gt;=L$6)</formula>
    </cfRule>
    <cfRule type="expression" dxfId="69" priority="99">
      <formula>AND(NOT(ISBLANK($F87)),$F87&lt;=L$6,$G87&gt;=L$6)</formula>
    </cfRule>
  </conditionalFormatting>
  <conditionalFormatting sqref="I87:I94">
    <cfRule type="dataBar" priority="97">
      <dataBar>
        <cfvo type="num" val="0"/>
        <cfvo type="num" val="1"/>
        <color theme="0" tint="-0.34998626667073579"/>
      </dataBar>
      <extLst>
        <ext xmlns:x14="http://schemas.microsoft.com/office/spreadsheetml/2009/9/main" uri="{B025F937-C7B1-47D3-B67F-A62EFF666E3E}">
          <x14:id>{2576D6AF-1BEE-4D0F-9F29-158B8510CEF5}</x14:id>
        </ext>
      </extLst>
    </cfRule>
  </conditionalFormatting>
  <conditionalFormatting sqref="L87:BO94">
    <cfRule type="expression" dxfId="68" priority="96">
      <formula>L$6=TODAY()</formula>
    </cfRule>
  </conditionalFormatting>
  <conditionalFormatting sqref="E87:E94">
    <cfRule type="cellIs" dxfId="67" priority="89" operator="equal">
      <formula>"LINUX"</formula>
    </cfRule>
    <cfRule type="cellIs" dxfId="66" priority="90" operator="equal">
      <formula>"PHP"</formula>
    </cfRule>
    <cfRule type="cellIs" dxfId="65" priority="91" operator="equal">
      <formula>"CSS"</formula>
    </cfRule>
    <cfRule type="cellIs" dxfId="64" priority="92" operator="equal">
      <formula>"HTML"</formula>
    </cfRule>
    <cfRule type="cellIs" dxfId="63" priority="93" operator="equal">
      <formula>"R"</formula>
    </cfRule>
    <cfRule type="cellIs" dxfId="62" priority="94" operator="equal">
      <formula>"SQL"</formula>
    </cfRule>
    <cfRule type="cellIs" dxfId="61" priority="95" operator="equal">
      <formula>"JS"</formula>
    </cfRule>
  </conditionalFormatting>
  <conditionalFormatting sqref="L97:BO97">
    <cfRule type="expression" dxfId="60" priority="87">
      <formula>AND($F97&lt;=L$6,ROUNDDOWN(($G97-$F97+1)*$I97,0)+$F97-1&gt;=L$6)</formula>
    </cfRule>
    <cfRule type="expression" dxfId="59" priority="88">
      <formula>AND(NOT(ISBLANK($F97)),$F97&lt;=L$6,$G97&gt;=L$6)</formula>
    </cfRule>
  </conditionalFormatting>
  <conditionalFormatting sqref="I97">
    <cfRule type="dataBar" priority="86">
      <dataBar>
        <cfvo type="num" val="0"/>
        <cfvo type="num" val="1"/>
        <color theme="0" tint="-0.34998626667073579"/>
      </dataBar>
      <extLst>
        <ext xmlns:x14="http://schemas.microsoft.com/office/spreadsheetml/2009/9/main" uri="{B025F937-C7B1-47D3-B67F-A62EFF666E3E}">
          <x14:id>{52A4FA6B-6481-4B97-9D81-1C74885277E0}</x14:id>
        </ext>
      </extLst>
    </cfRule>
  </conditionalFormatting>
  <conditionalFormatting sqref="L97:BO97">
    <cfRule type="expression" dxfId="58" priority="85">
      <formula>L$6=TODAY()</formula>
    </cfRule>
  </conditionalFormatting>
  <conditionalFormatting sqref="E97">
    <cfRule type="cellIs" dxfId="57" priority="78" operator="equal">
      <formula>"LINUX"</formula>
    </cfRule>
    <cfRule type="cellIs" dxfId="56" priority="79" operator="equal">
      <formula>"PHP"</formula>
    </cfRule>
    <cfRule type="cellIs" dxfId="55" priority="80" operator="equal">
      <formula>"CSS"</formula>
    </cfRule>
    <cfRule type="cellIs" dxfId="54" priority="81" operator="equal">
      <formula>"HTML"</formula>
    </cfRule>
    <cfRule type="cellIs" dxfId="53" priority="82" operator="equal">
      <formula>"R"</formula>
    </cfRule>
    <cfRule type="cellIs" dxfId="52" priority="83" operator="equal">
      <formula>"SQL"</formula>
    </cfRule>
    <cfRule type="cellIs" dxfId="51" priority="84" operator="equal">
      <formula>"JS"</formula>
    </cfRule>
  </conditionalFormatting>
  <conditionalFormatting sqref="L104:BO104">
    <cfRule type="expression" dxfId="50" priority="54">
      <formula>AND($F104&lt;=L$6,ROUNDDOWN(($G104-$F104+1)*$I104,0)+$F104-1&gt;=L$6)</formula>
    </cfRule>
    <cfRule type="expression" dxfId="49" priority="55">
      <formula>AND(NOT(ISBLANK($F104)),$F104&lt;=L$6,$G104&gt;=L$6)</formula>
    </cfRule>
  </conditionalFormatting>
  <conditionalFormatting sqref="I104">
    <cfRule type="dataBar" priority="53">
      <dataBar>
        <cfvo type="num" val="0"/>
        <cfvo type="num" val="1"/>
        <color theme="0" tint="-0.34998626667073579"/>
      </dataBar>
      <extLst>
        <ext xmlns:x14="http://schemas.microsoft.com/office/spreadsheetml/2009/9/main" uri="{B025F937-C7B1-47D3-B67F-A62EFF666E3E}">
          <x14:id>{A4E2E746-60FD-494C-9AA4-8453C3BBE609}</x14:id>
        </ext>
      </extLst>
    </cfRule>
  </conditionalFormatting>
  <conditionalFormatting sqref="L104:BO104">
    <cfRule type="expression" dxfId="48" priority="52">
      <formula>L$6=TODAY()</formula>
    </cfRule>
  </conditionalFormatting>
  <conditionalFormatting sqref="E104">
    <cfRule type="cellIs" dxfId="47" priority="45" operator="equal">
      <formula>"LINUX"</formula>
    </cfRule>
    <cfRule type="cellIs" dxfId="46" priority="46" operator="equal">
      <formula>"PHP"</formula>
    </cfRule>
    <cfRule type="cellIs" dxfId="45" priority="47" operator="equal">
      <formula>"CSS"</formula>
    </cfRule>
    <cfRule type="cellIs" dxfId="44" priority="48" operator="equal">
      <formula>"HTML"</formula>
    </cfRule>
    <cfRule type="cellIs" dxfId="43" priority="49" operator="equal">
      <formula>"R"</formula>
    </cfRule>
    <cfRule type="cellIs" dxfId="42" priority="50" operator="equal">
      <formula>"SQL"</formula>
    </cfRule>
    <cfRule type="cellIs" dxfId="41" priority="51" operator="equal">
      <formula>"JS"</formula>
    </cfRule>
  </conditionalFormatting>
  <conditionalFormatting sqref="L111:BO111">
    <cfRule type="expression" dxfId="40" priority="43">
      <formula>AND($F111&lt;=L$6,ROUNDDOWN(($G111-$F111+1)*$I111,0)+$F111-1&gt;=L$6)</formula>
    </cfRule>
    <cfRule type="expression" dxfId="39" priority="44">
      <formula>AND(NOT(ISBLANK($F111)),$F111&lt;=L$6,$G111&gt;=L$6)</formula>
    </cfRule>
  </conditionalFormatting>
  <conditionalFormatting sqref="I111">
    <cfRule type="dataBar" priority="42">
      <dataBar>
        <cfvo type="num" val="0"/>
        <cfvo type="num" val="1"/>
        <color theme="0" tint="-0.34998626667073579"/>
      </dataBar>
      <extLst>
        <ext xmlns:x14="http://schemas.microsoft.com/office/spreadsheetml/2009/9/main" uri="{B025F937-C7B1-47D3-B67F-A62EFF666E3E}">
          <x14:id>{90FAB54C-17F5-4636-AF91-94ADBF7BDE0D}</x14:id>
        </ext>
      </extLst>
    </cfRule>
  </conditionalFormatting>
  <conditionalFormatting sqref="L111:BO111">
    <cfRule type="expression" dxfId="38" priority="41">
      <formula>L$6=TODAY()</formula>
    </cfRule>
  </conditionalFormatting>
  <conditionalFormatting sqref="E111">
    <cfRule type="cellIs" dxfId="37" priority="34" operator="equal">
      <formula>"LINUX"</formula>
    </cfRule>
    <cfRule type="cellIs" dxfId="36" priority="35" operator="equal">
      <formula>"PHP"</formula>
    </cfRule>
    <cfRule type="cellIs" dxfId="35" priority="36" operator="equal">
      <formula>"CSS"</formula>
    </cfRule>
    <cfRule type="cellIs" dxfId="34" priority="37" operator="equal">
      <formula>"HTML"</formula>
    </cfRule>
    <cfRule type="cellIs" dxfId="33" priority="38" operator="equal">
      <formula>"R"</formula>
    </cfRule>
    <cfRule type="cellIs" dxfId="32" priority="39" operator="equal">
      <formula>"SQL"</formula>
    </cfRule>
    <cfRule type="cellIs" dxfId="31" priority="40" operator="equal">
      <formula>"JS"</formula>
    </cfRule>
  </conditionalFormatting>
  <conditionalFormatting sqref="I123">
    <cfRule type="dataBar" priority="31">
      <dataBar>
        <cfvo type="num" val="0"/>
        <cfvo type="num" val="1"/>
        <color theme="0" tint="-0.34998626667073579"/>
      </dataBar>
      <extLst>
        <ext xmlns:x14="http://schemas.microsoft.com/office/spreadsheetml/2009/9/main" uri="{B025F937-C7B1-47D3-B67F-A62EFF666E3E}">
          <x14:id>{66F41EAE-E560-4A6F-AD94-ED855ED6CC71}</x14:id>
        </ext>
      </extLst>
    </cfRule>
  </conditionalFormatting>
  <conditionalFormatting sqref="L123:BO123">
    <cfRule type="expression" dxfId="30" priority="30">
      <formula>L$6=TODAY()</formula>
    </cfRule>
  </conditionalFormatting>
  <conditionalFormatting sqref="E123">
    <cfRule type="cellIs" dxfId="29" priority="23" operator="equal">
      <formula>"LINUX"</formula>
    </cfRule>
    <cfRule type="cellIs" dxfId="28" priority="24" operator="equal">
      <formula>"PHP"</formula>
    </cfRule>
    <cfRule type="cellIs" dxfId="27" priority="25" operator="equal">
      <formula>"CSS"</formula>
    </cfRule>
    <cfRule type="cellIs" dxfId="26" priority="26" operator="equal">
      <formula>"HTML"</formula>
    </cfRule>
    <cfRule type="cellIs" dxfId="25" priority="27" operator="equal">
      <formula>"R"</formula>
    </cfRule>
    <cfRule type="cellIs" dxfId="24" priority="28" operator="equal">
      <formula>"SQL"</formula>
    </cfRule>
    <cfRule type="cellIs" dxfId="23" priority="29" operator="equal">
      <formula>"JS"</formula>
    </cfRule>
  </conditionalFormatting>
  <conditionalFormatting sqref="L132:BO132">
    <cfRule type="expression" dxfId="22" priority="21">
      <formula>AND($F132&lt;=L$6,ROUNDDOWN(($G132-$F132+1)*$I132,0)+$F132-1&gt;=L$6)</formula>
    </cfRule>
    <cfRule type="expression" dxfId="21" priority="22">
      <formula>AND(NOT(ISBLANK($F132)),$F132&lt;=L$6,$G132&gt;=L$6)</formula>
    </cfRule>
  </conditionalFormatting>
  <conditionalFormatting sqref="I132">
    <cfRule type="dataBar" priority="20">
      <dataBar>
        <cfvo type="num" val="0"/>
        <cfvo type="num" val="1"/>
        <color theme="0" tint="-0.34998626667073579"/>
      </dataBar>
      <extLst>
        <ext xmlns:x14="http://schemas.microsoft.com/office/spreadsheetml/2009/9/main" uri="{B025F937-C7B1-47D3-B67F-A62EFF666E3E}">
          <x14:id>{D39E3CA5-A193-489A-9A09-848BF4A69639}</x14:id>
        </ext>
      </extLst>
    </cfRule>
  </conditionalFormatting>
  <conditionalFormatting sqref="L132:BO132">
    <cfRule type="expression" dxfId="20" priority="19">
      <formula>L$6=TODAY()</formula>
    </cfRule>
  </conditionalFormatting>
  <conditionalFormatting sqref="E132">
    <cfRule type="cellIs" dxfId="19" priority="12" operator="equal">
      <formula>"LINUX"</formula>
    </cfRule>
    <cfRule type="cellIs" dxfId="18" priority="13" operator="equal">
      <formula>"PHP"</formula>
    </cfRule>
    <cfRule type="cellIs" dxfId="17" priority="14" operator="equal">
      <formula>"CSS"</formula>
    </cfRule>
    <cfRule type="cellIs" dxfId="16" priority="15" operator="equal">
      <formula>"HTML"</formula>
    </cfRule>
    <cfRule type="cellIs" dxfId="15" priority="16" operator="equal">
      <formula>"R"</formula>
    </cfRule>
    <cfRule type="cellIs" dxfId="14" priority="17" operator="equal">
      <formula>"SQL"</formula>
    </cfRule>
    <cfRule type="cellIs" dxfId="13" priority="18" operator="equal">
      <formula>"JS"</formula>
    </cfRule>
  </conditionalFormatting>
  <conditionalFormatting sqref="L137:BO137">
    <cfRule type="expression" dxfId="12" priority="10">
      <formula>AND($F137&lt;=L$6,ROUNDDOWN(($G137-$F137+1)*$I137,0)+$F137-1&gt;=L$6)</formula>
    </cfRule>
    <cfRule type="expression" dxfId="11" priority="11">
      <formula>AND(NOT(ISBLANK($F137)),$F137&lt;=L$6,$G137&gt;=L$6)</formula>
    </cfRule>
  </conditionalFormatting>
  <conditionalFormatting sqref="I137">
    <cfRule type="dataBar" priority="9">
      <dataBar>
        <cfvo type="num" val="0"/>
        <cfvo type="num" val="1"/>
        <color theme="0" tint="-0.34998626667073579"/>
      </dataBar>
      <extLst>
        <ext xmlns:x14="http://schemas.microsoft.com/office/spreadsheetml/2009/9/main" uri="{B025F937-C7B1-47D3-B67F-A62EFF666E3E}">
          <x14:id>{831EB1CB-C1FD-435A-B2AE-9B13F4C0A004}</x14:id>
        </ext>
      </extLst>
    </cfRule>
  </conditionalFormatting>
  <conditionalFormatting sqref="L137:BO137">
    <cfRule type="expression" dxfId="10" priority="8">
      <formula>L$6=TODAY()</formula>
    </cfRule>
  </conditionalFormatting>
  <conditionalFormatting sqref="E137">
    <cfRule type="cellIs" dxfId="9" priority="1" operator="equal">
      <formula>"LINUX"</formula>
    </cfRule>
    <cfRule type="cellIs" dxfId="8" priority="2" operator="equal">
      <formula>"PHP"</formula>
    </cfRule>
    <cfRule type="cellIs" dxfId="7" priority="3" operator="equal">
      <formula>"CSS"</formula>
    </cfRule>
    <cfRule type="cellIs" dxfId="6" priority="4" operator="equal">
      <formula>"HTML"</formula>
    </cfRule>
    <cfRule type="cellIs" dxfId="5" priority="5" operator="equal">
      <formula>"R"</formula>
    </cfRule>
    <cfRule type="cellIs" dxfId="4" priority="6" operator="equal">
      <formula>"SQL"</formula>
    </cfRule>
    <cfRule type="cellIs" dxfId="3" priority="7" operator="equal">
      <formula>"JS"</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I8:I73 I95:I96 I98:I103 I105:I110 I112:I122 I124:I131 I133:I136 I138:I167</xm:sqref>
        </x14:conditionalFormatting>
        <x14:conditionalFormatting xmlns:xm="http://schemas.microsoft.com/office/excel/2006/main">
          <x14:cfRule type="dataBar" id="{BFFF36CC-68C1-40BD-B8E2-86AEDBB6FF36}">
            <x14:dataBar minLength="0" maxLength="100" gradient="0">
              <x14:cfvo type="num">
                <xm:f>0</xm:f>
              </x14:cfvo>
              <x14:cfvo type="num">
                <xm:f>1</xm:f>
              </x14:cfvo>
              <x14:negativeFillColor rgb="FFFF0000"/>
              <x14:axisColor rgb="FF000000"/>
            </x14:dataBar>
          </x14:cfRule>
          <xm:sqref>I74:I84</xm:sqref>
        </x14:conditionalFormatting>
        <x14:conditionalFormatting xmlns:xm="http://schemas.microsoft.com/office/excel/2006/main">
          <x14:cfRule type="dataBar" id="{BE7EDBFF-F2C7-44BF-B90F-771A4AD5A3F0}">
            <x14:dataBar minLength="0" maxLength="100" gradient="0">
              <x14:cfvo type="num">
                <xm:f>0</xm:f>
              </x14:cfvo>
              <x14:cfvo type="num">
                <xm:f>1</xm:f>
              </x14:cfvo>
              <x14:negativeFillColor rgb="FFFF0000"/>
              <x14:axisColor rgb="FF000000"/>
            </x14:dataBar>
          </x14:cfRule>
          <xm:sqref>I168:I176</xm:sqref>
        </x14:conditionalFormatting>
        <x14:conditionalFormatting xmlns:xm="http://schemas.microsoft.com/office/excel/2006/main">
          <x14:cfRule type="dataBar" id="{6615FE7E-0BE8-4AD8-A679-1083F0182AAC}">
            <x14:dataBar minLength="0" maxLength="100" gradient="0">
              <x14:cfvo type="num">
                <xm:f>0</xm:f>
              </x14:cfvo>
              <x14:cfvo type="num">
                <xm:f>1</xm:f>
              </x14:cfvo>
              <x14:negativeFillColor rgb="FFFF0000"/>
              <x14:axisColor rgb="FF000000"/>
            </x14:dataBar>
          </x14:cfRule>
          <xm:sqref>I177:I185</xm:sqref>
        </x14:conditionalFormatting>
        <x14:conditionalFormatting xmlns:xm="http://schemas.microsoft.com/office/excel/2006/main">
          <x14:cfRule type="dataBar" id="{C53AC685-AE5A-453B-B781-EF3C7745AAB5}">
            <x14:dataBar minLength="0" maxLength="100" gradient="0">
              <x14:cfvo type="num">
                <xm:f>0</xm:f>
              </x14:cfvo>
              <x14:cfvo type="num">
                <xm:f>1</xm:f>
              </x14:cfvo>
              <x14:negativeFillColor rgb="FFFF0000"/>
              <x14:axisColor rgb="FF000000"/>
            </x14:dataBar>
          </x14:cfRule>
          <xm:sqref>I186:I194</xm:sqref>
        </x14:conditionalFormatting>
        <x14:conditionalFormatting xmlns:xm="http://schemas.microsoft.com/office/excel/2006/main">
          <x14:cfRule type="dataBar" id="{09CDF19A-9118-4777-8CA8-000A1FFBD033}">
            <x14:dataBar minLength="0" maxLength="100" gradient="0">
              <x14:cfvo type="num">
                <xm:f>0</xm:f>
              </x14:cfvo>
              <x14:cfvo type="num">
                <xm:f>1</xm:f>
              </x14:cfvo>
              <x14:negativeFillColor rgb="FFFF0000"/>
              <x14:axisColor rgb="FF000000"/>
            </x14:dataBar>
          </x14:cfRule>
          <xm:sqref>I85:I86</xm:sqref>
        </x14:conditionalFormatting>
        <x14:conditionalFormatting xmlns:xm="http://schemas.microsoft.com/office/excel/2006/main">
          <x14:cfRule type="dataBar" id="{2576D6AF-1BEE-4D0F-9F29-158B8510CEF5}">
            <x14:dataBar minLength="0" maxLength="100" gradient="0">
              <x14:cfvo type="num">
                <xm:f>0</xm:f>
              </x14:cfvo>
              <x14:cfvo type="num">
                <xm:f>1</xm:f>
              </x14:cfvo>
              <x14:negativeFillColor rgb="FFFF0000"/>
              <x14:axisColor rgb="FF000000"/>
            </x14:dataBar>
          </x14:cfRule>
          <xm:sqref>I87:I94</xm:sqref>
        </x14:conditionalFormatting>
        <x14:conditionalFormatting xmlns:xm="http://schemas.microsoft.com/office/excel/2006/main">
          <x14:cfRule type="dataBar" id="{52A4FA6B-6481-4B97-9D81-1C74885277E0}">
            <x14:dataBar minLength="0" maxLength="100" gradient="0">
              <x14:cfvo type="num">
                <xm:f>0</xm:f>
              </x14:cfvo>
              <x14:cfvo type="num">
                <xm:f>1</xm:f>
              </x14:cfvo>
              <x14:negativeFillColor rgb="FFFF0000"/>
              <x14:axisColor rgb="FF000000"/>
            </x14:dataBar>
          </x14:cfRule>
          <xm:sqref>I97</xm:sqref>
        </x14:conditionalFormatting>
        <x14:conditionalFormatting xmlns:xm="http://schemas.microsoft.com/office/excel/2006/main">
          <x14:cfRule type="dataBar" id="{A4E2E746-60FD-494C-9AA4-8453C3BBE609}">
            <x14:dataBar minLength="0" maxLength="100" gradient="0">
              <x14:cfvo type="num">
                <xm:f>0</xm:f>
              </x14:cfvo>
              <x14:cfvo type="num">
                <xm:f>1</xm:f>
              </x14:cfvo>
              <x14:negativeFillColor rgb="FFFF0000"/>
              <x14:axisColor rgb="FF000000"/>
            </x14:dataBar>
          </x14:cfRule>
          <xm:sqref>I104</xm:sqref>
        </x14:conditionalFormatting>
        <x14:conditionalFormatting xmlns:xm="http://schemas.microsoft.com/office/excel/2006/main">
          <x14:cfRule type="dataBar" id="{90FAB54C-17F5-4636-AF91-94ADBF7BDE0D}">
            <x14:dataBar minLength="0" maxLength="100" gradient="0">
              <x14:cfvo type="num">
                <xm:f>0</xm:f>
              </x14:cfvo>
              <x14:cfvo type="num">
                <xm:f>1</xm:f>
              </x14:cfvo>
              <x14:negativeFillColor rgb="FFFF0000"/>
              <x14:axisColor rgb="FF000000"/>
            </x14:dataBar>
          </x14:cfRule>
          <xm:sqref>I111</xm:sqref>
        </x14:conditionalFormatting>
        <x14:conditionalFormatting xmlns:xm="http://schemas.microsoft.com/office/excel/2006/main">
          <x14:cfRule type="dataBar" id="{66F41EAE-E560-4A6F-AD94-ED855ED6CC71}">
            <x14:dataBar minLength="0" maxLength="100" gradient="0">
              <x14:cfvo type="num">
                <xm:f>0</xm:f>
              </x14:cfvo>
              <x14:cfvo type="num">
                <xm:f>1</xm:f>
              </x14:cfvo>
              <x14:negativeFillColor rgb="FFFF0000"/>
              <x14:axisColor rgb="FF000000"/>
            </x14:dataBar>
          </x14:cfRule>
          <xm:sqref>I123</xm:sqref>
        </x14:conditionalFormatting>
        <x14:conditionalFormatting xmlns:xm="http://schemas.microsoft.com/office/excel/2006/main">
          <x14:cfRule type="dataBar" id="{D39E3CA5-A193-489A-9A09-848BF4A69639}">
            <x14:dataBar minLength="0" maxLength="100" gradient="0">
              <x14:cfvo type="num">
                <xm:f>0</xm:f>
              </x14:cfvo>
              <x14:cfvo type="num">
                <xm:f>1</xm:f>
              </x14:cfvo>
              <x14:negativeFillColor rgb="FFFF0000"/>
              <x14:axisColor rgb="FF000000"/>
            </x14:dataBar>
          </x14:cfRule>
          <xm:sqref>I132</xm:sqref>
        </x14:conditionalFormatting>
        <x14:conditionalFormatting xmlns:xm="http://schemas.microsoft.com/office/excel/2006/main">
          <x14:cfRule type="dataBar" id="{831EB1CB-C1FD-435A-B2AE-9B13F4C0A004}">
            <x14:dataBar minLength="0" maxLength="100" gradient="0">
              <x14:cfvo type="num">
                <xm:f>0</xm:f>
              </x14:cfvo>
              <x14:cfvo type="num">
                <xm:f>1</xm:f>
              </x14:cfvo>
              <x14:negativeFillColor rgb="FFFF0000"/>
              <x14:axisColor rgb="FF000000"/>
            </x14:dataBar>
          </x14:cfRule>
          <xm:sqref>I137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9FA8-BED2-49EE-BB73-2CE12366B02A}">
  <dimension ref="A1:BN6"/>
  <sheetViews>
    <sheetView workbookViewId="0">
      <selection activeCell="B45" sqref="B45"/>
    </sheetView>
  </sheetViews>
  <sheetFormatPr defaultRowHeight="12.75" x14ac:dyDescent="0.2"/>
  <sheetData>
    <row r="1" spans="1:66" s="18" customFormat="1" ht="14.1" customHeight="1" x14ac:dyDescent="0.2">
      <c r="A1" s="16" t="str">
        <f>IF(ISERROR(VALUE(SUBSTITUTE(prevWBS,".",""))),"1",IF(ISERROR(FIND("`",SUBSTITUTE(prevWBS,".","`",1))),TEXT(VALUE(prevWBS)+1,"#"),TEXT(VALUE(LEFT(prevWBS,FIND("`",SUBSTITUTE(prevWBS,".","`",1))-1))+1,"#")))</f>
        <v>1</v>
      </c>
      <c r="B1" s="17" t="s">
        <v>1</v>
      </c>
      <c r="D1" s="19"/>
      <c r="E1" s="44"/>
      <c r="F1" s="44" t="str">
        <f t="shared" ref="F1:F6" si="0">IF(ISBLANK(E1)," - ",IF(G1=0,E1,E1+G1-1))</f>
        <v xml:space="preserve"> - </v>
      </c>
      <c r="G1" s="20"/>
      <c r="H1" s="21"/>
      <c r="I1" s="22" t="str">
        <f t="shared" ref="I1:I6" si="1">IF(OR(F1=0,E1=0)," - ",NETWORKDAYS(E1,F1))</f>
        <v xml:space="preserve"> - </v>
      </c>
      <c r="J1" s="41"/>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s="24" customFormat="1" ht="14.1" customHeight="1" x14ac:dyDescent="0.2">
      <c r="A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 s="65" t="s">
        <v>2</v>
      </c>
      <c r="D2" s="66"/>
      <c r="E2" s="42">
        <v>43129</v>
      </c>
      <c r="F2" s="43">
        <f t="shared" si="0"/>
        <v>43129</v>
      </c>
      <c r="G2" s="25">
        <v>1</v>
      </c>
      <c r="H2" s="26">
        <v>0</v>
      </c>
      <c r="I2" s="27">
        <f t="shared" si="1"/>
        <v>1</v>
      </c>
      <c r="J2" s="40"/>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row>
    <row r="3" spans="1:66" s="24" customFormat="1" ht="14.1" customHeight="1" x14ac:dyDescent="0.2">
      <c r="A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3" s="65" t="s">
        <v>2</v>
      </c>
      <c r="D3" s="66"/>
      <c r="E3" s="42">
        <v>43130</v>
      </c>
      <c r="F3" s="43">
        <f t="shared" si="0"/>
        <v>43130</v>
      </c>
      <c r="G3" s="25">
        <v>1</v>
      </c>
      <c r="H3" s="26">
        <v>0</v>
      </c>
      <c r="I3" s="27">
        <f t="shared" si="1"/>
        <v>1</v>
      </c>
      <c r="J3" s="40"/>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row>
    <row r="4" spans="1:66" s="24" customFormat="1" ht="14.1" customHeight="1" x14ac:dyDescent="0.2">
      <c r="A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 s="65" t="s">
        <v>2</v>
      </c>
      <c r="D4" s="66"/>
      <c r="E4" s="42">
        <v>43131</v>
      </c>
      <c r="F4" s="43">
        <f t="shared" si="0"/>
        <v>43131</v>
      </c>
      <c r="G4" s="25">
        <v>1</v>
      </c>
      <c r="H4" s="26">
        <v>0</v>
      </c>
      <c r="I4" s="27">
        <f t="shared" si="1"/>
        <v>1</v>
      </c>
      <c r="J4" s="40"/>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66" s="24" customFormat="1" ht="14.1" customHeight="1" x14ac:dyDescent="0.2">
      <c r="A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 s="65" t="s">
        <v>2</v>
      </c>
      <c r="D5" s="66"/>
      <c r="E5" s="42">
        <v>43132</v>
      </c>
      <c r="F5" s="43">
        <f t="shared" si="0"/>
        <v>43132</v>
      </c>
      <c r="G5" s="25">
        <v>1</v>
      </c>
      <c r="H5" s="26">
        <v>0</v>
      </c>
      <c r="I5" s="27">
        <f t="shared" si="1"/>
        <v>1</v>
      </c>
      <c r="J5" s="40"/>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66" s="24" customFormat="1" ht="14.1" customHeight="1" x14ac:dyDescent="0.2">
      <c r="A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 s="65" t="s">
        <v>2</v>
      </c>
      <c r="D6" s="66"/>
      <c r="E6" s="42">
        <v>43133</v>
      </c>
      <c r="F6" s="43">
        <f t="shared" si="0"/>
        <v>43133</v>
      </c>
      <c r="G6" s="25">
        <v>1</v>
      </c>
      <c r="H6" s="26">
        <v>0</v>
      </c>
      <c r="I6" s="27">
        <f t="shared" si="1"/>
        <v>1</v>
      </c>
      <c r="J6" s="40"/>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sheetData>
  <conditionalFormatting sqref="H1:H6">
    <cfRule type="dataBar" priority="1">
      <dataBar>
        <cfvo type="num" val="0"/>
        <cfvo type="num" val="1"/>
        <color theme="0" tint="-0.34998626667073579"/>
      </dataBar>
      <extLst>
        <ext xmlns:x14="http://schemas.microsoft.com/office/spreadsheetml/2009/9/main" uri="{B025F937-C7B1-47D3-B67F-A62EFF666E3E}">
          <x14:id>{DC860150-72E7-4A2F-8331-F1E4185DE29F}</x14:id>
        </ext>
      </extLst>
    </cfRule>
  </conditionalFormatting>
  <conditionalFormatting sqref="K1:BN6">
    <cfRule type="expression" dxfId="2" priority="3">
      <formula>AND($E1&lt;=K$6,ROUNDDOWN(($F1-$E1+1)*$H1,0)+$E1-1&gt;=K$6)</formula>
    </cfRule>
    <cfRule type="expression" dxfId="1" priority="4">
      <formula>AND(NOT(ISBLANK($E1)),$E1&lt;=K$6,$F1&gt;=K$6)</formula>
    </cfRule>
  </conditionalFormatting>
  <conditionalFormatting sqref="K1:BN6">
    <cfRule type="expression" dxfId="0" priority="2">
      <formula>K$6=TODAY()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860150-72E7-4A2F-8331-F1E4185DE29F}">
            <x14:dataBar minLength="0" maxLength="100" gradient="0">
              <x14:cfvo type="num">
                <xm:f>0</xm:f>
              </x14:cfvo>
              <x14:cfvo type="num">
                <xm:f>1</xm:f>
              </x14:cfvo>
              <x14:negativeFillColor rgb="FFFF0000"/>
              <x14:axisColor rgb="FF000000"/>
            </x14:dataBar>
          </x14:cfRule>
          <xm:sqref>H1:H6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GanttChart</vt:lpstr>
      <vt:lpstr>Sheet1</vt:lpstr>
      <vt:lpstr>GanttChart!prevWBS</vt:lpstr>
      <vt:lpstr>Sheet1!prevWBS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2021-12-26T05:23:51Z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