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mc:AlternateContent xmlns:mc="http://schemas.openxmlformats.org/markup-compatibility/2006">
    <mc:Choice Requires="x15">
      <x15ac:absPath xmlns:x15ac="http://schemas.microsoft.com/office/spreadsheetml/2010/11/ac" url="D:\OneDrive\__Projects\econforecasting\"/>
    </mc:Choice>
  </mc:AlternateContent>
  <xr:revisionPtr revIDLastSave="0" documentId="13_ncr:1_{3310AEEF-0B6E-4547-9B37-0B458D16B815}" xr6:coauthVersionLast="47" xr6:coauthVersionMax="47" xr10:uidLastSave="{00000000-0000-0000-0000-000000000000}"/>
  <bookViews>
    <workbookView xWindow="28680" yWindow="-120" windowWidth="29040" windowHeight="15840" xr2:uid="{00000000-000D-0000-FFFF-FFFF00000000}"/>
  </bookViews>
  <sheets>
    <sheet name="GanttChart" sheetId="9" r:id="rId1"/>
  </sheets>
  <definedNames>
    <definedName name="prevWBS" localSheetId="0">GanttChart!$A1048576</definedName>
    <definedName name="_xlnm.Print_Area" localSheetId="0">GanttChart!$A$1:$BO$64</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3" i="9" l="1"/>
  <c r="G167" i="9"/>
  <c r="J167" i="9" s="1"/>
  <c r="G147" i="9"/>
  <c r="J147" i="9" s="1"/>
  <c r="G137" i="9"/>
  <c r="J137" i="9" s="1"/>
  <c r="G132" i="9"/>
  <c r="J132" i="9" s="1"/>
  <c r="G123" i="9"/>
  <c r="J123" i="9" s="1"/>
  <c r="G111" i="9"/>
  <c r="J111" i="9" s="1"/>
  <c r="G104" i="9"/>
  <c r="J104" i="9" s="1"/>
  <c r="G97" i="9"/>
  <c r="J97" i="9" s="1"/>
  <c r="J88" i="9"/>
  <c r="G87" i="9"/>
  <c r="J87" i="9" s="1"/>
  <c r="J86" i="9"/>
  <c r="G85" i="9"/>
  <c r="J85" i="9" s="1"/>
  <c r="J75" i="9"/>
  <c r="G74" i="9"/>
  <c r="J74" i="9" s="1"/>
  <c r="G67" i="9"/>
  <c r="J67" i="9" s="1"/>
  <c r="G66" i="9"/>
  <c r="J66" i="9" s="1"/>
  <c r="J65" i="9"/>
  <c r="J64" i="9"/>
  <c r="G63" i="9"/>
  <c r="J63" i="9" s="1"/>
  <c r="G8" i="9" l="1"/>
  <c r="J8" i="9" s="1"/>
  <c r="G38" i="9"/>
  <c r="J38" i="9" s="1"/>
  <c r="G23" i="9"/>
  <c r="J23" i="9" s="1"/>
  <c r="G17" i="9"/>
  <c r="J17" i="9" s="1"/>
  <c r="L6" i="9" l="1"/>
  <c r="J13" i="9" l="1"/>
  <c r="J12" i="9"/>
  <c r="J10" i="9"/>
  <c r="J9" i="9"/>
  <c r="J14" i="9"/>
  <c r="L7" i="9"/>
  <c r="L4" i="9"/>
  <c r="A8" i="9"/>
  <c r="M6" i="9" l="1"/>
  <c r="J19" i="9" l="1"/>
  <c r="J18" i="9"/>
  <c r="J25" i="9"/>
  <c r="J24" i="9"/>
  <c r="J40" i="9"/>
  <c r="J39" i="9"/>
  <c r="N6" i="9"/>
  <c r="J26" i="9"/>
  <c r="J41" i="9" l="1"/>
  <c r="O6" i="9"/>
  <c r="J42" i="9" l="1"/>
  <c r="J28" i="9"/>
  <c r="P6" i="9"/>
  <c r="J15" i="9"/>
  <c r="L5" i="9"/>
  <c r="J43" i="9" l="1"/>
  <c r="J29" i="9"/>
  <c r="Q6" i="9"/>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s="1"/>
  <c r="A11" i="9" s="1"/>
  <c r="A12" i="9" l="1"/>
  <c r="A13" i="9" s="1"/>
  <c r="A14" i="9" s="1"/>
  <c r="A15" i="9" s="1"/>
  <c r="A16" i="9" l="1"/>
  <c r="A17" i="9" s="1"/>
  <c r="A18" i="9" s="1"/>
  <c r="A19" i="9" s="1"/>
  <c r="A20" i="9" s="1"/>
  <c r="A21" i="9" s="1"/>
  <c r="A22" i="9" s="1"/>
  <c r="A23" i="9" s="1"/>
  <c r="A24" i="9" s="1"/>
  <c r="A25" i="9" s="1"/>
  <c r="A26" i="9" s="1"/>
  <c r="A27" i="9" l="1"/>
  <c r="A28" i="9" s="1"/>
  <c r="A29" i="9" s="1"/>
  <c r="A30" i="9" s="1"/>
  <c r="A31" i="9" l="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J20" i="9"/>
  <c r="J21" i="9" l="1"/>
  <c r="J22" i="9"/>
  <c r="A63" i="9" l="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l="1"/>
  <c r="A92" i="9" s="1"/>
  <c r="A93" i="9" s="1"/>
  <c r="A94" i="9" s="1"/>
  <c r="A95" i="9" s="1"/>
  <c r="A96" i="9" l="1"/>
  <c r="A97" i="9" s="1"/>
  <c r="A98" i="9" s="1"/>
  <c r="A99" i="9" l="1"/>
  <c r="A100" i="9" s="1"/>
  <c r="A101" i="9" l="1"/>
  <c r="A102" i="9" l="1"/>
  <c r="A103" i="9" l="1"/>
  <c r="A104" i="9" s="1"/>
  <c r="A105" i="9" s="1"/>
  <c r="A106" i="9" s="1"/>
  <c r="A107" i="9" l="1"/>
  <c r="A108" i="9" l="1"/>
  <c r="A109" i="9" s="1"/>
  <c r="A110" i="9" s="1"/>
  <c r="A111" i="9" l="1"/>
  <c r="A112" i="9" s="1"/>
  <c r="A113" i="9" l="1"/>
  <c r="A114" i="9" l="1"/>
  <c r="A115" i="9" l="1"/>
  <c r="A116" i="9" s="1"/>
  <c r="A117" i="9" s="1"/>
  <c r="A118" i="9" l="1"/>
  <c r="A119" i="9" s="1"/>
  <c r="A120" i="9" l="1"/>
  <c r="A121" i="9" s="1"/>
  <c r="A122" i="9" s="1"/>
  <c r="A123" i="9" s="1"/>
  <c r="A124" i="9" s="1"/>
  <c r="A125" i="9" l="1"/>
  <c r="A126" i="9" s="1"/>
  <c r="A127" i="9" l="1"/>
  <c r="A128" i="9" l="1"/>
  <c r="A129" i="9" l="1"/>
  <c r="A130" i="9" s="1"/>
  <c r="A131" i="9" l="1"/>
  <c r="A132" i="9" l="1"/>
  <c r="A133" i="9" s="1"/>
  <c r="A134" i="9" s="1"/>
  <c r="A135" i="9" s="1"/>
  <c r="A136" i="9" s="1"/>
  <c r="A137" i="9" l="1"/>
  <c r="A138" i="9" s="1"/>
  <c r="A139" i="9" l="1"/>
  <c r="A140" i="9" l="1"/>
  <c r="A141" i="9" s="1"/>
  <c r="A142" i="9" l="1"/>
  <c r="A143" i="9" l="1"/>
  <c r="A144" i="9" s="1"/>
  <c r="A145" i="9" s="1"/>
  <c r="A146" i="9" l="1"/>
  <c r="A147" i="9" l="1"/>
  <c r="A148" i="9" s="1"/>
  <c r="A149" i="9" s="1"/>
  <c r="A150" i="9" l="1"/>
  <c r="A151" i="9" s="1"/>
  <c r="A152" i="9" l="1"/>
  <c r="A153" i="9" s="1"/>
  <c r="A154" i="9" s="1"/>
  <c r="A155" i="9" s="1"/>
  <c r="A156" i="9" l="1"/>
  <c r="A157" i="9" s="1"/>
  <c r="A158" i="9" s="1"/>
  <c r="A159" i="9" s="1"/>
  <c r="A160" i="9" s="1"/>
  <c r="A161" i="9" s="1"/>
  <c r="A162" i="9" s="1"/>
  <c r="A164" i="9" l="1"/>
  <c r="A165" i="9" s="1"/>
  <c r="A166" i="9" s="1"/>
  <c r="A167" i="9" s="1"/>
  <c r="A168" i="9" s="1"/>
  <c r="A169" i="9" l="1"/>
  <c r="A170" i="9" s="1"/>
  <c r="A171" i="9" s="1"/>
  <c r="A172"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<sst xmlns="http://schemas.openxmlformats.org/spreadsheetml/2006/main" count="331" uniqueCount="192">
  <si>
    <t>WBS</t>
  </si>
  <si>
    <t>TASK</t>
  </si>
  <si>
    <t>START</t>
  </si>
  <si>
    <t>END</t>
  </si>
  <si>
    <t>DAYS</t>
  </si>
  <si>
    <t>% DONE</t>
  </si>
  <si>
    <t>WORK DAYS</t>
  </si>
  <si>
    <t>PREDECESSOR</t>
  </si>
  <si>
    <t xml:space="preserve">Display Week </t>
  </si>
  <si>
    <t xml:space="preserve">Project Start Date </t>
  </si>
  <si>
    <t xml:space="preserve">Project Lead </t>
  </si>
  <si>
    <t>Econforecasting</t>
  </si>
  <si>
    <t>Initial Setup</t>
  </si>
  <si>
    <t>Buy Domain</t>
  </si>
  <si>
    <t>Update Existing Server</t>
  </si>
  <si>
    <t>Nginx Setup</t>
  </si>
  <si>
    <t>PHP Update</t>
  </si>
  <si>
    <t>Favicon/Logo Design</t>
  </si>
  <si>
    <t>Bootstrap/Front-end Setup</t>
  </si>
  <si>
    <t>CMEFI Email Setup</t>
  </si>
  <si>
    <t>Git Setup</t>
  </si>
  <si>
    <t>R Package Initiation</t>
  </si>
  <si>
    <t>Scrape GDPNow</t>
  </si>
  <si>
    <t>Scrape Phildelphia Fed</t>
  </si>
  <si>
    <t>Scrape WSJ</t>
  </si>
  <si>
    <t>Scrape CBO</t>
  </si>
  <si>
    <t>Asset Contagion Migration</t>
  </si>
  <si>
    <t>PostgreSQL Setup</t>
  </si>
  <si>
    <t>Scrape Yahoo Finance</t>
  </si>
  <si>
    <t>Import Old SQL Fund Info</t>
  </si>
  <si>
    <t>Setup JS Code for Data</t>
  </si>
  <si>
    <t>Setup JS Code for Heatmap</t>
  </si>
  <si>
    <t>SQL INSERT Code</t>
  </si>
  <si>
    <t>Improve Heatmap Appearance</t>
  </si>
  <si>
    <t>Bootstrap 5 Upgrade</t>
  </si>
  <si>
    <t>GA Tracking</t>
  </si>
  <si>
    <t>Add Datatables</t>
  </si>
  <si>
    <t>Add CSV Export</t>
  </si>
  <si>
    <t>Add Temp Logo</t>
  </si>
  <si>
    <t>Add description</t>
  </si>
  <si>
    <t>Add ts chart</t>
  </si>
  <si>
    <t>Forecasts &amp; Live Website</t>
  </si>
  <si>
    <t>Homepage Styling</t>
  </si>
  <si>
    <t>Palette &amp; Theming</t>
  </si>
  <si>
    <t>Fed Funds Forecasts</t>
  </si>
  <si>
    <t>DNS Forecast Decomp</t>
  </si>
  <si>
    <t>Scrape Third Party Sites</t>
  </si>
  <si>
    <t>FFR Forecast Chart</t>
  </si>
  <si>
    <t>Create Tyield Charts</t>
  </si>
  <si>
    <t>Setup AJAX Requests</t>
  </si>
  <si>
    <t>Create Tyield Docs</t>
  </si>
  <si>
    <t>Create Tyield Datatables</t>
  </si>
  <si>
    <t>Create Full Tyield Curve</t>
  </si>
  <si>
    <t>SOFR Forecast Scraping</t>
  </si>
  <si>
    <t>FFR  Datatables</t>
  </si>
  <si>
    <t>FFR Model Description</t>
  </si>
  <si>
    <t>Update AJAX to Fetch Requests</t>
  </si>
  <si>
    <t>Initial Data Agg &amp; Setup</t>
  </si>
  <si>
    <t>SEO Setup (Robots + Sitemap)</t>
  </si>
  <si>
    <t>SASS/SCSS Setup</t>
  </si>
  <si>
    <t>LastVintagesByVarname SQL</t>
  </si>
  <si>
    <t>TECH</t>
  </si>
  <si>
    <t>NA</t>
  </si>
  <si>
    <t>PHP</t>
  </si>
  <si>
    <t>R</t>
  </si>
  <si>
    <t>SQL</t>
  </si>
  <si>
    <t>JS</t>
  </si>
  <si>
    <t>HTML</t>
  </si>
  <si>
    <t>CSS</t>
  </si>
  <si>
    <t>XML</t>
  </si>
  <si>
    <t>Fix Gutter Bug</t>
  </si>
  <si>
    <t>SOFR Forecast Chart</t>
  </si>
  <si>
    <t>SOFR Datatables</t>
  </si>
  <si>
    <t>SOFR Model Description</t>
  </si>
  <si>
    <t>Mortgage Model</t>
  </si>
  <si>
    <t>Mortgage Datatables &amp; Chart</t>
  </si>
  <si>
    <t>Fix SOFR &amp; FFR CME Bug</t>
  </si>
  <si>
    <t>Add HC Theme Consistency</t>
  </si>
  <si>
    <t>Add Monthly Interpolation</t>
  </si>
  <si>
    <t>Added Table for Last Vintages Only</t>
  </si>
  <si>
    <t>SEM Seasonalization</t>
  </si>
  <si>
    <t>Kalman Smoothing</t>
  </si>
  <si>
    <t>Setup SEM Basics</t>
  </si>
  <si>
    <t>Forecast Improvements &amp; Monthly Data Models</t>
  </si>
  <si>
    <t>Expected Inflation Model</t>
  </si>
  <si>
    <t>Added Expected Inflation to EF</t>
  </si>
  <si>
    <t>Expected Inflation Description</t>
  </si>
  <si>
    <t>Add Full GDP Subcomponent import</t>
  </si>
  <si>
    <t>Add Blog Structure</t>
  </si>
  <si>
    <t>Add First Blog Component</t>
  </si>
  <si>
    <t>Add KF Nowcasts &amp; Blog</t>
  </si>
  <si>
    <t>Add Dynamic Factor Models</t>
  </si>
  <si>
    <t>Add Kalman Filter &amp; Smoother</t>
  </si>
  <si>
    <t>Add Kalman Documentation</t>
  </si>
  <si>
    <t>Add NC SQL Database</t>
  </si>
  <si>
    <t>Add NC to Website</t>
  </si>
  <si>
    <t>Improve Nowcasts - Elastic Net Regularization</t>
  </si>
  <si>
    <t>Add Elastic Net Documentation</t>
  </si>
  <si>
    <t>C$</t>
  </si>
  <si>
    <t>Begin Theory for Structural Framework</t>
  </si>
  <si>
    <t>Toy Structural Model &amp; Improve Nowcasts</t>
  </si>
  <si>
    <t>Improve Forecasts &amp; Fix Bugs</t>
  </si>
  <si>
    <t>Update JS Dependencies</t>
  </si>
  <si>
    <t>Improve Nowcast Quality</t>
  </si>
  <si>
    <t>Fix Treasury Yield Forecasts</t>
  </si>
  <si>
    <t>Fix Asset Contagion</t>
  </si>
  <si>
    <t>Scrape &amp; Store Nowcast Releases</t>
  </si>
  <si>
    <t>Add Cleanup Code</t>
  </si>
  <si>
    <t>Add Nowcast Releases to UI</t>
  </si>
  <si>
    <t>Add Data Release Onhover to Create Line on Highcharts</t>
  </si>
  <si>
    <t>Improve Inflation Forecasts</t>
  </si>
  <si>
    <t>Revise Data Imports</t>
  </si>
  <si>
    <t>Revise Data Transforms</t>
  </si>
  <si>
    <t>Add Baseline Qualitative-Adjustable Forecasts</t>
  </si>
  <si>
    <t>Add Separation of Initial/External Forecasts</t>
  </si>
  <si>
    <t>Add Initial Forecast Qual Derivaiton</t>
  </si>
  <si>
    <t>Add Other Initial Forecasts</t>
  </si>
  <si>
    <t>Structural Model Dev</t>
  </si>
  <si>
    <t>Add Nowcast to New Flow</t>
  </si>
  <si>
    <t>Add Alt Initial Forecasts</t>
  </si>
  <si>
    <t>Update Model Flow</t>
  </si>
  <si>
    <t>Fix Nowcast Variables to Match New Tab</t>
  </si>
  <si>
    <t>Model Rewrite P1-P3</t>
  </si>
  <si>
    <t>Add Structural Forecasting Dev</t>
  </si>
  <si>
    <t>Add Structural Estimation Dev</t>
  </si>
  <si>
    <t>CSM Forecast Dates</t>
  </si>
  <si>
    <t>CSM Forecasting</t>
  </si>
  <si>
    <t>Model Stacking CSM - Nowcasts</t>
  </si>
  <si>
    <t>Add Forecasts to SQL</t>
  </si>
  <si>
    <t>Nowcast Model Stacking - Reduce Variance</t>
  </si>
  <si>
    <t>CSM Transformations</t>
  </si>
  <si>
    <t>CSM Qualitative Forecast Refactoring &amp; Forecasting</t>
  </si>
  <si>
    <t>CSM Equation Validation</t>
  </si>
  <si>
    <t>CSM Equation Fixing (Moving Averages Bug)</t>
  </si>
  <si>
    <t>Add Proper Forecast Type Checks</t>
  </si>
  <si>
    <t>Model Creation P4 - CSM &amp; Website Prep (v0.16)</t>
  </si>
  <si>
    <t>Add Additional Scenarios</t>
  </si>
  <si>
    <t>Add Automation</t>
  </si>
  <si>
    <t>Add PHP Scenarios Pull</t>
  </si>
  <si>
    <t>Add Central Forecasts Page</t>
  </si>
  <si>
    <t>Add Central Forecast Page Styling</t>
  </si>
  <si>
    <t>Model Data Resiliency Upgrades</t>
  </si>
  <si>
    <t>Split Data Import</t>
  </si>
  <si>
    <t>Split External Forecasts Import - Create Own Database</t>
  </si>
  <si>
    <t>Bash</t>
  </si>
  <si>
    <t>Move Task Scheduler to Cron Job on Prod VPS</t>
  </si>
  <si>
    <t>Model Prod (v0.17)</t>
  </si>
  <si>
    <t>Clean Folder, Improve Devops Flow</t>
  </si>
  <si>
    <t>Latex</t>
  </si>
  <si>
    <t>Excel</t>
  </si>
  <si>
    <t>Migrate to TimeScaleDB</t>
  </si>
  <si>
    <t>Restructure Database</t>
  </si>
  <si>
    <t>Pull all Historical Data Vintages</t>
  </si>
  <si>
    <t>Overhaul Prep (v0.18)</t>
  </si>
  <si>
    <t>Finish DB Structure</t>
  </si>
  <si>
    <t>Add Historical Data Calculated Variables</t>
  </si>
  <si>
    <t>Rebuild Asset Contagion Index</t>
  </si>
  <si>
    <t>Split Rate Model</t>
  </si>
  <si>
    <t>Add AMERIBOR, SONIA, BSBY Rates</t>
  </si>
  <si>
    <t>Update TDNS Forecasts</t>
  </si>
  <si>
    <t>Update FFR/SOFR Forecasts</t>
  </si>
  <si>
    <t>Add AMX Forecasts</t>
  </si>
  <si>
    <t>Add Raw Forecast Storage to TimescaleDB</t>
  </si>
  <si>
    <t>Add BSBY Forecasts</t>
  </si>
  <si>
    <t>Add Inflation Forecasts</t>
  </si>
  <si>
    <t>Model Modulzation (v0.19)</t>
  </si>
  <si>
    <t>Modularization &amp; Web Release (v0.20)</t>
  </si>
  <si>
    <t>Add Initial External Forecast Import (SPF, WSJ, CBO)</t>
  </si>
  <si>
    <t>Setup Individual/Baseline Rate Forecast SQL Tables</t>
  </si>
  <si>
    <t>Setup Raw Data SQL Tables</t>
  </si>
  <si>
    <t>Release Rate Composites on Website</t>
  </si>
  <si>
    <t>Update EF CSS Styling</t>
  </si>
  <si>
    <t>Setup Beta Subdomain Web Backend</t>
  </si>
  <si>
    <t>Release Rate Vintage Comparison</t>
  </si>
  <si>
    <t>Develop Rate Composite Model - Optimal Model Stacking (MRF)</t>
  </si>
  <si>
    <t>Add Additional External Forecasts</t>
  </si>
  <si>
    <t>Update EF Home Page</t>
  </si>
  <si>
    <t>Update Nowcasts Model</t>
  </si>
  <si>
    <t>Release Individual/Baseline Rate Forecasts on Website</t>
  </si>
  <si>
    <t>Release GDP/Nowcast Forecasts on Website</t>
  </si>
  <si>
    <t>Release Sentiment Index on Website</t>
  </si>
  <si>
    <t>Final Styling Fixes</t>
  </si>
  <si>
    <t>CloudFlare Migration</t>
  </si>
  <si>
    <t>Public Release</t>
  </si>
  <si>
    <t>TBD</t>
  </si>
  <si>
    <t>Python</t>
  </si>
  <si>
    <t>Add Python PDF Parsing Support</t>
  </si>
  <si>
    <t>TBD (1.00)</t>
  </si>
  <si>
    <t>Begin Documentation</t>
  </si>
  <si>
    <t>Release Inflation Forecasts on Website</t>
  </si>
  <si>
    <t>Import External Macro Forecasts</t>
  </si>
  <si>
    <t>Generate CMEFI Long Term GDP 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</si>
</sst>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2" x14ac:knownFonts="1">
    <font>
      <sz val="10"/>
      <name val="Arial"/>
    </font>
    <font>
      <sz val="10"/>
      <name val="Arial"/>
      <family val="2"/>
    </font>
    <font>
      <u/>
      <sz val="10"/>
      <color indexed="12"/>
      <name val="Arial"/>
      <family val="2"/>
    </font>
    <font>
      <sz val="8"/>
      <name val="Arial"/>
      <family val="2"/>
    </font>
    <font>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16"/>
      <color theme="4" tint="-0.249977111117893"/>
      <name val="Calibri"/>
      <family val="2"/>
    </font>
    <font>
      <sz val="14"/>
      <color indexed="56"/>
      <name val="Calibri"/>
      <family val="2"/>
    </font>
    <font>
      <sz val="10"/>
      <name val="Calibri"/>
      <family val="2"/>
    </font>
    <font>
      <i/>
      <sz val="8"/>
      <color theme="1" tint="0.34998626667073579"/>
      <name val="Calibri"/>
      <family val="2"/>
    </font>
    <font>
      <sz val="11"/>
      <name val="Calibri"/>
      <family val="2"/>
    </font>
    <font>
      <sz val="9"/>
      <name val="Calibri"/>
      <family val="2"/>
    </font>
    <font>
      <u/>
      <sz val="8"/>
      <color indexed="12"/>
      <name val="Calibri"/>
      <family val="2"/>
    </font>
    <font>
      <sz val="7"/>
      <color indexed="55"/>
      <name val="Calibri"/>
      <family val="2"/>
    </font>
    <font>
      <u/>
      <sz val="10"/>
      <color indexed="12"/>
      <name val="Calibri"/>
      <family val="2"/>
    </font>
    <font>
      <sz val="8"/>
      <name val="Calibri"/>
      <family val="2"/>
    </font>
    <font>
      <b/>
      <sz val="9"/>
      <name val="Calibri"/>
      <family val="2"/>
    </font>
    <font>
      <b/>
      <sz val="8"/>
      <name val="Calibri"/>
      <family val="2"/>
    </font>
    <font>
      <b/>
      <sz val="11"/>
      <name val="Calibri"/>
      <family val="2"/>
    </font>
    <font>
      <sz val="14"/>
      <name val="Calibri"/>
      <family val="2"/>
    </font>
    <font>
      <sz val="9"/>
      <color rgb="FF000000"/>
      <name val="Calibri"/>
      <family val="2"/>
    </font>
    <font>
      <sz val="14"/>
      <color rgb="FF000000"/>
      <name val="Calibri"/>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1" applyNumberFormat="0" applyAlignment="0" applyProtection="0"/>
    <xf numFmtId="0" fontId="9" fillId="18" borderId="2" applyNumberFormat="0" applyAlignment="0" applyProtection="0"/>
    <xf numFmtId="0" fontId="10" fillId="0" borderId="0" applyNumberFormat="0" applyFill="0" applyBorder="0" applyAlignment="0" applyProtection="0"/>
    <xf numFmtId="0" fontId="11" fillId="1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2" fillId="0" borderId="0" applyNumberFormat="0" applyFill="0" applyBorder="0" applyAlignment="0" applyProtection="0">
      <alignment vertical="top"/>
      <protection locked="0"/>
    </xf>
    <xf numFmtId="0" fontId="15" fillId="11" borderId="1"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4" fillId="5" borderId="7" applyNumberFormat="0" applyFont="0" applyAlignment="0" applyProtection="0"/>
    <xf numFmtId="0" fontId="18" fillId="17" borderId="8" applyNumberFormat="0" applyAlignment="0" applyProtection="0"/>
    <xf numFmtId="9" fontId="1"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8">
    <xf numFmtId="0" fontId="0" fillId="0" borderId="0" xfId="0"/>
    <xf numFmtId="0" fontId="26" fillId="0" borderId="0" xfId="0" applyNumberFormat="1" applyFont="1" applyFill="1" applyBorder="1" applyAlignment="1" applyProtection="1">
      <alignment vertical="center"/>
      <protection locked="0"/>
    </xf>
    <xf numFmtId="0" fontId="27" fillId="0" borderId="0" xfId="0" applyNumberFormat="1" applyFont="1" applyFill="1" applyBorder="1" applyAlignment="1" applyProtection="1">
      <alignment vertical="center"/>
      <protection locked="0"/>
    </xf>
    <xf numFmtId="0" fontId="28" fillId="0" borderId="0" xfId="0" applyFont="1" applyProtection="1"/>
    <xf numFmtId="0" fontId="28" fillId="0" borderId="0" xfId="0" applyFont="1" applyAlignment="1" applyProtection="1">
      <alignment horizontal="right" vertical="center"/>
    </xf>
    <xf numFmtId="0" fontId="28" fillId="0" borderId="0" xfId="0" applyFont="1" applyFill="1" applyBorder="1" applyProtection="1"/>
    <xf numFmtId="0" fontId="30" fillId="0" borderId="0" xfId="0" applyNumberFormat="1" applyFont="1" applyAlignment="1" applyProtection="1">
      <alignment vertical="center"/>
      <protection locked="0"/>
    </xf>
    <xf numFmtId="0" fontId="31" fillId="0" borderId="0" xfId="0" applyNumberFormat="1" applyFont="1" applyAlignment="1" applyProtection="1">
      <protection locked="0"/>
    </xf>
    <xf numFmtId="0" fontId="32" fillId="20" borderId="0" xfId="34" applyNumberFormat="1" applyFont="1" applyFill="1" applyAlignment="1" applyProtection="1">
      <alignment horizontal="right"/>
      <protection locked="0"/>
    </xf>
    <xf numFmtId="0" fontId="33" fillId="0" borderId="0" xfId="0" applyFont="1" applyAlignment="1" applyProtection="1">
      <protection locked="0"/>
    </xf>
    <xf numFmtId="0" fontId="28" fillId="20" borderId="0" xfId="0" applyFont="1" applyFill="1" applyBorder="1" applyProtection="1"/>
    <xf numFmtId="0" fontId="28" fillId="0" borderId="0" xfId="0" applyFont="1" applyFill="1" applyAlignment="1" applyProtection="1"/>
    <xf numFmtId="0" fontId="34" fillId="0" borderId="0" xfId="34" applyFont="1" applyAlignment="1" applyProtection="1">
      <alignment horizontal="left"/>
    </xf>
    <xf numFmtId="0" fontId="28" fillId="0" borderId="0" xfId="0" applyNumberFormat="1" applyFont="1" applyFill="1" applyBorder="1" applyProtection="1"/>
    <xf numFmtId="0" fontId="28" fillId="0" borderId="0" xfId="0" applyFont="1" applyFill="1" applyAlignment="1" applyProtection="1">
      <alignment horizontal="right" vertical="center"/>
    </xf>
    <xf numFmtId="0" fontId="28" fillId="0" borderId="21" xfId="0" applyNumberFormat="1" applyFont="1" applyFill="1" applyBorder="1" applyAlignment="1" applyProtection="1">
      <alignment horizontal="center" vertical="center"/>
      <protection locked="0"/>
    </xf>
    <xf numFmtId="0" fontId="28" fillId="0" borderId="0" xfId="0" applyNumberFormat="1" applyFont="1" applyProtection="1"/>
    <xf numFmtId="166" fontId="35" fillId="0" borderId="15" xfId="0" applyNumberFormat="1" applyFont="1" applyFill="1" applyBorder="1" applyAlignment="1" applyProtection="1">
      <alignment horizontal="center" vertical="center" shrinkToFit="1"/>
    </xf>
    <xf numFmtId="166" fontId="35" fillId="0" borderId="12" xfId="0" applyNumberFormat="1" applyFont="1" applyFill="1" applyBorder="1" applyAlignment="1" applyProtection="1">
      <alignment horizontal="center" vertical="center" shrinkToFit="1"/>
    </xf>
    <xf numFmtId="166" fontId="35" fillId="0" borderId="16" xfId="0" applyNumberFormat="1" applyFont="1" applyFill="1" applyBorder="1" applyAlignment="1" applyProtection="1">
      <alignment horizontal="center" vertical="center" shrinkToFit="1"/>
    </xf>
    <xf numFmtId="0" fontId="36" fillId="0" borderId="17" xfId="0" applyNumberFormat="1" applyFont="1" applyFill="1" applyBorder="1" applyAlignment="1" applyProtection="1">
      <alignment horizontal="left" vertical="center"/>
    </xf>
    <xf numFmtId="0" fontId="36" fillId="0" borderId="17" xfId="0" applyFont="1" applyFill="1" applyBorder="1" applyAlignment="1" applyProtection="1">
      <alignment horizontal="left" vertical="center"/>
    </xf>
    <xf numFmtId="0" fontId="36" fillId="0" borderId="17" xfId="0" applyFont="1" applyFill="1" applyBorder="1" applyAlignment="1" applyProtection="1">
      <alignment horizontal="center" vertical="center" wrapText="1"/>
    </xf>
    <xf numFmtId="0" fontId="37" fillId="0" borderId="17" xfId="0" applyNumberFormat="1" applyFont="1" applyFill="1" applyBorder="1" applyAlignment="1" applyProtection="1">
      <alignment horizontal="center" vertical="center" wrapText="1"/>
    </xf>
    <xf numFmtId="0" fontId="36" fillId="0" borderId="17" xfId="0" applyFont="1" applyFill="1" applyBorder="1" applyAlignment="1" applyProtection="1">
      <alignment horizontal="center" vertical="center"/>
    </xf>
    <xf numFmtId="0" fontId="31" fillId="0" borderId="18" xfId="0" applyNumberFormat="1" applyFont="1" applyFill="1" applyBorder="1" applyAlignment="1" applyProtection="1">
      <alignment horizontal="center" vertical="center" shrinkToFit="1"/>
    </xf>
    <xf numFmtId="0" fontId="31" fillId="0" borderId="19" xfId="0" applyNumberFormat="1" applyFont="1" applyFill="1" applyBorder="1" applyAlignment="1" applyProtection="1">
      <alignment horizontal="center" vertical="center" shrinkToFit="1"/>
    </xf>
    <xf numFmtId="0" fontId="31" fillId="0" borderId="20" xfId="0" applyNumberFormat="1" applyFont="1" applyFill="1" applyBorder="1" applyAlignment="1" applyProtection="1">
      <alignment horizontal="center" vertical="center" shrinkToFit="1"/>
    </xf>
    <xf numFmtId="0" fontId="28" fillId="0" borderId="0" xfId="0" applyFont="1" applyFill="1" applyBorder="1" applyAlignment="1" applyProtection="1"/>
    <xf numFmtId="0" fontId="38" fillId="21" borderId="13" xfId="0" applyNumberFormat="1" applyFont="1" applyFill="1" applyBorder="1" applyAlignment="1" applyProtection="1">
      <alignment horizontal="left" vertical="center"/>
    </xf>
    <xf numFmtId="0" fontId="38" fillId="21" borderId="13" xfId="0" applyFont="1" applyFill="1" applyBorder="1" applyAlignment="1" applyProtection="1">
      <alignment vertical="center"/>
    </xf>
    <xf numFmtId="0" fontId="31" fillId="21" borderId="13" xfId="0" applyFont="1" applyFill="1" applyBorder="1" applyAlignment="1" applyProtection="1">
      <alignment vertical="center"/>
    </xf>
    <xf numFmtId="0" fontId="31" fillId="21" borderId="13" xfId="0" applyNumberFormat="1" applyFont="1" applyFill="1" applyBorder="1" applyAlignment="1" applyProtection="1">
      <alignment horizontal="center" vertical="center"/>
    </xf>
    <xf numFmtId="165" fontId="31" fillId="21" borderId="13" xfId="0" applyNumberFormat="1" applyFont="1" applyFill="1" applyBorder="1" applyAlignment="1" applyProtection="1">
      <alignment horizontal="right" vertical="center"/>
    </xf>
    <xf numFmtId="165" fontId="31" fillId="21" borderId="13" xfId="0" applyNumberFormat="1" applyFont="1" applyFill="1" applyBorder="1" applyAlignment="1" applyProtection="1">
      <alignment horizontal="center" vertical="center"/>
    </xf>
    <xf numFmtId="1" fontId="31" fillId="21" borderId="13" xfId="40" applyNumberFormat="1" applyFont="1" applyFill="1" applyBorder="1" applyAlignment="1" applyProtection="1">
      <alignment horizontal="center" vertical="center"/>
    </xf>
    <xf numFmtId="9" fontId="31" fillId="21" borderId="13" xfId="40" applyFont="1" applyFill="1" applyBorder="1" applyAlignment="1" applyProtection="1">
      <alignment horizontal="center" vertical="center"/>
    </xf>
    <xf numFmtId="1" fontId="31" fillId="21" borderId="13" xfId="0" applyNumberFormat="1" applyFont="1" applyFill="1" applyBorder="1" applyAlignment="1" applyProtection="1">
      <alignment horizontal="center" vertical="center"/>
    </xf>
    <xf numFmtId="1" fontId="39" fillId="21" borderId="13" xfId="0" applyNumberFormat="1" applyFont="1" applyFill="1" applyBorder="1" applyAlignment="1" applyProtection="1">
      <alignment horizontal="center" vertical="center"/>
    </xf>
    <xf numFmtId="0" fontId="31" fillId="21" borderId="13" xfId="0" applyFont="1" applyFill="1" applyBorder="1" applyAlignment="1" applyProtection="1">
      <alignment horizontal="left" vertical="center"/>
    </xf>
    <xf numFmtId="0" fontId="31" fillId="21" borderId="10" xfId="0" applyFont="1" applyFill="1" applyBorder="1" applyAlignment="1" applyProtection="1">
      <alignment vertical="center"/>
    </xf>
    <xf numFmtId="0" fontId="31" fillId="0" borderId="10" xfId="0" applyNumberFormat="1" applyFont="1" applyFill="1" applyBorder="1" applyAlignment="1" applyProtection="1">
      <alignment horizontal="left" vertical="center"/>
    </xf>
    <xf numFmtId="0" fontId="31" fillId="0" borderId="10" xfId="0" applyFont="1" applyFill="1" applyBorder="1" applyAlignment="1" applyProtection="1">
      <alignment vertical="center" wrapText="1"/>
    </xf>
    <xf numFmtId="0" fontId="31" fillId="0" borderId="10" xfId="0" applyFont="1" applyFill="1" applyBorder="1" applyAlignment="1" applyProtection="1">
      <alignment vertical="center"/>
    </xf>
    <xf numFmtId="0" fontId="40" fillId="0" borderId="11" xfId="0" applyFont="1" applyFill="1" applyBorder="1" applyAlignment="1" applyProtection="1">
      <alignment horizontal="center" vertical="center"/>
    </xf>
    <xf numFmtId="165" fontId="40" fillId="22" borderId="11" xfId="0" applyNumberFormat="1" applyFont="1" applyFill="1" applyBorder="1" applyAlignment="1" applyProtection="1">
      <alignment horizontal="center" vertical="center"/>
    </xf>
    <xf numFmtId="165" fontId="40" fillId="0" borderId="11" xfId="0" applyNumberFormat="1" applyFont="1" applyBorder="1" applyAlignment="1" applyProtection="1">
      <alignment horizontal="center" vertical="center"/>
    </xf>
    <xf numFmtId="1" fontId="40" fillId="23" borderId="11" xfId="0" applyNumberFormat="1" applyFont="1" applyFill="1" applyBorder="1" applyAlignment="1" applyProtection="1">
      <alignment horizontal="center" vertical="center"/>
    </xf>
    <xf numFmtId="9" fontId="40" fillId="23" borderId="11" xfId="40" applyFont="1" applyFill="1" applyBorder="1" applyAlignment="1" applyProtection="1">
      <alignment horizontal="center" vertical="center"/>
    </xf>
    <xf numFmtId="1" fontId="40" fillId="0" borderId="11" xfId="0" applyNumberFormat="1" applyFont="1" applyBorder="1" applyAlignment="1" applyProtection="1">
      <alignment horizontal="center" vertical="center"/>
    </xf>
    <xf numFmtId="1" fontId="41" fillId="0" borderId="11" xfId="0" applyNumberFormat="1" applyFont="1" applyBorder="1" applyAlignment="1" applyProtection="1">
      <alignment horizontal="center" vertical="center"/>
    </xf>
    <xf numFmtId="0" fontId="31" fillId="0" borderId="10" xfId="0" applyFont="1" applyFill="1" applyBorder="1" applyAlignment="1" applyProtection="1">
      <alignment horizontal="left" vertical="center"/>
    </xf>
    <xf numFmtId="9" fontId="31" fillId="0" borderId="10" xfId="0" applyNumberFormat="1" applyFont="1" applyFill="1" applyBorder="1" applyAlignment="1" applyProtection="1">
      <alignment horizontal="left" vertical="center"/>
    </xf>
    <xf numFmtId="0" fontId="40" fillId="0" borderId="0" xfId="0" applyFont="1" applyFill="1" applyBorder="1" applyAlignment="1" applyProtection="1">
      <alignment horizontal="center" vertical="center"/>
    </xf>
    <xf numFmtId="165" fontId="40" fillId="22" borderId="0" xfId="0" applyNumberFormat="1" applyFont="1" applyFill="1" applyBorder="1" applyAlignment="1" applyProtection="1">
      <alignment horizontal="center" vertical="center"/>
    </xf>
    <xf numFmtId="165" fontId="40" fillId="0" borderId="0" xfId="0" applyNumberFormat="1" applyFont="1" applyBorder="1" applyAlignment="1" applyProtection="1">
      <alignment horizontal="center" vertical="center"/>
    </xf>
    <xf numFmtId="1" fontId="40" fillId="23" borderId="0" xfId="0" applyNumberFormat="1" applyFont="1" applyFill="1" applyBorder="1" applyAlignment="1" applyProtection="1">
      <alignment horizontal="center" vertical="center"/>
    </xf>
    <xf numFmtId="9" fontId="40" fillId="23" borderId="0" xfId="40" applyFont="1" applyFill="1" applyBorder="1" applyAlignment="1" applyProtection="1">
      <alignment horizontal="center" vertical="center"/>
    </xf>
    <xf numFmtId="1" fontId="40" fillId="0" borderId="0" xfId="0" applyNumberFormat="1" applyFont="1" applyBorder="1" applyAlignment="1" applyProtection="1">
      <alignment horizontal="center" vertical="center"/>
    </xf>
    <xf numFmtId="1" fontId="41" fillId="0" borderId="0" xfId="0" applyNumberFormat="1" applyFont="1" applyBorder="1" applyAlignment="1" applyProtection="1">
      <alignment horizontal="center" vertical="center"/>
    </xf>
    <xf numFmtId="0" fontId="38" fillId="21" borderId="10" xfId="0" applyNumberFormat="1" applyFont="1" applyFill="1" applyBorder="1" applyAlignment="1" applyProtection="1">
      <alignment horizontal="left" vertical="center"/>
    </xf>
    <xf numFmtId="0" fontId="38" fillId="21" borderId="10" xfId="0" applyFont="1" applyFill="1" applyBorder="1" applyAlignment="1" applyProtection="1">
      <alignment vertical="center"/>
    </xf>
    <xf numFmtId="0" fontId="31" fillId="21" borderId="10" xfId="0" applyNumberFormat="1" applyFont="1" applyFill="1" applyBorder="1" applyAlignment="1" applyProtection="1">
      <alignment horizontal="center" vertical="center"/>
    </xf>
    <xf numFmtId="165" fontId="31" fillId="21" borderId="10" xfId="0" applyNumberFormat="1" applyFont="1" applyFill="1" applyBorder="1" applyAlignment="1" applyProtection="1">
      <alignment horizontal="center" vertical="center"/>
    </xf>
    <xf numFmtId="1" fontId="31" fillId="21" borderId="10" xfId="40" applyNumberFormat="1" applyFont="1" applyFill="1" applyBorder="1" applyAlignment="1" applyProtection="1">
      <alignment horizontal="center" vertical="center"/>
    </xf>
    <xf numFmtId="9" fontId="31" fillId="21" borderId="10" xfId="40" applyFont="1" applyFill="1" applyBorder="1" applyAlignment="1" applyProtection="1">
      <alignment horizontal="center" vertical="center"/>
    </xf>
    <xf numFmtId="1" fontId="31" fillId="21" borderId="10" xfId="0" applyNumberFormat="1" applyFont="1" applyFill="1" applyBorder="1" applyAlignment="1" applyProtection="1">
      <alignment horizontal="center" vertical="center"/>
    </xf>
    <xf numFmtId="1" fontId="39" fillId="21" borderId="10" xfId="0" applyNumberFormat="1" applyFont="1" applyFill="1" applyBorder="1" applyAlignment="1" applyProtection="1">
      <alignment horizontal="center" vertical="center"/>
    </xf>
    <xf numFmtId="0" fontId="31" fillId="21" borderId="10" xfId="0" applyFont="1" applyFill="1" applyBorder="1" applyAlignment="1" applyProtection="1">
      <alignment horizontal="left" vertical="center"/>
    </xf>
    <xf numFmtId="0" fontId="30" fillId="0" borderId="15" xfId="0" applyNumberFormat="1" applyFont="1" applyFill="1" applyBorder="1" applyAlignment="1" applyProtection="1">
      <alignment horizontal="center" vertical="center"/>
    </xf>
    <xf numFmtId="0" fontId="30" fillId="0" borderId="12" xfId="0" applyNumberFormat="1" applyFont="1" applyFill="1" applyBorder="1" applyAlignment="1" applyProtection="1">
      <alignment horizontal="center" vertical="center"/>
    </xf>
    <xf numFmtId="0" fontId="30" fillId="0" borderId="16" xfId="0" applyNumberFormat="1" applyFont="1" applyFill="1" applyBorder="1" applyAlignment="1" applyProtection="1">
      <alignment horizontal="center" vertical="center"/>
    </xf>
    <xf numFmtId="167" fontId="28" fillId="0" borderId="15" xfId="0" applyNumberFormat="1" applyFont="1" applyFill="1" applyBorder="1" applyAlignment="1" applyProtection="1">
      <alignment horizontal="center" vertical="center"/>
    </xf>
    <xf numFmtId="167" fontId="28" fillId="0" borderId="12" xfId="0" applyNumberFormat="1" applyFont="1" applyFill="1" applyBorder="1" applyAlignment="1" applyProtection="1">
      <alignment horizontal="center" vertical="center"/>
    </xf>
    <xf numFmtId="167" fontId="28" fillId="0" borderId="16" xfId="0" applyNumberFormat="1" applyFont="1" applyFill="1" applyBorder="1" applyAlignment="1" applyProtection="1">
      <alignment horizontal="center" vertical="center"/>
    </xf>
    <xf numFmtId="0" fontId="29" fillId="0" borderId="0" xfId="34" applyFont="1" applyBorder="1" applyAlignment="1" applyProtection="1">
      <alignment horizontal="left" vertical="center"/>
    </xf>
    <xf numFmtId="164" fontId="28" fillId="0" borderId="14" xfId="0" applyNumberFormat="1" applyFont="1" applyFill="1" applyBorder="1" applyAlignment="1" applyProtection="1">
      <alignment horizontal="center" vertical="center" shrinkToFit="1"/>
      <protection locked="0"/>
    </xf>
    <xf numFmtId="164" fontId="28" fillId="0" borderId="21" xfId="0" applyNumberFormat="1" applyFont="1" applyFill="1" applyBorder="1" applyAlignment="1" applyProtection="1">
      <alignment horizontal="center" vertical="center" shrinkToFit="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2">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3"/>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font>
        <color theme="0"/>
      </font>
      <fill>
        <patternFill>
          <bgColor theme="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I$4" horiz="1" max="100" min="1" page="0" val="59"/>
</file>

<file path=xl/drawings/drawing1.xml><?xml version="1.0" encoding="utf-8"?>
<xdr:wsDr xmlns:xdr="http://schemas.openxmlformats.org/drawingml/2006/spreadsheetDrawing" xmlns:a="http://schemas.openxmlformats.org/drawingml/2006/main">
  <xdr:twoCellAnchor editAs="absolute">
    <xdr:from>
      <xdr:col>4</xdr:col>
      <xdr:colOff>28575</xdr:colOff>
      <xdr:row>5</xdr:row>
      <xdr:rowOff>133350</xdr:rowOff>
    </xdr:from>
    <xdr:to>
      <xdr:col>14</xdr:col>
      <xdr:colOff>66675</xdr:colOff>
      <xdr:row>150</xdr:row>
      <xdr:rowOff>70908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209"/>
  <sheetViews>
    <sheetView showGridLines="0" tabSelected="1" zoomScaleNormal="100" workbookViewId="0">
      <pane ySplit="7" topLeftCell="A8" activePane="bottomLeft" state="frozen"/>
      <selection pane="bottomLeft" activeCell="E164" sqref="E164"/>
    </sheetView>
  </sheetViews>
  <sheetFormatPr defaultColWidth="9.140625" defaultRowHeight="14.1" customHeight="1" x14ac:dyDescent="0.2"/>
  <cols>
    <col min="1" max="1" width="6.85546875" style="13" customWidth="1"/>
    <col min="2" max="2" width="67" style="3" bestFit="1" customWidth="1"/>
    <col min="3" max="3" width="7.7109375" style="3" hidden="1" customWidth="1"/>
    <col min="4" max="4" width="6.85546875" style="16" hidden="1" customWidth="1"/>
    <col min="5" max="5" width="10.85546875" style="16" bestFit="1" customWidth="1"/>
    <col min="6" max="7" width="12" style="3" customWidth="1"/>
    <col min="8" max="8" width="6" style="3" hidden="1" customWidth="1"/>
    <col min="9" max="9" width="6.7109375" style="3" customWidth="1"/>
    <col min="10" max="10" width="6.42578125" style="3" hidden="1" customWidth="1"/>
    <col min="11" max="11" width="1.85546875" style="3" customWidth="1"/>
    <col min="12" max="67" width="2.42578125" style="3" customWidth="1"/>
    <col min="68" max="16384" width="9.140625" style="5"/>
  </cols>
  <sheetData>
    <row r="1" spans="1:67" ht="30" customHeight="1" x14ac:dyDescent="0.2">
      <c r="A1" s="1" t="s">
        <v>11</v>
      </c>
      <c r="B1" s="2"/>
      <c r="C1" s="2"/>
      <c r="D1" s="2"/>
      <c r="E1" s="2"/>
      <c r="F1" s="2"/>
      <c r="G1" s="2"/>
      <c r="J1" s="4"/>
      <c r="L1" s="75"/>
      <c r="M1" s="75"/>
      <c r="N1" s="75"/>
      <c r="O1" s="75"/>
      <c r="P1" s="75"/>
      <c r="Q1" s="75"/>
      <c r="R1" s="75"/>
      <c r="S1" s="75"/>
      <c r="T1" s="75"/>
      <c r="U1" s="75"/>
      <c r="V1" s="75"/>
      <c r="W1" s="75"/>
      <c r="X1" s="75"/>
      <c r="Y1" s="75"/>
      <c r="Z1" s="75"/>
      <c r="AA1" s="75"/>
      <c r="AB1" s="75"/>
      <c r="AC1" s="75"/>
      <c r="AD1" s="75"/>
      <c r="AE1" s="75"/>
      <c r="AF1" s="75"/>
    </row>
    <row r="2" spans="1:67" ht="18" customHeight="1" x14ac:dyDescent="0.2">
      <c r="A2" s="6"/>
      <c r="B2" s="7"/>
      <c r="C2" s="7"/>
      <c r="D2" s="8"/>
      <c r="E2" s="8"/>
      <c r="F2" s="9"/>
      <c r="G2" s="9"/>
      <c r="I2" s="10"/>
    </row>
    <row r="3" spans="1:67" ht="15" x14ac:dyDescent="0.2">
      <c r="A3" s="6"/>
      <c r="B3" s="11"/>
      <c r="C3" s="11"/>
      <c r="D3" s="11"/>
      <c r="E3" s="11"/>
      <c r="F3" s="11"/>
      <c r="G3" s="11"/>
      <c r="H3" s="11"/>
      <c r="I3" s="10"/>
      <c r="L3" s="12"/>
      <c r="M3" s="12"/>
      <c r="N3" s="12"/>
      <c r="O3" s="12"/>
      <c r="P3" s="12"/>
      <c r="Q3" s="12"/>
      <c r="R3" s="12"/>
      <c r="S3" s="12"/>
      <c r="T3" s="12"/>
      <c r="U3" s="12"/>
      <c r="V3" s="12"/>
      <c r="W3" s="12"/>
      <c r="X3" s="12"/>
      <c r="Y3" s="12"/>
      <c r="Z3" s="12"/>
      <c r="AA3" s="12"/>
      <c r="AB3" s="12"/>
    </row>
    <row r="4" spans="1:67" ht="17.25" customHeight="1" x14ac:dyDescent="0.2">
      <c r="B4" s="14" t="s">
        <v>9</v>
      </c>
      <c r="C4" s="77">
        <v>44192</v>
      </c>
      <c r="D4" s="77"/>
      <c r="E4" s="77"/>
      <c r="F4" s="77"/>
      <c r="G4" s="5"/>
      <c r="H4" s="14" t="s">
        <v>8</v>
      </c>
      <c r="I4" s="15">
        <v>59</v>
      </c>
      <c r="J4" s="5"/>
      <c r="L4" s="69" t="str">
        <f>"Week "&amp;(L6-($C$4-WEEKDAY($C$4,1)+2))/7+1</f>
        <v>Week 59</v>
      </c>
      <c r="M4" s="70"/>
      <c r="N4" s="70"/>
      <c r="O4" s="70"/>
      <c r="P4" s="70"/>
      <c r="Q4" s="70"/>
      <c r="R4" s="71"/>
      <c r="S4" s="69" t="str">
        <f>"Week "&amp;(S6-($C$4-WEEKDAY($C$4,1)+2))/7+1</f>
        <v>Week 60</v>
      </c>
      <c r="T4" s="70"/>
      <c r="U4" s="70"/>
      <c r="V4" s="70"/>
      <c r="W4" s="70"/>
      <c r="X4" s="70"/>
      <c r="Y4" s="71"/>
      <c r="Z4" s="69" t="str">
        <f>"Week "&amp;(Z6-($C$4-WEEKDAY($C$4,1)+2))/7+1</f>
        <v>Week 61</v>
      </c>
      <c r="AA4" s="70"/>
      <c r="AB4" s="70"/>
      <c r="AC4" s="70"/>
      <c r="AD4" s="70"/>
      <c r="AE4" s="70"/>
      <c r="AF4" s="71"/>
      <c r="AG4" s="69" t="str">
        <f>"Week "&amp;(AG6-($C$4-WEEKDAY($C$4,1)+2))/7+1</f>
        <v>Week 62</v>
      </c>
      <c r="AH4" s="70"/>
      <c r="AI4" s="70"/>
      <c r="AJ4" s="70"/>
      <c r="AK4" s="70"/>
      <c r="AL4" s="70"/>
      <c r="AM4" s="71"/>
      <c r="AN4" s="69" t="str">
        <f>"Week "&amp;(AN6-($C$4-WEEKDAY($C$4,1)+2))/7+1</f>
        <v>Week 63</v>
      </c>
      <c r="AO4" s="70"/>
      <c r="AP4" s="70"/>
      <c r="AQ4" s="70"/>
      <c r="AR4" s="70"/>
      <c r="AS4" s="70"/>
      <c r="AT4" s="71"/>
      <c r="AU4" s="69" t="str">
        <f>"Week "&amp;(AU6-($C$4-WEEKDAY($C$4,1)+2))/7+1</f>
        <v>Week 64</v>
      </c>
      <c r="AV4" s="70"/>
      <c r="AW4" s="70"/>
      <c r="AX4" s="70"/>
      <c r="AY4" s="70"/>
      <c r="AZ4" s="70"/>
      <c r="BA4" s="71"/>
      <c r="BB4" s="69" t="str">
        <f>"Week "&amp;(BB6-($C$4-WEEKDAY($C$4,1)+2))/7+1</f>
        <v>Week 65</v>
      </c>
      <c r="BC4" s="70"/>
      <c r="BD4" s="70"/>
      <c r="BE4" s="70"/>
      <c r="BF4" s="70"/>
      <c r="BG4" s="70"/>
      <c r="BH4" s="71"/>
      <c r="BI4" s="69" t="str">
        <f>"Week "&amp;(BI6-($C$4-WEEKDAY($C$4,1)+2))/7+1</f>
        <v>Week 66</v>
      </c>
      <c r="BJ4" s="70"/>
      <c r="BK4" s="70"/>
      <c r="BL4" s="70"/>
      <c r="BM4" s="70"/>
      <c r="BN4" s="70"/>
      <c r="BO4" s="71"/>
    </row>
    <row r="5" spans="1:67" ht="17.25" customHeight="1" x14ac:dyDescent="0.2">
      <c r="B5" s="14" t="s">
        <v>10</v>
      </c>
      <c r="C5" s="76" t="s">
        <v>98</v>
      </c>
      <c r="D5" s="76"/>
      <c r="E5" s="76"/>
      <c r="F5" s="76"/>
      <c r="L5" s="72">
        <f>L6</f>
        <v>44599</v>
      </c>
      <c r="M5" s="73"/>
      <c r="N5" s="73"/>
      <c r="O5" s="73"/>
      <c r="P5" s="73"/>
      <c r="Q5" s="73"/>
      <c r="R5" s="74"/>
      <c r="S5" s="72">
        <f>S6</f>
        <v>44606</v>
      </c>
      <c r="T5" s="73"/>
      <c r="U5" s="73"/>
      <c r="V5" s="73"/>
      <c r="W5" s="73"/>
      <c r="X5" s="73"/>
      <c r="Y5" s="74"/>
      <c r="Z5" s="72">
        <f>Z6</f>
        <v>44613</v>
      </c>
      <c r="AA5" s="73"/>
      <c r="AB5" s="73"/>
      <c r="AC5" s="73"/>
      <c r="AD5" s="73"/>
      <c r="AE5" s="73"/>
      <c r="AF5" s="74"/>
      <c r="AG5" s="72">
        <f>AG6</f>
        <v>44620</v>
      </c>
      <c r="AH5" s="73"/>
      <c r="AI5" s="73"/>
      <c r="AJ5" s="73"/>
      <c r="AK5" s="73"/>
      <c r="AL5" s="73"/>
      <c r="AM5" s="74"/>
      <c r="AN5" s="72">
        <f>AN6</f>
        <v>44627</v>
      </c>
      <c r="AO5" s="73"/>
      <c r="AP5" s="73"/>
      <c r="AQ5" s="73"/>
      <c r="AR5" s="73"/>
      <c r="AS5" s="73"/>
      <c r="AT5" s="74"/>
      <c r="AU5" s="72">
        <f>AU6</f>
        <v>44634</v>
      </c>
      <c r="AV5" s="73"/>
      <c r="AW5" s="73"/>
      <c r="AX5" s="73"/>
      <c r="AY5" s="73"/>
      <c r="AZ5" s="73"/>
      <c r="BA5" s="74"/>
      <c r="BB5" s="72">
        <f>BB6</f>
        <v>44641</v>
      </c>
      <c r="BC5" s="73"/>
      <c r="BD5" s="73"/>
      <c r="BE5" s="73"/>
      <c r="BF5" s="73"/>
      <c r="BG5" s="73"/>
      <c r="BH5" s="74"/>
      <c r="BI5" s="72">
        <f>BI6</f>
        <v>44648</v>
      </c>
      <c r="BJ5" s="73"/>
      <c r="BK5" s="73"/>
      <c r="BL5" s="73"/>
      <c r="BM5" s="73"/>
      <c r="BN5" s="73"/>
      <c r="BO5" s="74"/>
    </row>
    <row r="6" spans="1:67" ht="12.75" x14ac:dyDescent="0.2">
      <c r="L6" s="17">
        <f>C4-WEEKDAY(C4,1)+2+7*(I4-1)</f>
        <v>44599</v>
      </c>
      <c r="M6" s="18">
        <f t="shared" ref="M6:AR6" si="0">L6+1</f>
        <v>44600</v>
      </c>
      <c r="N6" s="18">
        <f t="shared" si="0"/>
        <v>44601</v>
      </c>
      <c r="O6" s="18">
        <f t="shared" si="0"/>
        <v>44602</v>
      </c>
      <c r="P6" s="18">
        <f t="shared" si="0"/>
        <v>44603</v>
      </c>
      <c r="Q6" s="18">
        <f t="shared" si="0"/>
        <v>44604</v>
      </c>
      <c r="R6" s="19">
        <f t="shared" si="0"/>
        <v>44605</v>
      </c>
      <c r="S6" s="17">
        <f t="shared" si="0"/>
        <v>44606</v>
      </c>
      <c r="T6" s="18">
        <f t="shared" si="0"/>
        <v>44607</v>
      </c>
      <c r="U6" s="18">
        <f t="shared" si="0"/>
        <v>44608</v>
      </c>
      <c r="V6" s="18">
        <f t="shared" si="0"/>
        <v>44609</v>
      </c>
      <c r="W6" s="18">
        <f t="shared" si="0"/>
        <v>44610</v>
      </c>
      <c r="X6" s="18">
        <f t="shared" si="0"/>
        <v>44611</v>
      </c>
      <c r="Y6" s="19">
        <f t="shared" si="0"/>
        <v>44612</v>
      </c>
      <c r="Z6" s="17">
        <f t="shared" si="0"/>
        <v>44613</v>
      </c>
      <c r="AA6" s="18">
        <f t="shared" si="0"/>
        <v>44614</v>
      </c>
      <c r="AB6" s="18">
        <f t="shared" si="0"/>
        <v>44615</v>
      </c>
      <c r="AC6" s="18">
        <f t="shared" si="0"/>
        <v>44616</v>
      </c>
      <c r="AD6" s="18">
        <f t="shared" si="0"/>
        <v>44617</v>
      </c>
      <c r="AE6" s="18">
        <f t="shared" si="0"/>
        <v>44618</v>
      </c>
      <c r="AF6" s="19">
        <f t="shared" si="0"/>
        <v>44619</v>
      </c>
      <c r="AG6" s="17">
        <f t="shared" si="0"/>
        <v>44620</v>
      </c>
      <c r="AH6" s="18">
        <f t="shared" si="0"/>
        <v>44621</v>
      </c>
      <c r="AI6" s="18">
        <f t="shared" si="0"/>
        <v>44622</v>
      </c>
      <c r="AJ6" s="18">
        <f t="shared" si="0"/>
        <v>44623</v>
      </c>
      <c r="AK6" s="18">
        <f t="shared" si="0"/>
        <v>44624</v>
      </c>
      <c r="AL6" s="18">
        <f t="shared" si="0"/>
        <v>44625</v>
      </c>
      <c r="AM6" s="19">
        <f t="shared" si="0"/>
        <v>44626</v>
      </c>
      <c r="AN6" s="17">
        <f t="shared" si="0"/>
        <v>44627</v>
      </c>
      <c r="AO6" s="18">
        <f t="shared" si="0"/>
        <v>44628</v>
      </c>
      <c r="AP6" s="18">
        <f t="shared" si="0"/>
        <v>44629</v>
      </c>
      <c r="AQ6" s="18">
        <f t="shared" si="0"/>
        <v>44630</v>
      </c>
      <c r="AR6" s="18">
        <f t="shared" si="0"/>
        <v>44631</v>
      </c>
      <c r="AS6" s="18">
        <f t="shared" ref="AS6:BO6" si="1">AR6+1</f>
        <v>44632</v>
      </c>
      <c r="AT6" s="19">
        <f t="shared" si="1"/>
        <v>44633</v>
      </c>
      <c r="AU6" s="17">
        <f t="shared" si="1"/>
        <v>44634</v>
      </c>
      <c r="AV6" s="18">
        <f t="shared" si="1"/>
        <v>44635</v>
      </c>
      <c r="AW6" s="18">
        <f t="shared" si="1"/>
        <v>44636</v>
      </c>
      <c r="AX6" s="18">
        <f t="shared" si="1"/>
        <v>44637</v>
      </c>
      <c r="AY6" s="18">
        <f t="shared" si="1"/>
        <v>44638</v>
      </c>
      <c r="AZ6" s="18">
        <f t="shared" si="1"/>
        <v>44639</v>
      </c>
      <c r="BA6" s="19">
        <f t="shared" si="1"/>
        <v>44640</v>
      </c>
      <c r="BB6" s="17">
        <f t="shared" si="1"/>
        <v>44641</v>
      </c>
      <c r="BC6" s="18">
        <f t="shared" si="1"/>
        <v>44642</v>
      </c>
      <c r="BD6" s="18">
        <f t="shared" si="1"/>
        <v>44643</v>
      </c>
      <c r="BE6" s="18">
        <f t="shared" si="1"/>
        <v>44644</v>
      </c>
      <c r="BF6" s="18">
        <f t="shared" si="1"/>
        <v>44645</v>
      </c>
      <c r="BG6" s="18">
        <f t="shared" si="1"/>
        <v>44646</v>
      </c>
      <c r="BH6" s="19">
        <f t="shared" si="1"/>
        <v>44647</v>
      </c>
      <c r="BI6" s="17">
        <f t="shared" si="1"/>
        <v>44648</v>
      </c>
      <c r="BJ6" s="18">
        <f t="shared" si="1"/>
        <v>44649</v>
      </c>
      <c r="BK6" s="18">
        <f t="shared" si="1"/>
        <v>44650</v>
      </c>
      <c r="BL6" s="18">
        <f t="shared" si="1"/>
        <v>44651</v>
      </c>
      <c r="BM6" s="18">
        <f t="shared" si="1"/>
        <v>44652</v>
      </c>
      <c r="BN6" s="18">
        <f t="shared" si="1"/>
        <v>44653</v>
      </c>
      <c r="BO6" s="19">
        <f t="shared" si="1"/>
        <v>44654</v>
      </c>
    </row>
    <row r="7" spans="1:67" s="28" customFormat="1" ht="24.75" thickBot="1" x14ac:dyDescent="0.25">
      <c r="A7" s="20" t="s">
        <v>0</v>
      </c>
      <c r="B7" s="21" t="s">
        <v>1</v>
      </c>
      <c r="C7" s="22"/>
      <c r="D7" s="23" t="s">
        <v>7</v>
      </c>
      <c r="E7" s="23" t="s">
        <v>61</v>
      </c>
      <c r="F7" s="24" t="s">
        <v>2</v>
      </c>
      <c r="G7" s="24" t="s">
        <v>3</v>
      </c>
      <c r="H7" s="22" t="s">
        <v>4</v>
      </c>
      <c r="I7" s="22" t="s">
        <v>5</v>
      </c>
      <c r="J7" s="22" t="s">
        <v>6</v>
      </c>
      <c r="K7" s="22"/>
      <c r="L7" s="25" t="str">
        <f t="shared" ref="L7:AQ7" si="2">CHOOSE(WEEKDAY(L6,1),"S","M","T","W","T","F","S")</f>
        <v>M</v>
      </c>
      <c r="M7" s="26" t="str">
        <f t="shared" si="2"/>
        <v>T</v>
      </c>
      <c r="N7" s="26" t="str">
        <f t="shared" si="2"/>
        <v>W</v>
      </c>
      <c r="O7" s="26" t="str">
        <f t="shared" si="2"/>
        <v>T</v>
      </c>
      <c r="P7" s="26" t="str">
        <f t="shared" si="2"/>
        <v>F</v>
      </c>
      <c r="Q7" s="26" t="str">
        <f t="shared" si="2"/>
        <v>S</v>
      </c>
      <c r="R7" s="27" t="str">
        <f t="shared" si="2"/>
        <v>S</v>
      </c>
      <c r="S7" s="25" t="str">
        <f t="shared" si="2"/>
        <v>M</v>
      </c>
      <c r="T7" s="26" t="str">
        <f t="shared" si="2"/>
        <v>T</v>
      </c>
      <c r="U7" s="26" t="str">
        <f t="shared" si="2"/>
        <v>W</v>
      </c>
      <c r="V7" s="26" t="str">
        <f t="shared" si="2"/>
        <v>T</v>
      </c>
      <c r="W7" s="26" t="str">
        <f t="shared" si="2"/>
        <v>F</v>
      </c>
      <c r="X7" s="26" t="str">
        <f t="shared" si="2"/>
        <v>S</v>
      </c>
      <c r="Y7" s="27" t="str">
        <f t="shared" si="2"/>
        <v>S</v>
      </c>
      <c r="Z7" s="25" t="str">
        <f t="shared" si="2"/>
        <v>M</v>
      </c>
      <c r="AA7" s="26" t="str">
        <f t="shared" si="2"/>
        <v>T</v>
      </c>
      <c r="AB7" s="26" t="str">
        <f t="shared" si="2"/>
        <v>W</v>
      </c>
      <c r="AC7" s="26" t="str">
        <f t="shared" si="2"/>
        <v>T</v>
      </c>
      <c r="AD7" s="26" t="str">
        <f t="shared" si="2"/>
        <v>F</v>
      </c>
      <c r="AE7" s="26" t="str">
        <f t="shared" si="2"/>
        <v>S</v>
      </c>
      <c r="AF7" s="27" t="str">
        <f t="shared" si="2"/>
        <v>S</v>
      </c>
      <c r="AG7" s="25" t="str">
        <f t="shared" si="2"/>
        <v>M</v>
      </c>
      <c r="AH7" s="26" t="str">
        <f t="shared" si="2"/>
        <v>T</v>
      </c>
      <c r="AI7" s="26" t="str">
        <f t="shared" si="2"/>
        <v>W</v>
      </c>
      <c r="AJ7" s="26" t="str">
        <f t="shared" si="2"/>
        <v>T</v>
      </c>
      <c r="AK7" s="26" t="str">
        <f t="shared" si="2"/>
        <v>F</v>
      </c>
      <c r="AL7" s="26" t="str">
        <f t="shared" si="2"/>
        <v>S</v>
      </c>
      <c r="AM7" s="27" t="str">
        <f t="shared" si="2"/>
        <v>S</v>
      </c>
      <c r="AN7" s="25" t="str">
        <f t="shared" si="2"/>
        <v>M</v>
      </c>
      <c r="AO7" s="26" t="str">
        <f t="shared" si="2"/>
        <v>T</v>
      </c>
      <c r="AP7" s="26" t="str">
        <f t="shared" si="2"/>
        <v>W</v>
      </c>
      <c r="AQ7" s="26" t="str">
        <f t="shared" si="2"/>
        <v>T</v>
      </c>
      <c r="AR7" s="26" t="str">
        <f t="shared" ref="AR7:BO7" si="3">CHOOSE(WEEKDAY(AR6,1),"S","M","T","W","T","F","S")</f>
        <v>F</v>
      </c>
      <c r="AS7" s="26" t="str">
        <f t="shared" si="3"/>
        <v>S</v>
      </c>
      <c r="AT7" s="27" t="str">
        <f t="shared" si="3"/>
        <v>S</v>
      </c>
      <c r="AU7" s="25" t="str">
        <f t="shared" si="3"/>
        <v>M</v>
      </c>
      <c r="AV7" s="26" t="str">
        <f t="shared" si="3"/>
        <v>T</v>
      </c>
      <c r="AW7" s="26" t="str">
        <f t="shared" si="3"/>
        <v>W</v>
      </c>
      <c r="AX7" s="26" t="str">
        <f t="shared" si="3"/>
        <v>T</v>
      </c>
      <c r="AY7" s="26" t="str">
        <f t="shared" si="3"/>
        <v>F</v>
      </c>
      <c r="AZ7" s="26" t="str">
        <f t="shared" si="3"/>
        <v>S</v>
      </c>
      <c r="BA7" s="27" t="str">
        <f t="shared" si="3"/>
        <v>S</v>
      </c>
      <c r="BB7" s="25" t="str">
        <f t="shared" si="3"/>
        <v>M</v>
      </c>
      <c r="BC7" s="26" t="str">
        <f t="shared" si="3"/>
        <v>T</v>
      </c>
      <c r="BD7" s="26" t="str">
        <f t="shared" si="3"/>
        <v>W</v>
      </c>
      <c r="BE7" s="26" t="str">
        <f t="shared" si="3"/>
        <v>T</v>
      </c>
      <c r="BF7" s="26" t="str">
        <f t="shared" si="3"/>
        <v>F</v>
      </c>
      <c r="BG7" s="26" t="str">
        <f t="shared" si="3"/>
        <v>S</v>
      </c>
      <c r="BH7" s="27" t="str">
        <f t="shared" si="3"/>
        <v>S</v>
      </c>
      <c r="BI7" s="25" t="str">
        <f t="shared" si="3"/>
        <v>M</v>
      </c>
      <c r="BJ7" s="26" t="str">
        <f t="shared" si="3"/>
        <v>T</v>
      </c>
      <c r="BK7" s="26" t="str">
        <f t="shared" si="3"/>
        <v>W</v>
      </c>
      <c r="BL7" s="26" t="str">
        <f t="shared" si="3"/>
        <v>T</v>
      </c>
      <c r="BM7" s="26" t="str">
        <f t="shared" si="3"/>
        <v>F</v>
      </c>
      <c r="BN7" s="26" t="str">
        <f t="shared" si="3"/>
        <v>S</v>
      </c>
      <c r="BO7" s="27" t="str">
        <f t="shared" si="3"/>
        <v>S</v>
      </c>
    </row>
    <row r="8" spans="1:67" s="40" customFormat="1" ht="14.1" hidden="1" customHeight="1" x14ac:dyDescent="0.2">
      <c r="A8" s="29" t="str">
        <f>IF(ISERROR(VALUE(SUBSTITUTE(prevWBS,".",""))),"1",IF(ISERROR(FIND("`",SUBSTITUTE(prevWBS,".","`",1))),TEXT(VALUE(prevWBS)+1,"#"),TEXT(VALUE(LEFT(prevWBS,FIND("`",SUBSTITUTE(prevWBS,".","`",1))-1))+1,"#")))</f>
        <v>1</v>
      </c>
      <c r="B8" s="30" t="s">
        <v>12</v>
      </c>
      <c r="C8" s="31"/>
      <c r="D8" s="32"/>
      <c r="E8" s="32"/>
      <c r="F8" s="33"/>
      <c r="G8" s="34" t="str">
        <f>IF(ISBLANK(F8)," - ",IF(H8=0,F8,F8+H8-1))</f>
        <v xml:space="preserve"> - </v>
      </c>
      <c r="H8" s="35"/>
      <c r="I8" s="36"/>
      <c r="J8" s="37" t="str">
        <f t="shared" ref="J8:J67" si="4">IF(OR(G8=0,F8=0)," - ",NETWORKDAYS(F8,G8))</f>
        <v xml:space="preserve"> - </v>
      </c>
      <c r="K8" s="38"/>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pans="1:67" s="43" customFormat="1" ht="14.1" hidden="1" customHeight="1" x14ac:dyDescent="0.2">
      <c r="A9" s="41" t="str">
        <f t="shared" ref="A9:A16"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42" t="s">
        <v>13</v>
      </c>
      <c r="D9" s="44"/>
      <c r="E9" s="44" t="s">
        <v>62</v>
      </c>
      <c r="F9" s="45">
        <v>44192</v>
      </c>
      <c r="G9" s="46">
        <v>44193</v>
      </c>
      <c r="H9" s="47">
        <v>5</v>
      </c>
      <c r="I9" s="48">
        <v>1</v>
      </c>
      <c r="J9" s="49">
        <f t="shared" si="4"/>
        <v>1</v>
      </c>
      <c r="K9" s="50"/>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row>
    <row r="10" spans="1:67" s="43" customFormat="1" ht="14.1" hidden="1" customHeight="1" x14ac:dyDescent="0.2">
      <c r="A10" s="41" t="str">
        <f t="shared" si="5"/>
        <v>1.2</v>
      </c>
      <c r="B10" s="42" t="s">
        <v>14</v>
      </c>
      <c r="D10" s="44"/>
      <c r="E10" s="44" t="s">
        <v>144</v>
      </c>
      <c r="F10" s="45">
        <v>44192</v>
      </c>
      <c r="G10" s="46">
        <v>44195</v>
      </c>
      <c r="H10" s="47">
        <v>5</v>
      </c>
      <c r="I10" s="48">
        <v>1</v>
      </c>
      <c r="J10" s="49">
        <f t="shared" si="4"/>
        <v>3</v>
      </c>
      <c r="K10" s="50"/>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row>
    <row r="11" spans="1:67" s="43" customFormat="1" ht="14.1" hidden="1" customHeight="1" x14ac:dyDescent="0.2">
      <c r="A11" s="41" t="str">
        <f t="shared" si="5"/>
        <v>1.3</v>
      </c>
      <c r="B11" s="42" t="s">
        <v>15</v>
      </c>
      <c r="D11" s="44"/>
      <c r="E11" s="44" t="s">
        <v>144</v>
      </c>
      <c r="F11" s="45">
        <v>11319</v>
      </c>
      <c r="G11" s="46">
        <v>44195</v>
      </c>
      <c r="H11" s="47">
        <v>4</v>
      </c>
      <c r="I11" s="48">
        <v>1</v>
      </c>
      <c r="J11" s="49">
        <v>3</v>
      </c>
      <c r="K11" s="50"/>
      <c r="L11" s="51"/>
      <c r="M11" s="51"/>
      <c r="N11" s="52"/>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row>
    <row r="12" spans="1:67" s="43" customFormat="1" ht="14.1" hidden="1" customHeight="1" x14ac:dyDescent="0.2">
      <c r="A12" s="41" t="str">
        <f t="shared" si="5"/>
        <v>1.4</v>
      </c>
      <c r="B12" s="42" t="s">
        <v>16</v>
      </c>
      <c r="D12" s="44"/>
      <c r="E12" s="44" t="s">
        <v>63</v>
      </c>
      <c r="F12" s="45">
        <v>11319</v>
      </c>
      <c r="G12" s="46">
        <v>44195</v>
      </c>
      <c r="H12" s="47">
        <v>4</v>
      </c>
      <c r="I12" s="48">
        <v>1</v>
      </c>
      <c r="J12" s="49">
        <f t="shared" si="4"/>
        <v>23483</v>
      </c>
      <c r="K12" s="50"/>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row>
    <row r="13" spans="1:67" s="43" customFormat="1" ht="14.1" hidden="1" customHeight="1" x14ac:dyDescent="0.2">
      <c r="A13" s="41" t="str">
        <f t="shared" si="5"/>
        <v>1.5</v>
      </c>
      <c r="B13" s="42" t="s">
        <v>17</v>
      </c>
      <c r="D13" s="44"/>
      <c r="E13" s="44" t="s">
        <v>62</v>
      </c>
      <c r="F13" s="45">
        <v>11319</v>
      </c>
      <c r="G13" s="46">
        <v>44206</v>
      </c>
      <c r="H13" s="47">
        <v>5</v>
      </c>
      <c r="I13" s="48">
        <v>1</v>
      </c>
      <c r="J13" s="49">
        <f t="shared" si="4"/>
        <v>23490</v>
      </c>
      <c r="K13" s="50"/>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row>
    <row r="14" spans="1:67" s="43" customFormat="1" ht="14.1" hidden="1" customHeight="1" x14ac:dyDescent="0.2">
      <c r="A14" s="41" t="str">
        <f t="shared" si="5"/>
        <v>1.6</v>
      </c>
      <c r="B14" s="42" t="s">
        <v>18</v>
      </c>
      <c r="D14" s="44"/>
      <c r="E14" s="44" t="s">
        <v>68</v>
      </c>
      <c r="F14" s="45">
        <v>44192</v>
      </c>
      <c r="G14" s="46">
        <v>44196</v>
      </c>
      <c r="H14" s="47">
        <v>7</v>
      </c>
      <c r="I14" s="48">
        <v>1</v>
      </c>
      <c r="J14" s="49">
        <f t="shared" si="4"/>
        <v>4</v>
      </c>
      <c r="K14" s="50"/>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row>
    <row r="15" spans="1:67" s="43" customFormat="1" ht="14.1" hidden="1" customHeight="1" x14ac:dyDescent="0.2">
      <c r="A15" s="41" t="str">
        <f t="shared" si="5"/>
        <v>1.7</v>
      </c>
      <c r="B15" s="42" t="s">
        <v>19</v>
      </c>
      <c r="D15" s="44"/>
      <c r="E15" s="44" t="s">
        <v>62</v>
      </c>
      <c r="F15" s="45">
        <v>44201</v>
      </c>
      <c r="G15" s="46">
        <v>44201</v>
      </c>
      <c r="H15" s="47">
        <v>7</v>
      </c>
      <c r="I15" s="48">
        <v>1</v>
      </c>
      <c r="J15" s="49">
        <f t="shared" si="4"/>
        <v>1</v>
      </c>
      <c r="K15" s="50"/>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row>
    <row r="16" spans="1:67" s="43" customFormat="1" ht="14.1" hidden="1" customHeight="1" x14ac:dyDescent="0.2">
      <c r="A16" s="41" t="str">
        <f t="shared" si="5"/>
        <v>1.8</v>
      </c>
      <c r="B16" s="42" t="s">
        <v>20</v>
      </c>
      <c r="D16" s="53"/>
      <c r="E16" s="53" t="s">
        <v>62</v>
      </c>
      <c r="F16" s="54">
        <v>44201</v>
      </c>
      <c r="G16" s="55">
        <v>44206</v>
      </c>
      <c r="H16" s="56">
        <v>5</v>
      </c>
      <c r="I16" s="57">
        <v>1</v>
      </c>
      <c r="J16" s="58"/>
      <c r="K16" s="59"/>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row>
    <row r="17" spans="1:67" s="40" customFormat="1" ht="14.1" hidden="1" customHeight="1" x14ac:dyDescent="0.2">
      <c r="A17" s="60" t="str">
        <f>IF(ISERROR(VALUE(SUBSTITUTE(prevWBS,".",""))),"1",IF(ISERROR(FIND("`",SUBSTITUTE(prevWBS,".","`",1))),TEXT(VALUE(prevWBS)+1,"#"),TEXT(VALUE(LEFT(prevWBS,FIND("`",SUBSTITUTE(prevWBS,".","`",1))-1))+1,"#")))</f>
        <v>2</v>
      </c>
      <c r="B17" s="61" t="s">
        <v>57</v>
      </c>
      <c r="D17" s="62"/>
      <c r="E17" s="62"/>
      <c r="F17" s="63"/>
      <c r="G17" s="63" t="str">
        <f t="shared" ref="G17:G67" si="6">IF(ISBLANK(F17)," - ",IF(H17=0,F17,F17+H17-1))</f>
        <v xml:space="preserve"> - </v>
      </c>
      <c r="H17" s="64"/>
      <c r="I17" s="65"/>
      <c r="J17" s="66" t="str">
        <f t="shared" si="4"/>
        <v xml:space="preserve"> - </v>
      </c>
      <c r="K17" s="67"/>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row>
    <row r="18" spans="1:67" s="43" customFormat="1" ht="14.1" hidden="1" customHeight="1" x14ac:dyDescent="0.2">
      <c r="A18" s="4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42" t="s">
        <v>21</v>
      </c>
      <c r="D18" s="44"/>
      <c r="E18" s="44" t="s">
        <v>64</v>
      </c>
      <c r="F18" s="45">
        <v>44196</v>
      </c>
      <c r="G18" s="46">
        <v>44206</v>
      </c>
      <c r="H18" s="47">
        <v>4</v>
      </c>
      <c r="I18" s="48">
        <v>1</v>
      </c>
      <c r="J18" s="49">
        <f t="shared" si="4"/>
        <v>7</v>
      </c>
      <c r="K18" s="50"/>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row>
    <row r="19" spans="1:67" s="43" customFormat="1" ht="14.1" hidden="1" customHeight="1" x14ac:dyDescent="0.2">
      <c r="A19" s="4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42" t="s">
        <v>22</v>
      </c>
      <c r="D19" s="44"/>
      <c r="E19" s="44" t="s">
        <v>64</v>
      </c>
      <c r="F19" s="45">
        <v>44201</v>
      </c>
      <c r="G19" s="46">
        <v>44201</v>
      </c>
      <c r="H19" s="47">
        <v>3</v>
      </c>
      <c r="I19" s="48">
        <v>1</v>
      </c>
      <c r="J19" s="49">
        <f t="shared" si="4"/>
        <v>1</v>
      </c>
      <c r="K19" s="50"/>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row>
    <row r="20" spans="1:67" s="43" customFormat="1" ht="14.1" hidden="1" customHeight="1" x14ac:dyDescent="0.2">
      <c r="A20" s="4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42" t="s">
        <v>23</v>
      </c>
      <c r="D20" s="44"/>
      <c r="E20" s="44" t="s">
        <v>64</v>
      </c>
      <c r="F20" s="45">
        <v>44201</v>
      </c>
      <c r="G20" s="46">
        <v>44201</v>
      </c>
      <c r="H20" s="47">
        <v>3</v>
      </c>
      <c r="I20" s="48">
        <v>1</v>
      </c>
      <c r="J20" s="49">
        <f t="shared" si="4"/>
        <v>1</v>
      </c>
      <c r="K20" s="50"/>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row>
    <row r="21" spans="1:67" s="43" customFormat="1" ht="14.1" hidden="1" customHeight="1" x14ac:dyDescent="0.2">
      <c r="A21" s="4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42" t="s">
        <v>24</v>
      </c>
      <c r="D21" s="44"/>
      <c r="E21" s="44" t="s">
        <v>64</v>
      </c>
      <c r="F21" s="45">
        <v>44202</v>
      </c>
      <c r="G21" s="46">
        <v>44203</v>
      </c>
      <c r="H21" s="47">
        <v>6</v>
      </c>
      <c r="I21" s="48">
        <v>1</v>
      </c>
      <c r="J21" s="49">
        <f t="shared" si="4"/>
        <v>2</v>
      </c>
      <c r="K21" s="50"/>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row>
    <row r="22" spans="1:67" s="43" customFormat="1" ht="14.1" hidden="1" customHeight="1" x14ac:dyDescent="0.2">
      <c r="A22" s="4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42" t="s">
        <v>25</v>
      </c>
      <c r="D22" s="44"/>
      <c r="E22" s="44" t="s">
        <v>64</v>
      </c>
      <c r="F22" s="45">
        <v>44203</v>
      </c>
      <c r="G22" s="46">
        <v>44203</v>
      </c>
      <c r="H22" s="47">
        <v>3</v>
      </c>
      <c r="I22" s="48">
        <v>1</v>
      </c>
      <c r="J22" s="49">
        <f t="shared" si="4"/>
        <v>1</v>
      </c>
      <c r="K22" s="50"/>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row>
    <row r="23" spans="1:67" s="40" customFormat="1" ht="14.1" hidden="1" customHeight="1" x14ac:dyDescent="0.2">
      <c r="A23" s="60" t="str">
        <f>IF(ISERROR(VALUE(SUBSTITUTE(prevWBS,".",""))),"1",IF(ISERROR(FIND("`",SUBSTITUTE(prevWBS,".","`",1))),TEXT(VALUE(prevWBS)+1,"#"),TEXT(VALUE(LEFT(prevWBS,FIND("`",SUBSTITUTE(prevWBS,".","`",1))-1))+1,"#")))</f>
        <v>3</v>
      </c>
      <c r="B23" s="61" t="s">
        <v>26</v>
      </c>
      <c r="D23" s="62"/>
      <c r="E23" s="62"/>
      <c r="F23" s="63"/>
      <c r="G23" s="63" t="str">
        <f t="shared" si="6"/>
        <v xml:space="preserve"> - </v>
      </c>
      <c r="H23" s="64"/>
      <c r="I23" s="65"/>
      <c r="J23" s="66" t="str">
        <f t="shared" si="4"/>
        <v xml:space="preserve"> - </v>
      </c>
      <c r="K23" s="67"/>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row>
    <row r="24" spans="1:67" s="43" customFormat="1" ht="14.1" hidden="1" customHeight="1" x14ac:dyDescent="0.2">
      <c r="A24" s="41" t="str">
        <f t="shared" ref="A24:A37"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42" t="s">
        <v>27</v>
      </c>
      <c r="D24" s="44"/>
      <c r="E24" s="44" t="s">
        <v>65</v>
      </c>
      <c r="F24" s="45">
        <v>44203</v>
      </c>
      <c r="G24" s="46">
        <v>44206</v>
      </c>
      <c r="H24" s="47">
        <v>4</v>
      </c>
      <c r="I24" s="48">
        <v>1</v>
      </c>
      <c r="J24" s="49">
        <f t="shared" si="4"/>
        <v>2</v>
      </c>
      <c r="K24" s="50"/>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row>
    <row r="25" spans="1:67" s="43" customFormat="1" ht="14.1" hidden="1" customHeight="1" x14ac:dyDescent="0.2">
      <c r="A25" s="41" t="str">
        <f t="shared" si="7"/>
        <v>3.2</v>
      </c>
      <c r="B25" s="42" t="s">
        <v>28</v>
      </c>
      <c r="D25" s="44"/>
      <c r="E25" s="44" t="s">
        <v>64</v>
      </c>
      <c r="F25" s="45">
        <v>44204</v>
      </c>
      <c r="G25" s="46">
        <v>44204</v>
      </c>
      <c r="H25" s="47">
        <v>3</v>
      </c>
      <c r="I25" s="48">
        <v>1</v>
      </c>
      <c r="J25" s="49">
        <f t="shared" si="4"/>
        <v>1</v>
      </c>
      <c r="K25" s="50"/>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row>
    <row r="26" spans="1:67" s="43" customFormat="1" ht="14.1" hidden="1" customHeight="1" x14ac:dyDescent="0.2">
      <c r="A26" s="41" t="str">
        <f t="shared" si="7"/>
        <v>3.3</v>
      </c>
      <c r="B26" s="42" t="s">
        <v>29</v>
      </c>
      <c r="D26" s="44"/>
      <c r="E26" s="44" t="s">
        <v>65</v>
      </c>
      <c r="F26" s="45">
        <v>44205</v>
      </c>
      <c r="G26" s="46">
        <v>44205</v>
      </c>
      <c r="H26" s="47">
        <v>3</v>
      </c>
      <c r="I26" s="48">
        <v>1</v>
      </c>
      <c r="J26" s="49">
        <f t="shared" si="4"/>
        <v>0</v>
      </c>
      <c r="K26" s="50"/>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row>
    <row r="27" spans="1:67" s="43" customFormat="1" ht="14.1" hidden="1" customHeight="1" x14ac:dyDescent="0.2">
      <c r="A27" s="41" t="str">
        <f t="shared" si="7"/>
        <v>3.4</v>
      </c>
      <c r="B27" s="42" t="s">
        <v>32</v>
      </c>
      <c r="D27" s="44"/>
      <c r="E27" s="44" t="s">
        <v>65</v>
      </c>
      <c r="F27" s="45">
        <v>44205</v>
      </c>
      <c r="G27" s="46">
        <v>44206</v>
      </c>
      <c r="H27" s="47">
        <v>4</v>
      </c>
      <c r="I27" s="48">
        <v>1</v>
      </c>
      <c r="J27" s="49"/>
      <c r="K27" s="50"/>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row>
    <row r="28" spans="1:67" s="43" customFormat="1" ht="14.1" hidden="1" customHeight="1" x14ac:dyDescent="0.2">
      <c r="A28" s="41" t="str">
        <f t="shared" si="7"/>
        <v>3.5</v>
      </c>
      <c r="B28" s="42" t="s">
        <v>30</v>
      </c>
      <c r="D28" s="44"/>
      <c r="E28" s="44" t="s">
        <v>66</v>
      </c>
      <c r="F28" s="45">
        <v>44206</v>
      </c>
      <c r="G28" s="46">
        <v>44206</v>
      </c>
      <c r="H28" s="47">
        <v>6</v>
      </c>
      <c r="I28" s="48">
        <v>1</v>
      </c>
      <c r="J28" s="49">
        <f t="shared" si="4"/>
        <v>0</v>
      </c>
      <c r="K28" s="50"/>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row>
    <row r="29" spans="1:67" s="43" customFormat="1" ht="14.1" hidden="1" customHeight="1" x14ac:dyDescent="0.2">
      <c r="A29" s="41" t="str">
        <f t="shared" si="7"/>
        <v>3.6</v>
      </c>
      <c r="B29" s="42" t="s">
        <v>31</v>
      </c>
      <c r="D29" s="44"/>
      <c r="E29" s="44" t="s">
        <v>66</v>
      </c>
      <c r="F29" s="45">
        <v>44206</v>
      </c>
      <c r="G29" s="46">
        <v>44210</v>
      </c>
      <c r="H29" s="47">
        <v>3</v>
      </c>
      <c r="I29" s="48">
        <v>1</v>
      </c>
      <c r="J29" s="49">
        <f t="shared" si="4"/>
        <v>4</v>
      </c>
      <c r="K29" s="50"/>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row>
    <row r="30" spans="1:67" s="43" customFormat="1" ht="14.1" hidden="1" customHeight="1" x14ac:dyDescent="0.2">
      <c r="A30" s="41" t="str">
        <f t="shared" si="7"/>
        <v>3.7</v>
      </c>
      <c r="B30" s="42" t="s">
        <v>33</v>
      </c>
      <c r="D30" s="44"/>
      <c r="E30" s="44" t="s">
        <v>66</v>
      </c>
      <c r="F30" s="45">
        <v>44221</v>
      </c>
      <c r="G30" s="46">
        <v>44223</v>
      </c>
      <c r="H30" s="47">
        <v>4</v>
      </c>
      <c r="I30" s="48">
        <v>1</v>
      </c>
      <c r="J30" s="58"/>
      <c r="K30" s="59"/>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row>
    <row r="31" spans="1:67" s="43" customFormat="1" ht="14.1" hidden="1" customHeight="1" x14ac:dyDescent="0.2">
      <c r="A31" s="41" t="str">
        <f t="shared" si="7"/>
        <v>3.8</v>
      </c>
      <c r="B31" s="42" t="s">
        <v>40</v>
      </c>
      <c r="D31" s="44"/>
      <c r="E31" s="44" t="s">
        <v>66</v>
      </c>
      <c r="F31" s="45">
        <v>44221</v>
      </c>
      <c r="G31" s="46">
        <v>44223</v>
      </c>
      <c r="H31" s="47">
        <v>5</v>
      </c>
      <c r="I31" s="48">
        <v>1</v>
      </c>
      <c r="J31" s="58"/>
      <c r="K31" s="59"/>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row>
    <row r="32" spans="1:67" s="43" customFormat="1" ht="14.1" hidden="1" customHeight="1" x14ac:dyDescent="0.2">
      <c r="A32" s="41" t="str">
        <f t="shared" si="7"/>
        <v>3.9</v>
      </c>
      <c r="B32" s="42" t="s">
        <v>39</v>
      </c>
      <c r="D32" s="44"/>
      <c r="E32" s="44" t="s">
        <v>67</v>
      </c>
      <c r="F32" s="45">
        <v>44221</v>
      </c>
      <c r="G32" s="46">
        <v>44225</v>
      </c>
      <c r="H32" s="47">
        <v>5</v>
      </c>
      <c r="I32" s="48">
        <v>1</v>
      </c>
      <c r="J32" s="58"/>
      <c r="K32" s="59"/>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row>
    <row r="33" spans="1:67" s="43" customFormat="1" ht="14.1" hidden="1" customHeight="1" x14ac:dyDescent="0.2">
      <c r="A33" s="41" t="str">
        <f t="shared" si="7"/>
        <v>3.10</v>
      </c>
      <c r="B33" s="42" t="s">
        <v>34</v>
      </c>
      <c r="D33" s="44"/>
      <c r="E33" s="44" t="s">
        <v>68</v>
      </c>
      <c r="F33" s="45">
        <v>44221</v>
      </c>
      <c r="G33" s="46">
        <v>44224</v>
      </c>
      <c r="H33" s="47">
        <v>5</v>
      </c>
      <c r="I33" s="48">
        <v>1</v>
      </c>
      <c r="J33" s="58"/>
      <c r="K33" s="59"/>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row>
    <row r="34" spans="1:67" s="43" customFormat="1" ht="14.1" hidden="1" customHeight="1" x14ac:dyDescent="0.2">
      <c r="A34" s="41" t="str">
        <f t="shared" si="7"/>
        <v>3.11</v>
      </c>
      <c r="B34" s="42" t="s">
        <v>35</v>
      </c>
      <c r="D34" s="44"/>
      <c r="E34" s="44" t="s">
        <v>62</v>
      </c>
      <c r="F34" s="45">
        <v>44224</v>
      </c>
      <c r="G34" s="46">
        <v>44224</v>
      </c>
      <c r="H34" s="47">
        <v>6</v>
      </c>
      <c r="I34" s="48">
        <v>1</v>
      </c>
      <c r="J34" s="58"/>
      <c r="K34" s="59"/>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row>
    <row r="35" spans="1:67" s="43" customFormat="1" ht="14.1" hidden="1" customHeight="1" x14ac:dyDescent="0.2">
      <c r="A35" s="41" t="str">
        <f t="shared" si="7"/>
        <v>3.12</v>
      </c>
      <c r="B35" s="42" t="s">
        <v>36</v>
      </c>
      <c r="D35" s="44"/>
      <c r="E35" s="44" t="s">
        <v>66</v>
      </c>
      <c r="F35" s="45">
        <v>44223</v>
      </c>
      <c r="G35" s="46">
        <v>44225</v>
      </c>
      <c r="H35" s="47">
        <v>7</v>
      </c>
      <c r="I35" s="48">
        <v>1</v>
      </c>
      <c r="J35" s="58"/>
      <c r="K35" s="59"/>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row>
    <row r="36" spans="1:67" s="43" customFormat="1" ht="14.1" hidden="1" customHeight="1" x14ac:dyDescent="0.2">
      <c r="A36" s="41" t="str">
        <f t="shared" si="7"/>
        <v>3.13</v>
      </c>
      <c r="B36" s="42" t="s">
        <v>37</v>
      </c>
      <c r="D36" s="44"/>
      <c r="E36" s="44" t="s">
        <v>66</v>
      </c>
      <c r="F36" s="45">
        <v>44223</v>
      </c>
      <c r="G36" s="46">
        <v>44225</v>
      </c>
      <c r="H36" s="47">
        <v>8</v>
      </c>
      <c r="I36" s="48">
        <v>1</v>
      </c>
      <c r="J36" s="58"/>
      <c r="K36" s="59"/>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row>
    <row r="37" spans="1:67" s="43" customFormat="1" ht="14.1" hidden="1" customHeight="1" x14ac:dyDescent="0.2">
      <c r="A37" s="41" t="str">
        <f t="shared" si="7"/>
        <v>3.14</v>
      </c>
      <c r="B37" s="42" t="s">
        <v>38</v>
      </c>
      <c r="D37" s="44"/>
      <c r="E37" s="44" t="s">
        <v>68</v>
      </c>
      <c r="F37" s="45">
        <v>44225</v>
      </c>
      <c r="G37" s="46">
        <v>44225</v>
      </c>
      <c r="H37" s="47">
        <v>9</v>
      </c>
      <c r="I37" s="48">
        <v>1</v>
      </c>
      <c r="J37" s="58"/>
      <c r="K37" s="59"/>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row>
    <row r="38" spans="1:67" s="40" customFormat="1" ht="14.1" hidden="1" customHeight="1" x14ac:dyDescent="0.2">
      <c r="A38" s="60" t="str">
        <f>IF(ISERROR(VALUE(SUBSTITUTE(prevWBS,".",""))),"1",IF(ISERROR(FIND("`",SUBSTITUTE(prevWBS,".","`",1))),TEXT(VALUE(prevWBS)+1,"#"),TEXT(VALUE(LEFT(prevWBS,FIND("`",SUBSTITUTE(prevWBS,".","`",1))-1))+1,"#")))</f>
        <v>4</v>
      </c>
      <c r="B38" s="61" t="s">
        <v>41</v>
      </c>
      <c r="D38" s="62"/>
      <c r="E38" s="62"/>
      <c r="F38" s="63"/>
      <c r="G38" s="63" t="str">
        <f t="shared" si="6"/>
        <v xml:space="preserve"> - </v>
      </c>
      <c r="H38" s="64"/>
      <c r="I38" s="65"/>
      <c r="J38" s="66" t="str">
        <f t="shared" si="4"/>
        <v xml:space="preserve"> - </v>
      </c>
      <c r="K38" s="67"/>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row>
    <row r="39" spans="1:67" s="43" customFormat="1" ht="14.1" hidden="1" customHeight="1" x14ac:dyDescent="0.2">
      <c r="A39" s="41" t="str">
        <f t="shared" ref="A39:A62"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9" s="42" t="s">
        <v>44</v>
      </c>
      <c r="D39" s="44"/>
      <c r="E39" s="44" t="s">
        <v>64</v>
      </c>
      <c r="F39" s="45">
        <v>44223</v>
      </c>
      <c r="G39" s="46">
        <v>44223</v>
      </c>
      <c r="H39" s="47">
        <v>1</v>
      </c>
      <c r="I39" s="48">
        <v>1</v>
      </c>
      <c r="J39" s="49">
        <f t="shared" si="4"/>
        <v>1</v>
      </c>
      <c r="K39" s="50"/>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row>
    <row r="40" spans="1:67" s="43" customFormat="1" ht="14.1" hidden="1" customHeight="1" x14ac:dyDescent="0.2">
      <c r="A40" s="41" t="str">
        <f t="shared" si="8"/>
        <v>4.2</v>
      </c>
      <c r="B40" s="42" t="s">
        <v>45</v>
      </c>
      <c r="D40" s="44"/>
      <c r="E40" s="44" t="s">
        <v>64</v>
      </c>
      <c r="F40" s="45">
        <v>44226</v>
      </c>
      <c r="G40" s="46">
        <v>44226</v>
      </c>
      <c r="H40" s="47">
        <v>1</v>
      </c>
      <c r="I40" s="48">
        <v>1</v>
      </c>
      <c r="J40" s="49">
        <f t="shared" si="4"/>
        <v>0</v>
      </c>
      <c r="K40" s="50"/>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row>
    <row r="41" spans="1:67" s="43" customFormat="1" ht="14.1" hidden="1" customHeight="1" x14ac:dyDescent="0.2">
      <c r="A41" s="41" t="str">
        <f t="shared" si="8"/>
        <v>4.3</v>
      </c>
      <c r="B41" s="42" t="s">
        <v>46</v>
      </c>
      <c r="D41" s="44"/>
      <c r="E41" s="44" t="s">
        <v>64</v>
      </c>
      <c r="F41" s="45">
        <v>44230</v>
      </c>
      <c r="G41" s="46">
        <v>44230</v>
      </c>
      <c r="H41" s="47">
        <v>1</v>
      </c>
      <c r="I41" s="48">
        <v>1</v>
      </c>
      <c r="J41" s="49">
        <f t="shared" si="4"/>
        <v>1</v>
      </c>
      <c r="K41" s="50"/>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row>
    <row r="42" spans="1:67" s="43" customFormat="1" ht="14.1" hidden="1" customHeight="1" x14ac:dyDescent="0.2">
      <c r="A42" s="41" t="str">
        <f t="shared" si="8"/>
        <v>4.4</v>
      </c>
      <c r="B42" s="42" t="s">
        <v>58</v>
      </c>
      <c r="D42" s="44"/>
      <c r="E42" s="44" t="s">
        <v>69</v>
      </c>
      <c r="F42" s="45">
        <v>44230</v>
      </c>
      <c r="G42" s="46">
        <v>44231</v>
      </c>
      <c r="H42" s="47">
        <v>1</v>
      </c>
      <c r="I42" s="48">
        <v>1</v>
      </c>
      <c r="J42" s="49">
        <f t="shared" si="4"/>
        <v>2</v>
      </c>
      <c r="K42" s="50"/>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row>
    <row r="43" spans="1:67" s="43" customFormat="1" ht="14.1" hidden="1" customHeight="1" x14ac:dyDescent="0.2">
      <c r="A43" s="41" t="str">
        <f t="shared" si="8"/>
        <v>4.5</v>
      </c>
      <c r="B43" s="42" t="s">
        <v>49</v>
      </c>
      <c r="D43" s="44"/>
      <c r="E43" s="44" t="s">
        <v>63</v>
      </c>
      <c r="F43" s="45">
        <v>44230</v>
      </c>
      <c r="G43" s="46">
        <v>44230</v>
      </c>
      <c r="H43" s="47">
        <v>1</v>
      </c>
      <c r="I43" s="48">
        <v>1</v>
      </c>
      <c r="J43" s="49">
        <f t="shared" si="4"/>
        <v>1</v>
      </c>
      <c r="K43" s="50"/>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row>
    <row r="44" spans="1:67" s="43" customFormat="1" ht="14.1" hidden="1" customHeight="1" x14ac:dyDescent="0.2">
      <c r="A44" s="41" t="str">
        <f t="shared" si="8"/>
        <v>4.6</v>
      </c>
      <c r="B44" s="42" t="s">
        <v>48</v>
      </c>
      <c r="D44" s="44"/>
      <c r="E44" s="44" t="s">
        <v>66</v>
      </c>
      <c r="F44" s="45">
        <v>44230</v>
      </c>
      <c r="G44" s="46">
        <v>44232</v>
      </c>
      <c r="H44" s="47">
        <v>1</v>
      </c>
      <c r="I44" s="48">
        <v>1</v>
      </c>
      <c r="J44" s="58"/>
      <c r="K44" s="59"/>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row>
    <row r="45" spans="1:67" s="43" customFormat="1" ht="14.1" hidden="1" customHeight="1" x14ac:dyDescent="0.2">
      <c r="A45" s="41" t="str">
        <f t="shared" si="8"/>
        <v>4.7</v>
      </c>
      <c r="B45" s="42" t="s">
        <v>51</v>
      </c>
      <c r="D45" s="44"/>
      <c r="E45" s="44" t="s">
        <v>66</v>
      </c>
      <c r="F45" s="45">
        <v>44230</v>
      </c>
      <c r="G45" s="46">
        <v>44232</v>
      </c>
      <c r="H45" s="47">
        <v>1</v>
      </c>
      <c r="I45" s="48">
        <v>1</v>
      </c>
      <c r="J45" s="58"/>
      <c r="K45" s="59"/>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row>
    <row r="46" spans="1:67" s="43" customFormat="1" ht="14.1" hidden="1" customHeight="1" x14ac:dyDescent="0.2">
      <c r="A46" s="41" t="str">
        <f t="shared" si="8"/>
        <v>4.8</v>
      </c>
      <c r="B46" s="42" t="s">
        <v>50</v>
      </c>
      <c r="D46" s="44"/>
      <c r="E46" s="44" t="s">
        <v>67</v>
      </c>
      <c r="F46" s="45">
        <v>44230</v>
      </c>
      <c r="G46" s="46">
        <v>44232</v>
      </c>
      <c r="H46" s="47">
        <v>1</v>
      </c>
      <c r="I46" s="48">
        <v>1</v>
      </c>
      <c r="J46" s="58"/>
      <c r="K46" s="59"/>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row>
    <row r="47" spans="1:67" s="43" customFormat="1" ht="14.1" hidden="1" customHeight="1" x14ac:dyDescent="0.2">
      <c r="A47" s="41" t="str">
        <f t="shared" si="8"/>
        <v>4.9</v>
      </c>
      <c r="B47" s="42" t="s">
        <v>52</v>
      </c>
      <c r="D47" s="53"/>
      <c r="E47" s="44" t="s">
        <v>66</v>
      </c>
      <c r="F47" s="54">
        <v>44231</v>
      </c>
      <c r="G47" s="55">
        <v>44233</v>
      </c>
      <c r="H47" s="56"/>
      <c r="I47" s="48">
        <v>1</v>
      </c>
      <c r="J47" s="58"/>
      <c r="K47" s="59"/>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row>
    <row r="48" spans="1:67" s="43" customFormat="1" ht="14.1" hidden="1" customHeight="1" x14ac:dyDescent="0.2">
      <c r="A48" s="41" t="str">
        <f t="shared" si="8"/>
        <v>4.10</v>
      </c>
      <c r="B48" s="42" t="s">
        <v>60</v>
      </c>
      <c r="D48" s="53"/>
      <c r="E48" s="44" t="s">
        <v>65</v>
      </c>
      <c r="F48" s="54">
        <v>44236</v>
      </c>
      <c r="G48" s="55">
        <v>44237</v>
      </c>
      <c r="H48" s="56"/>
      <c r="I48" s="48">
        <v>1</v>
      </c>
      <c r="J48" s="58"/>
      <c r="K48" s="59"/>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row>
    <row r="49" spans="1:67" s="43" customFormat="1" ht="14.1" hidden="1" customHeight="1" x14ac:dyDescent="0.2">
      <c r="A49" s="41" t="str">
        <f t="shared" si="8"/>
        <v>4.11</v>
      </c>
      <c r="B49" s="42" t="s">
        <v>47</v>
      </c>
      <c r="D49" s="53"/>
      <c r="E49" s="44" t="s">
        <v>66</v>
      </c>
      <c r="F49" s="54">
        <v>44236</v>
      </c>
      <c r="G49" s="55">
        <v>44236</v>
      </c>
      <c r="H49" s="56"/>
      <c r="I49" s="48">
        <v>1</v>
      </c>
      <c r="J49" s="58"/>
      <c r="K49" s="59"/>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row>
    <row r="50" spans="1:67" s="43" customFormat="1" ht="14.1" hidden="1" customHeight="1" x14ac:dyDescent="0.2">
      <c r="A50" s="41" t="str">
        <f t="shared" si="8"/>
        <v>4.12</v>
      </c>
      <c r="B50" s="42" t="s">
        <v>53</v>
      </c>
      <c r="D50" s="53"/>
      <c r="E50" s="44" t="s">
        <v>64</v>
      </c>
      <c r="F50" s="54">
        <v>44236</v>
      </c>
      <c r="G50" s="55">
        <v>44237</v>
      </c>
      <c r="H50" s="56"/>
      <c r="I50" s="57">
        <v>1</v>
      </c>
      <c r="J50" s="58"/>
      <c r="K50" s="59"/>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row>
    <row r="51" spans="1:67" s="43" customFormat="1" ht="14.1" hidden="1" customHeight="1" x14ac:dyDescent="0.2">
      <c r="A51" s="41" t="str">
        <f t="shared" si="8"/>
        <v>4.13</v>
      </c>
      <c r="B51" s="42" t="s">
        <v>59</v>
      </c>
      <c r="D51" s="53"/>
      <c r="E51" s="44" t="s">
        <v>68</v>
      </c>
      <c r="F51" s="54">
        <v>44236</v>
      </c>
      <c r="G51" s="55">
        <v>44236</v>
      </c>
      <c r="H51" s="56"/>
      <c r="I51" s="57">
        <v>1</v>
      </c>
      <c r="J51" s="58"/>
      <c r="K51" s="59"/>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row>
    <row r="52" spans="1:67" s="43" customFormat="1" ht="14.1" hidden="1" customHeight="1" x14ac:dyDescent="0.2">
      <c r="A52" s="41" t="str">
        <f t="shared" si="8"/>
        <v>4.14</v>
      </c>
      <c r="B52" s="42" t="s">
        <v>43</v>
      </c>
      <c r="D52" s="53"/>
      <c r="E52" s="44" t="s">
        <v>68</v>
      </c>
      <c r="F52" s="54">
        <v>44236</v>
      </c>
      <c r="G52" s="55">
        <v>44237</v>
      </c>
      <c r="H52" s="56"/>
      <c r="I52" s="57">
        <v>1</v>
      </c>
      <c r="J52" s="58"/>
      <c r="K52" s="59"/>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row>
    <row r="53" spans="1:67" s="43" customFormat="1" ht="14.1" hidden="1" customHeight="1" x14ac:dyDescent="0.2">
      <c r="A53" s="41" t="str">
        <f t="shared" si="8"/>
        <v>4.15</v>
      </c>
      <c r="B53" s="42" t="s">
        <v>42</v>
      </c>
      <c r="D53" s="53"/>
      <c r="E53" s="44" t="s">
        <v>67</v>
      </c>
      <c r="F53" s="54">
        <v>44237</v>
      </c>
      <c r="G53" s="55">
        <v>44237</v>
      </c>
      <c r="H53" s="56"/>
      <c r="I53" s="57">
        <v>1</v>
      </c>
      <c r="J53" s="58"/>
      <c r="K53" s="59"/>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row>
    <row r="54" spans="1:67" s="43" customFormat="1" ht="14.1" hidden="1" customHeight="1" x14ac:dyDescent="0.2">
      <c r="A54" s="41" t="str">
        <f t="shared" si="8"/>
        <v>4.16</v>
      </c>
      <c r="B54" s="42" t="s">
        <v>56</v>
      </c>
      <c r="D54" s="53"/>
      <c r="E54" s="44" t="s">
        <v>66</v>
      </c>
      <c r="F54" s="54">
        <v>44236</v>
      </c>
      <c r="G54" s="55">
        <v>44238</v>
      </c>
      <c r="H54" s="56"/>
      <c r="I54" s="57">
        <v>1</v>
      </c>
      <c r="J54" s="58"/>
      <c r="K54" s="59"/>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row>
    <row r="55" spans="1:67" s="43" customFormat="1" ht="14.1" hidden="1" customHeight="1" x14ac:dyDescent="0.2">
      <c r="A55" s="41" t="str">
        <f t="shared" si="8"/>
        <v>4.17</v>
      </c>
      <c r="B55" s="42" t="s">
        <v>54</v>
      </c>
      <c r="D55" s="53"/>
      <c r="E55" s="44" t="s">
        <v>66</v>
      </c>
      <c r="F55" s="54">
        <v>44237</v>
      </c>
      <c r="G55" s="55">
        <v>44238</v>
      </c>
      <c r="H55" s="56"/>
      <c r="I55" s="57">
        <v>1</v>
      </c>
      <c r="J55" s="58"/>
      <c r="K55" s="59"/>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row>
    <row r="56" spans="1:67" s="43" customFormat="1" ht="14.1" hidden="1" customHeight="1" x14ac:dyDescent="0.2">
      <c r="A56" s="41" t="str">
        <f t="shared" si="8"/>
        <v>4.18</v>
      </c>
      <c r="B56" s="42" t="s">
        <v>55</v>
      </c>
      <c r="D56" s="53"/>
      <c r="E56" s="44" t="s">
        <v>67</v>
      </c>
      <c r="F56" s="54">
        <v>44238</v>
      </c>
      <c r="G56" s="55">
        <v>44238</v>
      </c>
      <c r="H56" s="56"/>
      <c r="I56" s="57">
        <v>1</v>
      </c>
      <c r="J56" s="58"/>
      <c r="K56" s="59"/>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row>
    <row r="57" spans="1:67" s="43" customFormat="1" ht="14.1" hidden="1" customHeight="1" x14ac:dyDescent="0.2">
      <c r="A57" s="41" t="str">
        <f t="shared" si="8"/>
        <v>4.19</v>
      </c>
      <c r="B57" s="42" t="s">
        <v>70</v>
      </c>
      <c r="D57" s="53"/>
      <c r="E57" s="44" t="s">
        <v>68</v>
      </c>
      <c r="F57" s="54">
        <v>44238</v>
      </c>
      <c r="G57" s="55">
        <v>44238</v>
      </c>
      <c r="H57" s="56"/>
      <c r="I57" s="57">
        <v>1</v>
      </c>
      <c r="J57" s="58"/>
      <c r="K57" s="59"/>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row>
    <row r="58" spans="1:67" s="43" customFormat="1" ht="14.1" hidden="1" customHeight="1" x14ac:dyDescent="0.2">
      <c r="A58" s="41" t="str">
        <f t="shared" si="8"/>
        <v>4.20</v>
      </c>
      <c r="B58" s="42" t="s">
        <v>71</v>
      </c>
      <c r="D58" s="53"/>
      <c r="E58" s="44" t="s">
        <v>66</v>
      </c>
      <c r="F58" s="54">
        <v>44238</v>
      </c>
      <c r="G58" s="55">
        <v>44238</v>
      </c>
      <c r="H58" s="56"/>
      <c r="I58" s="57">
        <v>1</v>
      </c>
      <c r="J58" s="58"/>
      <c r="K58" s="59"/>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row>
    <row r="59" spans="1:67" s="43" customFormat="1" ht="14.1" hidden="1" customHeight="1" x14ac:dyDescent="0.2">
      <c r="A59" s="41" t="str">
        <f t="shared" si="8"/>
        <v>4.21</v>
      </c>
      <c r="B59" s="42" t="s">
        <v>72</v>
      </c>
      <c r="D59" s="53"/>
      <c r="E59" s="44" t="s">
        <v>66</v>
      </c>
      <c r="F59" s="54">
        <v>44238</v>
      </c>
      <c r="G59" s="55">
        <v>44239</v>
      </c>
      <c r="H59" s="56"/>
      <c r="I59" s="57">
        <v>1</v>
      </c>
      <c r="J59" s="58"/>
      <c r="K59" s="59"/>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row>
    <row r="60" spans="1:67" s="43" customFormat="1" ht="14.1" hidden="1" customHeight="1" x14ac:dyDescent="0.2">
      <c r="A60" s="41" t="str">
        <f t="shared" si="8"/>
        <v>4.22</v>
      </c>
      <c r="B60" s="42" t="s">
        <v>73</v>
      </c>
      <c r="D60" s="53"/>
      <c r="E60" s="44" t="s">
        <v>67</v>
      </c>
      <c r="F60" s="54">
        <v>44238</v>
      </c>
      <c r="G60" s="55">
        <v>44239</v>
      </c>
      <c r="H60" s="56"/>
      <c r="I60" s="57">
        <v>1</v>
      </c>
      <c r="J60" s="58"/>
      <c r="K60" s="59"/>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row>
    <row r="61" spans="1:67" s="43" customFormat="1" ht="14.1" hidden="1" customHeight="1" x14ac:dyDescent="0.2">
      <c r="A61" s="41" t="str">
        <f t="shared" si="8"/>
        <v>4.23</v>
      </c>
      <c r="B61" s="42" t="s">
        <v>74</v>
      </c>
      <c r="D61" s="53"/>
      <c r="E61" s="53" t="s">
        <v>64</v>
      </c>
      <c r="F61" s="54">
        <v>44239</v>
      </c>
      <c r="G61" s="55">
        <v>44239</v>
      </c>
      <c r="H61" s="56"/>
      <c r="I61" s="57">
        <v>1</v>
      </c>
      <c r="J61" s="58"/>
      <c r="K61" s="59"/>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row>
    <row r="62" spans="1:67" s="43" customFormat="1" ht="14.1" hidden="1" customHeight="1" x14ac:dyDescent="0.2">
      <c r="A62" s="41" t="str">
        <f t="shared" si="8"/>
        <v>4.24</v>
      </c>
      <c r="B62" s="42" t="s">
        <v>75</v>
      </c>
      <c r="D62" s="53"/>
      <c r="E62" s="53" t="s">
        <v>66</v>
      </c>
      <c r="F62" s="54">
        <v>44239</v>
      </c>
      <c r="G62" s="55">
        <v>44240</v>
      </c>
      <c r="H62" s="56"/>
      <c r="I62" s="57">
        <v>1</v>
      </c>
      <c r="J62" s="58"/>
      <c r="K62" s="59"/>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row>
    <row r="63" spans="1:67" s="40" customFormat="1" ht="14.1" hidden="1" customHeight="1" x14ac:dyDescent="0.2">
      <c r="A63" s="60" t="str">
        <f>IF(ISERROR(VALUE(SUBSTITUTE(prevWBS,".",""))),"1",IF(ISERROR(FIND("`",SUBSTITUTE(prevWBS,".","`",1))),TEXT(VALUE(prevWBS)+1,"#"),TEXT(VALUE(LEFT(prevWBS,FIND("`",SUBSTITUTE(prevWBS,".","`",1))-1))+1,"#")))</f>
        <v>5</v>
      </c>
      <c r="B63" s="61" t="s">
        <v>83</v>
      </c>
      <c r="D63" s="62"/>
      <c r="E63" s="62"/>
      <c r="F63" s="63"/>
      <c r="G63" s="63" t="str">
        <f t="shared" si="6"/>
        <v xml:space="preserve"> - </v>
      </c>
      <c r="H63" s="64"/>
      <c r="I63" s="65"/>
      <c r="J63" s="66" t="str">
        <f t="shared" si="4"/>
        <v xml:space="preserve"> - </v>
      </c>
      <c r="K63" s="67"/>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row>
    <row r="64" spans="1:67" s="43" customFormat="1" ht="14.1" hidden="1" customHeight="1" x14ac:dyDescent="0.2">
      <c r="A64" s="41" t="str">
        <f t="shared" ref="A64:A172"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4" s="42" t="s">
        <v>76</v>
      </c>
      <c r="D64" s="44"/>
      <c r="E64" s="44" t="s">
        <v>64</v>
      </c>
      <c r="F64" s="45">
        <v>44242</v>
      </c>
      <c r="G64" s="46">
        <v>44242</v>
      </c>
      <c r="H64" s="47">
        <v>1</v>
      </c>
      <c r="I64" s="48">
        <v>1</v>
      </c>
      <c r="J64" s="49">
        <f t="shared" si="4"/>
        <v>1</v>
      </c>
      <c r="K64" s="50"/>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row>
    <row r="65" spans="1:67" s="43" customFormat="1" ht="14.1" hidden="1" customHeight="1" x14ac:dyDescent="0.2">
      <c r="A65" s="41" t="str">
        <f t="shared" si="9"/>
        <v>5.2</v>
      </c>
      <c r="B65" s="42" t="s">
        <v>77</v>
      </c>
      <c r="D65" s="44"/>
      <c r="E65" s="44" t="s">
        <v>66</v>
      </c>
      <c r="F65" s="45">
        <v>44243</v>
      </c>
      <c r="G65" s="46">
        <v>44243</v>
      </c>
      <c r="H65" s="47">
        <v>1</v>
      </c>
      <c r="I65" s="48">
        <v>1</v>
      </c>
      <c r="J65" s="49">
        <f t="shared" si="4"/>
        <v>1</v>
      </c>
      <c r="K65" s="50"/>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row>
    <row r="66" spans="1:67" s="43" customFormat="1" ht="14.1" hidden="1" customHeight="1" x14ac:dyDescent="0.2">
      <c r="A66" s="41" t="str">
        <f t="shared" si="9"/>
        <v>5.3</v>
      </c>
      <c r="B66" s="42" t="s">
        <v>78</v>
      </c>
      <c r="D66" s="44"/>
      <c r="E66" s="44" t="s">
        <v>66</v>
      </c>
      <c r="F66" s="45">
        <v>44244</v>
      </c>
      <c r="G66" s="46">
        <f t="shared" si="6"/>
        <v>44244</v>
      </c>
      <c r="H66" s="47">
        <v>1</v>
      </c>
      <c r="I66" s="48">
        <v>1</v>
      </c>
      <c r="J66" s="49">
        <f t="shared" si="4"/>
        <v>1</v>
      </c>
      <c r="K66" s="50"/>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row>
    <row r="67" spans="1:67" s="43" customFormat="1" ht="14.1" hidden="1" customHeight="1" x14ac:dyDescent="0.2">
      <c r="A67" s="41" t="str">
        <f t="shared" si="9"/>
        <v>5.4</v>
      </c>
      <c r="B67" s="42" t="s">
        <v>79</v>
      </c>
      <c r="D67" s="44"/>
      <c r="E67" s="44" t="s">
        <v>65</v>
      </c>
      <c r="F67" s="45">
        <v>44244</v>
      </c>
      <c r="G67" s="46">
        <f t="shared" si="6"/>
        <v>44244</v>
      </c>
      <c r="H67" s="47">
        <v>1</v>
      </c>
      <c r="I67" s="48">
        <v>1</v>
      </c>
      <c r="J67" s="49">
        <f t="shared" si="4"/>
        <v>1</v>
      </c>
      <c r="K67" s="50"/>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row>
    <row r="68" spans="1:67" s="43" customFormat="1" ht="14.1" hidden="1" customHeight="1" x14ac:dyDescent="0.2">
      <c r="A68" s="41" t="str">
        <f t="shared" si="9"/>
        <v>5.5</v>
      </c>
      <c r="B68" s="42" t="s">
        <v>80</v>
      </c>
      <c r="D68" s="44"/>
      <c r="E68" s="44" t="s">
        <v>64</v>
      </c>
      <c r="F68" s="45">
        <v>44242</v>
      </c>
      <c r="G68" s="46">
        <v>44244</v>
      </c>
      <c r="H68" s="47">
        <v>1</v>
      </c>
      <c r="I68" s="48">
        <v>1</v>
      </c>
      <c r="J68" s="49"/>
      <c r="K68" s="50"/>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row>
    <row r="69" spans="1:67" s="43" customFormat="1" ht="14.1" hidden="1" customHeight="1" x14ac:dyDescent="0.2">
      <c r="A69" s="41" t="str">
        <f t="shared" si="9"/>
        <v>5.6</v>
      </c>
      <c r="B69" s="42" t="s">
        <v>82</v>
      </c>
      <c r="D69" s="53"/>
      <c r="E69" s="44" t="s">
        <v>64</v>
      </c>
      <c r="F69" s="45">
        <v>44244</v>
      </c>
      <c r="G69" s="46">
        <v>44244</v>
      </c>
      <c r="H69" s="47"/>
      <c r="I69" s="48">
        <v>1</v>
      </c>
      <c r="J69" s="49"/>
      <c r="K69" s="50"/>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row>
    <row r="70" spans="1:67" s="43" customFormat="1" ht="14.1" hidden="1" customHeight="1" x14ac:dyDescent="0.2">
      <c r="A70" s="41" t="str">
        <f t="shared" si="9"/>
        <v>5.7</v>
      </c>
      <c r="B70" s="42" t="s">
        <v>81</v>
      </c>
      <c r="D70" s="53"/>
      <c r="E70" s="44" t="s">
        <v>64</v>
      </c>
      <c r="F70" s="45">
        <v>44244</v>
      </c>
      <c r="G70" s="46">
        <v>44244</v>
      </c>
      <c r="H70" s="47"/>
      <c r="I70" s="48">
        <v>1</v>
      </c>
      <c r="J70" s="49"/>
      <c r="K70" s="50"/>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row>
    <row r="71" spans="1:67" s="43" customFormat="1" ht="14.1" hidden="1" customHeight="1" x14ac:dyDescent="0.2">
      <c r="A71" s="41" t="str">
        <f t="shared" si="9"/>
        <v>5.8</v>
      </c>
      <c r="B71" s="42" t="s">
        <v>84</v>
      </c>
      <c r="D71" s="53"/>
      <c r="E71" s="44" t="s">
        <v>64</v>
      </c>
      <c r="F71" s="45">
        <v>44244</v>
      </c>
      <c r="G71" s="46">
        <v>44244</v>
      </c>
      <c r="H71" s="47"/>
      <c r="I71" s="48">
        <v>1</v>
      </c>
      <c r="J71" s="49"/>
      <c r="K71" s="50"/>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row>
    <row r="72" spans="1:67" s="43" customFormat="1" ht="14.1" hidden="1" customHeight="1" x14ac:dyDescent="0.2">
      <c r="A72" s="41" t="str">
        <f t="shared" si="9"/>
        <v>5.9</v>
      </c>
      <c r="B72" s="42" t="s">
        <v>85</v>
      </c>
      <c r="D72" s="53"/>
      <c r="E72" s="44" t="s">
        <v>66</v>
      </c>
      <c r="F72" s="45">
        <v>44244</v>
      </c>
      <c r="G72" s="46">
        <v>44244</v>
      </c>
      <c r="H72" s="47"/>
      <c r="I72" s="48">
        <v>1</v>
      </c>
      <c r="J72" s="49"/>
      <c r="K72" s="50"/>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row>
    <row r="73" spans="1:67" s="43" customFormat="1" ht="14.1" hidden="1" customHeight="1" x14ac:dyDescent="0.2">
      <c r="A73" s="41" t="str">
        <f t="shared" si="9"/>
        <v>5.10</v>
      </c>
      <c r="B73" s="42" t="s">
        <v>86</v>
      </c>
      <c r="D73" s="53"/>
      <c r="E73" s="44" t="s">
        <v>67</v>
      </c>
      <c r="F73" s="45">
        <v>44245</v>
      </c>
      <c r="G73" s="46">
        <v>44245</v>
      </c>
      <c r="H73" s="47"/>
      <c r="I73" s="48">
        <v>1</v>
      </c>
      <c r="J73" s="49"/>
      <c r="K73" s="50"/>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row>
    <row r="74" spans="1:67" s="40" customFormat="1" ht="14.1" hidden="1" customHeight="1" x14ac:dyDescent="0.2">
      <c r="A74" s="60" t="str">
        <f>IF(ISERROR(VALUE(SUBSTITUTE(prevWBS,".",""))),"1",IF(ISERROR(FIND("`",SUBSTITUTE(prevWBS,".","`",1))),TEXT(VALUE(prevWBS)+1,"#"),TEXT(VALUE(LEFT(prevWBS,FIND("`",SUBSTITUTE(prevWBS,".","`",1))-1))+1,"#")))</f>
        <v>6</v>
      </c>
      <c r="B74" s="61" t="s">
        <v>90</v>
      </c>
      <c r="D74" s="62"/>
      <c r="E74" s="62"/>
      <c r="F74" s="63"/>
      <c r="G74" s="63" t="str">
        <f t="shared" ref="G74" si="10">IF(ISBLANK(F74)," - ",IF(H74=0,F74,F74+H74-1))</f>
        <v xml:space="preserve"> - </v>
      </c>
      <c r="H74" s="64"/>
      <c r="I74" s="65"/>
      <c r="J74" s="66" t="str">
        <f t="shared" ref="J74:J75" si="11">IF(OR(G74=0,F74=0)," - ",NETWORKDAYS(F74,G74))</f>
        <v xml:space="preserve"> - </v>
      </c>
      <c r="K74" s="67"/>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68"/>
      <c r="AT74" s="68"/>
      <c r="AU74" s="68"/>
      <c r="AV74" s="68"/>
      <c r="AW74" s="68"/>
      <c r="AX74" s="68"/>
      <c r="AY74" s="68"/>
      <c r="AZ74" s="68"/>
      <c r="BA74" s="68"/>
      <c r="BB74" s="68"/>
      <c r="BC74" s="68"/>
      <c r="BD74" s="68"/>
      <c r="BE74" s="68"/>
      <c r="BF74" s="68"/>
      <c r="BG74" s="68"/>
      <c r="BH74" s="68"/>
      <c r="BI74" s="68"/>
      <c r="BJ74" s="68"/>
      <c r="BK74" s="68"/>
      <c r="BL74" s="68"/>
      <c r="BM74" s="68"/>
      <c r="BN74" s="68"/>
      <c r="BO74" s="68"/>
    </row>
    <row r="75" spans="1:67" s="43" customFormat="1" ht="14.1" hidden="1" customHeight="1" x14ac:dyDescent="0.2">
      <c r="A75" s="41" t="str">
        <f t="shared" si="9"/>
        <v>6.1</v>
      </c>
      <c r="B75" s="42" t="s">
        <v>87</v>
      </c>
      <c r="D75" s="44"/>
      <c r="E75" s="44" t="s">
        <v>64</v>
      </c>
      <c r="F75" s="45">
        <v>44247</v>
      </c>
      <c r="G75" s="46">
        <v>44247</v>
      </c>
      <c r="H75" s="47">
        <v>1</v>
      </c>
      <c r="I75" s="48">
        <v>1</v>
      </c>
      <c r="J75" s="49">
        <f t="shared" si="11"/>
        <v>0</v>
      </c>
      <c r="K75" s="50"/>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row>
    <row r="76" spans="1:67" s="43" customFormat="1" ht="14.1" hidden="1" customHeight="1" x14ac:dyDescent="0.2">
      <c r="A76" s="41" t="str">
        <f t="shared" si="9"/>
        <v>6.2</v>
      </c>
      <c r="B76" s="42" t="s">
        <v>88</v>
      </c>
      <c r="D76" s="44"/>
      <c r="E76" s="44" t="s">
        <v>68</v>
      </c>
      <c r="F76" s="45">
        <v>44247</v>
      </c>
      <c r="G76" s="46">
        <v>44248</v>
      </c>
      <c r="H76" s="47"/>
      <c r="I76" s="48">
        <v>1</v>
      </c>
      <c r="J76" s="49"/>
      <c r="K76" s="50"/>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row>
    <row r="77" spans="1:67" s="43" customFormat="1" ht="14.1" hidden="1" customHeight="1" x14ac:dyDescent="0.2">
      <c r="A77" s="41" t="str">
        <f t="shared" si="9"/>
        <v>6.3</v>
      </c>
      <c r="B77" s="42" t="s">
        <v>89</v>
      </c>
      <c r="D77" s="44"/>
      <c r="E77" s="44" t="s">
        <v>67</v>
      </c>
      <c r="F77" s="45">
        <v>44248</v>
      </c>
      <c r="G77" s="46">
        <v>44248</v>
      </c>
      <c r="H77" s="47"/>
      <c r="I77" s="48">
        <v>1</v>
      </c>
      <c r="J77" s="49"/>
      <c r="K77" s="50"/>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row>
    <row r="78" spans="1:67" s="43" customFormat="1" ht="14.1" hidden="1" customHeight="1" x14ac:dyDescent="0.2">
      <c r="A78" s="41" t="str">
        <f t="shared" si="9"/>
        <v>6.4</v>
      </c>
      <c r="B78" s="42" t="s">
        <v>91</v>
      </c>
      <c r="D78" s="44"/>
      <c r="E78" s="44" t="s">
        <v>64</v>
      </c>
      <c r="F78" s="45">
        <v>44249</v>
      </c>
      <c r="G78" s="46">
        <v>44249</v>
      </c>
      <c r="H78" s="47"/>
      <c r="I78" s="48">
        <v>1</v>
      </c>
      <c r="J78" s="49"/>
      <c r="K78" s="50"/>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row>
    <row r="79" spans="1:67" s="43" customFormat="1" ht="14.1" hidden="1" customHeight="1" x14ac:dyDescent="0.2">
      <c r="A79" s="41" t="str">
        <f t="shared" si="9"/>
        <v>6.5</v>
      </c>
      <c r="B79" s="42" t="s">
        <v>92</v>
      </c>
      <c r="D79" s="44"/>
      <c r="E79" s="44" t="s">
        <v>64</v>
      </c>
      <c r="F79" s="45">
        <v>44249</v>
      </c>
      <c r="G79" s="46">
        <v>44250</v>
      </c>
      <c r="H79" s="47"/>
      <c r="I79" s="48">
        <v>1</v>
      </c>
      <c r="J79" s="49"/>
      <c r="K79" s="50"/>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row>
    <row r="80" spans="1:67" s="43" customFormat="1" ht="14.1" hidden="1" customHeight="1" x14ac:dyDescent="0.2">
      <c r="A80" s="41" t="str">
        <f t="shared" si="9"/>
        <v>6.6</v>
      </c>
      <c r="B80" s="42" t="s">
        <v>93</v>
      </c>
      <c r="D80" s="53"/>
      <c r="E80" s="44" t="s">
        <v>148</v>
      </c>
      <c r="F80" s="45">
        <v>44249</v>
      </c>
      <c r="G80" s="46">
        <v>44259</v>
      </c>
      <c r="H80" s="47"/>
      <c r="I80" s="48">
        <v>1</v>
      </c>
      <c r="J80" s="49"/>
      <c r="K80" s="50"/>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row>
    <row r="81" spans="1:67" s="43" customFormat="1" ht="14.1" hidden="1" customHeight="1" x14ac:dyDescent="0.2">
      <c r="A81" s="41" t="str">
        <f t="shared" si="9"/>
        <v>6.7</v>
      </c>
      <c r="B81" s="42" t="s">
        <v>94</v>
      </c>
      <c r="D81" s="53"/>
      <c r="E81" s="44" t="s">
        <v>65</v>
      </c>
      <c r="F81" s="45">
        <v>44260</v>
      </c>
      <c r="G81" s="46">
        <v>44260</v>
      </c>
      <c r="H81" s="47"/>
      <c r="I81" s="48">
        <v>1</v>
      </c>
      <c r="J81" s="49"/>
      <c r="K81" s="50"/>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row>
    <row r="82" spans="1:67" s="43" customFormat="1" ht="14.1" hidden="1" customHeight="1" x14ac:dyDescent="0.2">
      <c r="A82" s="41" t="str">
        <f t="shared" si="9"/>
        <v>6.8</v>
      </c>
      <c r="B82" s="42" t="s">
        <v>95</v>
      </c>
      <c r="D82" s="53"/>
      <c r="E82" s="44" t="s">
        <v>66</v>
      </c>
      <c r="F82" s="45">
        <v>44260</v>
      </c>
      <c r="G82" s="46">
        <v>44267</v>
      </c>
      <c r="H82" s="47"/>
      <c r="I82" s="48">
        <v>1</v>
      </c>
      <c r="J82" s="49"/>
      <c r="K82" s="50"/>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row>
    <row r="83" spans="1:67" s="43" customFormat="1" ht="14.1" hidden="1" customHeight="1" x14ac:dyDescent="0.2">
      <c r="A83" s="41" t="str">
        <f t="shared" si="9"/>
        <v>6.9</v>
      </c>
      <c r="B83" s="42" t="s">
        <v>96</v>
      </c>
      <c r="D83" s="53"/>
      <c r="E83" s="44" t="s">
        <v>64</v>
      </c>
      <c r="F83" s="45">
        <v>44267</v>
      </c>
      <c r="G83" s="46">
        <v>44271</v>
      </c>
      <c r="H83" s="47"/>
      <c r="I83" s="48">
        <v>1</v>
      </c>
      <c r="J83" s="49"/>
      <c r="K83" s="50"/>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row>
    <row r="84" spans="1:67" s="43" customFormat="1" ht="14.1" hidden="1" customHeight="1" x14ac:dyDescent="0.2">
      <c r="A84" s="41" t="str">
        <f t="shared" si="9"/>
        <v>6.10</v>
      </c>
      <c r="B84" s="42" t="s">
        <v>97</v>
      </c>
      <c r="D84" s="53"/>
      <c r="E84" s="53" t="s">
        <v>64</v>
      </c>
      <c r="F84" s="54">
        <v>44274</v>
      </c>
      <c r="G84" s="55">
        <v>44274</v>
      </c>
      <c r="H84" s="56"/>
      <c r="I84" s="57">
        <v>1</v>
      </c>
      <c r="J84" s="58"/>
      <c r="K84" s="59"/>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row>
    <row r="85" spans="1:67" s="40" customFormat="1" ht="14.1" hidden="1" customHeight="1" x14ac:dyDescent="0.2">
      <c r="A85" s="60" t="str">
        <f>IF(ISERROR(VALUE(SUBSTITUTE(prevWBS,".",""))),"1",IF(ISERROR(FIND("`",SUBSTITUTE(prevWBS,".","`",1))),TEXT(VALUE(prevWBS)+1,"#"),TEXT(VALUE(LEFT(prevWBS,FIND("`",SUBSTITUTE(prevWBS,".","`",1))-1))+1,"#")))</f>
        <v>7</v>
      </c>
      <c r="B85" s="61" t="s">
        <v>100</v>
      </c>
      <c r="D85" s="62"/>
      <c r="E85" s="62"/>
      <c r="F85" s="63"/>
      <c r="G85" s="63" t="str">
        <f t="shared" ref="G85" si="12">IF(ISBLANK(F85)," - ",IF(H85=0,F85,F85+H85-1))</f>
        <v xml:space="preserve"> - </v>
      </c>
      <c r="H85" s="64"/>
      <c r="I85" s="65"/>
      <c r="J85" s="66" t="str">
        <f t="shared" ref="J85:J86" si="13">IF(OR(G85=0,F85=0)," - ",NETWORKDAYS(F85,G85))</f>
        <v xml:space="preserve"> - </v>
      </c>
      <c r="K85" s="67"/>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c r="AS85" s="68"/>
      <c r="AT85" s="68"/>
      <c r="AU85" s="68"/>
      <c r="AV85" s="68"/>
      <c r="AW85" s="68"/>
      <c r="AX85" s="68"/>
      <c r="AY85" s="68"/>
      <c r="AZ85" s="68"/>
      <c r="BA85" s="68"/>
      <c r="BB85" s="68"/>
      <c r="BC85" s="68"/>
      <c r="BD85" s="68"/>
      <c r="BE85" s="68"/>
      <c r="BF85" s="68"/>
      <c r="BG85" s="68"/>
      <c r="BH85" s="68"/>
      <c r="BI85" s="68"/>
      <c r="BJ85" s="68"/>
      <c r="BK85" s="68"/>
      <c r="BL85" s="68"/>
      <c r="BM85" s="68"/>
      <c r="BN85" s="68"/>
      <c r="BO85" s="68"/>
    </row>
    <row r="86" spans="1:67" s="43" customFormat="1" ht="14.1" hidden="1" customHeight="1" x14ac:dyDescent="0.2">
      <c r="A86" s="41" t="str">
        <f t="shared" si="9"/>
        <v>7.1</v>
      </c>
      <c r="B86" s="42" t="s">
        <v>99</v>
      </c>
      <c r="D86" s="44"/>
      <c r="E86" s="44" t="s">
        <v>64</v>
      </c>
      <c r="F86" s="45">
        <v>44274</v>
      </c>
      <c r="G86" s="46">
        <v>44277</v>
      </c>
      <c r="H86" s="47"/>
      <c r="I86" s="48">
        <v>1</v>
      </c>
      <c r="J86" s="49">
        <f t="shared" si="13"/>
        <v>2</v>
      </c>
      <c r="K86" s="50"/>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row>
    <row r="87" spans="1:67" s="40" customFormat="1" ht="14.1" hidden="1" customHeight="1" x14ac:dyDescent="0.2">
      <c r="A87" s="60" t="str">
        <f>IF(ISERROR(VALUE(SUBSTITUTE(prevWBS,".",""))),"1",IF(ISERROR(FIND("`",SUBSTITUTE(prevWBS,".","`",1))),TEXT(VALUE(prevWBS)+1,"#"),TEXT(VALUE(LEFT(prevWBS,FIND("`",SUBSTITUTE(prevWBS,".","`",1))-1))+1,"#")))</f>
        <v>8</v>
      </c>
      <c r="B87" s="61" t="s">
        <v>101</v>
      </c>
      <c r="D87" s="62"/>
      <c r="E87" s="62"/>
      <c r="F87" s="63"/>
      <c r="G87" s="63" t="str">
        <f t="shared" ref="G87" si="14">IF(ISBLANK(F87)," - ",IF(H87=0,F87,F87+H87-1))</f>
        <v xml:space="preserve"> - </v>
      </c>
      <c r="H87" s="64"/>
      <c r="I87" s="65"/>
      <c r="J87" s="66" t="str">
        <f t="shared" ref="J87:J88" si="15">IF(OR(G87=0,F87=0)," - ",NETWORKDAYS(F87,G87))</f>
        <v xml:space="preserve"> - </v>
      </c>
      <c r="K87" s="67"/>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68"/>
      <c r="BH87" s="68"/>
      <c r="BI87" s="68"/>
      <c r="BJ87" s="68"/>
      <c r="BK87" s="68"/>
      <c r="BL87" s="68"/>
      <c r="BM87" s="68"/>
      <c r="BN87" s="68"/>
      <c r="BO87" s="68"/>
    </row>
    <row r="88" spans="1:67" s="43" customFormat="1" ht="14.1" hidden="1" customHeight="1" x14ac:dyDescent="0.2">
      <c r="A88" s="41" t="str">
        <f t="shared" si="9"/>
        <v>8.1</v>
      </c>
      <c r="B88" s="42" t="s">
        <v>102</v>
      </c>
      <c r="D88" s="44"/>
      <c r="E88" s="44" t="s">
        <v>66</v>
      </c>
      <c r="F88" s="45">
        <v>44323</v>
      </c>
      <c r="G88" s="46">
        <v>44324</v>
      </c>
      <c r="H88" s="47"/>
      <c r="I88" s="48">
        <v>1</v>
      </c>
      <c r="J88" s="49">
        <f t="shared" si="15"/>
        <v>1</v>
      </c>
      <c r="K88" s="50"/>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row>
    <row r="89" spans="1:67" s="43" customFormat="1" ht="14.1" hidden="1" customHeight="1" x14ac:dyDescent="0.2">
      <c r="A89" s="41" t="str">
        <f t="shared" si="9"/>
        <v>8.2</v>
      </c>
      <c r="B89" s="42" t="s">
        <v>103</v>
      </c>
      <c r="D89" s="44"/>
      <c r="E89" s="44" t="s">
        <v>64</v>
      </c>
      <c r="F89" s="45">
        <v>44324</v>
      </c>
      <c r="G89" s="46">
        <v>44324</v>
      </c>
      <c r="H89" s="47"/>
      <c r="I89" s="48">
        <v>1</v>
      </c>
      <c r="J89" s="49"/>
      <c r="K89" s="50"/>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row>
    <row r="90" spans="1:67" s="43" customFormat="1" ht="14.1" hidden="1" customHeight="1" x14ac:dyDescent="0.2">
      <c r="A90" s="41" t="str">
        <f t="shared" si="9"/>
        <v>8.3</v>
      </c>
      <c r="B90" s="42" t="s">
        <v>106</v>
      </c>
      <c r="D90" s="44"/>
      <c r="E90" s="44" t="s">
        <v>65</v>
      </c>
      <c r="F90" s="45">
        <v>44324</v>
      </c>
      <c r="G90" s="46">
        <v>44324</v>
      </c>
      <c r="H90" s="47"/>
      <c r="I90" s="48">
        <v>1</v>
      </c>
      <c r="J90" s="49"/>
      <c r="K90" s="50"/>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row>
    <row r="91" spans="1:67" s="43" customFormat="1" ht="14.1" hidden="1" customHeight="1" x14ac:dyDescent="0.2">
      <c r="A91" s="41" t="str">
        <f t="shared" si="9"/>
        <v>8.4</v>
      </c>
      <c r="B91" s="42" t="s">
        <v>107</v>
      </c>
      <c r="D91" s="44"/>
      <c r="E91" s="44" t="s">
        <v>64</v>
      </c>
      <c r="F91" s="45">
        <v>44324</v>
      </c>
      <c r="G91" s="46">
        <v>44324</v>
      </c>
      <c r="H91" s="47"/>
      <c r="I91" s="48">
        <v>1</v>
      </c>
      <c r="J91" s="49"/>
      <c r="K91" s="50"/>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row>
    <row r="92" spans="1:67" s="43" customFormat="1" ht="14.1" hidden="1" customHeight="1" x14ac:dyDescent="0.2">
      <c r="A92" s="41" t="str">
        <f t="shared" si="9"/>
        <v>8.5</v>
      </c>
      <c r="B92" s="42" t="s">
        <v>108</v>
      </c>
      <c r="D92" s="44"/>
      <c r="E92" s="44" t="s">
        <v>66</v>
      </c>
      <c r="F92" s="45">
        <v>44324</v>
      </c>
      <c r="G92" s="46">
        <v>44324</v>
      </c>
      <c r="H92" s="47"/>
      <c r="I92" s="48">
        <v>1</v>
      </c>
      <c r="J92" s="49"/>
      <c r="K92" s="50"/>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row>
    <row r="93" spans="1:67" s="43" customFormat="1" ht="14.1" hidden="1" customHeight="1" x14ac:dyDescent="0.2">
      <c r="A93" s="41" t="str">
        <f t="shared" si="9"/>
        <v>8.6</v>
      </c>
      <c r="B93" s="42" t="s">
        <v>109</v>
      </c>
      <c r="D93" s="44"/>
      <c r="E93" s="44" t="s">
        <v>66</v>
      </c>
      <c r="F93" s="45">
        <v>44326</v>
      </c>
      <c r="G93" s="46">
        <v>44327</v>
      </c>
      <c r="H93" s="47"/>
      <c r="I93" s="48">
        <v>1</v>
      </c>
      <c r="J93" s="49"/>
      <c r="K93" s="50"/>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row>
    <row r="94" spans="1:67" s="43" customFormat="1" ht="14.1" hidden="1" customHeight="1" x14ac:dyDescent="0.2">
      <c r="A94" s="41" t="str">
        <f t="shared" si="9"/>
        <v>8.7</v>
      </c>
      <c r="B94" s="42" t="s">
        <v>104</v>
      </c>
      <c r="D94" s="44"/>
      <c r="E94" s="44" t="s">
        <v>64</v>
      </c>
      <c r="F94" s="45">
        <v>44341</v>
      </c>
      <c r="G94" s="46">
        <v>44341</v>
      </c>
      <c r="H94" s="47"/>
      <c r="I94" s="48">
        <v>1</v>
      </c>
      <c r="J94" s="49"/>
      <c r="K94" s="50"/>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row>
    <row r="95" spans="1:67" s="43" customFormat="1" ht="14.1" hidden="1" customHeight="1" x14ac:dyDescent="0.2">
      <c r="A95" s="41" t="str">
        <f t="shared" si="9"/>
        <v>8.8</v>
      </c>
      <c r="B95" s="42" t="s">
        <v>105</v>
      </c>
      <c r="D95" s="44"/>
      <c r="E95" s="44" t="s">
        <v>64</v>
      </c>
      <c r="F95" s="45">
        <v>44341</v>
      </c>
      <c r="G95" s="46">
        <v>44341</v>
      </c>
      <c r="H95" s="47"/>
      <c r="I95" s="48">
        <v>1</v>
      </c>
      <c r="J95" s="49"/>
      <c r="K95" s="50"/>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row>
    <row r="96" spans="1:67" s="43" customFormat="1" ht="14.1" hidden="1" customHeight="1" x14ac:dyDescent="0.2">
      <c r="A96" s="41" t="str">
        <f t="shared" si="9"/>
        <v>8.9</v>
      </c>
      <c r="B96" s="42" t="s">
        <v>110</v>
      </c>
      <c r="D96" s="53"/>
      <c r="E96" s="44" t="s">
        <v>64</v>
      </c>
      <c r="F96" s="45">
        <v>44341</v>
      </c>
      <c r="G96" s="46">
        <v>44341</v>
      </c>
      <c r="H96" s="47"/>
      <c r="I96" s="48">
        <v>1</v>
      </c>
      <c r="J96" s="49"/>
      <c r="K96" s="50"/>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row>
    <row r="97" spans="1:67" s="40" customFormat="1" ht="14.1" hidden="1" customHeight="1" x14ac:dyDescent="0.2">
      <c r="A97" s="60" t="str">
        <f>IF(ISERROR(VALUE(SUBSTITUTE(prevWBS,".",""))),"1",IF(ISERROR(FIND("`",SUBSTITUTE(prevWBS,".","`",1))),TEXT(VALUE(prevWBS)+1,"#"),TEXT(VALUE(LEFT(prevWBS,FIND("`",SUBSTITUTE(prevWBS,".","`",1))-1))+1,"#")))</f>
        <v>9</v>
      </c>
      <c r="B97" s="61" t="s">
        <v>117</v>
      </c>
      <c r="D97" s="62"/>
      <c r="E97" s="62"/>
      <c r="F97" s="63"/>
      <c r="G97" s="63" t="str">
        <f t="shared" ref="G97" si="16">IF(ISBLANK(F97)," - ",IF(H97=0,F97,F97+H97-1))</f>
        <v xml:space="preserve"> - </v>
      </c>
      <c r="H97" s="64"/>
      <c r="I97" s="65"/>
      <c r="J97" s="66" t="str">
        <f t="shared" ref="J97" si="17">IF(OR(G97=0,F97=0)," - ",NETWORKDAYS(F97,G97))</f>
        <v xml:space="preserve"> - </v>
      </c>
      <c r="K97" s="67"/>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c r="BD97" s="68"/>
      <c r="BE97" s="68"/>
      <c r="BF97" s="68"/>
      <c r="BG97" s="68"/>
      <c r="BH97" s="68"/>
      <c r="BI97" s="68"/>
      <c r="BJ97" s="68"/>
      <c r="BK97" s="68"/>
      <c r="BL97" s="68"/>
      <c r="BM97" s="68"/>
      <c r="BN97" s="68"/>
      <c r="BO97" s="68"/>
    </row>
    <row r="98" spans="1:67" s="43" customFormat="1" ht="14.1" hidden="1" customHeight="1" x14ac:dyDescent="0.2">
      <c r="A98" s="41" t="str">
        <f t="shared" si="9"/>
        <v>9.1</v>
      </c>
      <c r="B98" s="42" t="s">
        <v>111</v>
      </c>
      <c r="D98" s="53"/>
      <c r="E98" s="44" t="s">
        <v>64</v>
      </c>
      <c r="F98" s="45">
        <v>44342</v>
      </c>
      <c r="G98" s="46">
        <v>44347</v>
      </c>
      <c r="H98" s="47"/>
      <c r="I98" s="48">
        <v>1</v>
      </c>
      <c r="J98" s="49"/>
      <c r="K98" s="50"/>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row>
    <row r="99" spans="1:67" s="43" customFormat="1" ht="14.1" hidden="1" customHeight="1" x14ac:dyDescent="0.2">
      <c r="A99" s="41" t="str">
        <f t="shared" si="9"/>
        <v>9.2</v>
      </c>
      <c r="B99" s="42" t="s">
        <v>112</v>
      </c>
      <c r="D99" s="53"/>
      <c r="E99" s="44" t="s">
        <v>64</v>
      </c>
      <c r="F99" s="45">
        <v>44346</v>
      </c>
      <c r="G99" s="46">
        <v>44347</v>
      </c>
      <c r="H99" s="47"/>
      <c r="I99" s="48">
        <v>1</v>
      </c>
      <c r="J99" s="49"/>
      <c r="K99" s="50"/>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row>
    <row r="100" spans="1:67" s="43" customFormat="1" ht="14.1" hidden="1" customHeight="1" x14ac:dyDescent="0.2">
      <c r="A100" s="41" t="str">
        <f t="shared" si="9"/>
        <v>9.3</v>
      </c>
      <c r="B100" s="42" t="s">
        <v>113</v>
      </c>
      <c r="D100" s="53"/>
      <c r="E100" s="44" t="s">
        <v>64</v>
      </c>
      <c r="F100" s="45">
        <v>44354</v>
      </c>
      <c r="G100" s="46">
        <v>44356</v>
      </c>
      <c r="H100" s="47"/>
      <c r="I100" s="48">
        <v>1</v>
      </c>
      <c r="J100" s="49"/>
      <c r="K100" s="50"/>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row>
    <row r="101" spans="1:67" s="43" customFormat="1" ht="14.1" hidden="1" customHeight="1" x14ac:dyDescent="0.2">
      <c r="A101" s="41" t="str">
        <f t="shared" si="9"/>
        <v>9.4</v>
      </c>
      <c r="B101" s="42" t="s">
        <v>114</v>
      </c>
      <c r="D101" s="53"/>
      <c r="E101" s="44" t="s">
        <v>64</v>
      </c>
      <c r="F101" s="45">
        <v>44356</v>
      </c>
      <c r="G101" s="46">
        <v>44365</v>
      </c>
      <c r="H101" s="47"/>
      <c r="I101" s="48">
        <v>1</v>
      </c>
      <c r="J101" s="49"/>
      <c r="K101" s="50"/>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row>
    <row r="102" spans="1:67" s="43" customFormat="1" ht="14.1" hidden="1" customHeight="1" x14ac:dyDescent="0.2">
      <c r="A102" s="41" t="str">
        <f t="shared" si="9"/>
        <v>9.5</v>
      </c>
      <c r="B102" s="42" t="s">
        <v>115</v>
      </c>
      <c r="D102" s="53"/>
      <c r="E102" s="44" t="s">
        <v>64</v>
      </c>
      <c r="F102" s="45">
        <v>44365</v>
      </c>
      <c r="G102" s="46">
        <v>44372</v>
      </c>
      <c r="H102" s="47"/>
      <c r="I102" s="48">
        <v>1</v>
      </c>
      <c r="J102" s="49"/>
      <c r="K102" s="50"/>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row>
    <row r="103" spans="1:67" s="43" customFormat="1" ht="14.1" hidden="1" customHeight="1" x14ac:dyDescent="0.2">
      <c r="A103" s="41" t="str">
        <f t="shared" si="9"/>
        <v>9.6</v>
      </c>
      <c r="B103" s="42" t="s">
        <v>116</v>
      </c>
      <c r="D103" s="53"/>
      <c r="E103" s="53" t="s">
        <v>64</v>
      </c>
      <c r="F103" s="54">
        <v>44375</v>
      </c>
      <c r="G103" s="55">
        <v>44375</v>
      </c>
      <c r="H103" s="56"/>
      <c r="I103" s="57">
        <v>1</v>
      </c>
      <c r="J103" s="58"/>
      <c r="K103" s="59"/>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row>
    <row r="104" spans="1:67" s="40" customFormat="1" ht="14.1" hidden="1" customHeight="1" x14ac:dyDescent="0.2">
      <c r="A104" s="60" t="str">
        <f>IF(ISERROR(VALUE(SUBSTITUTE(prevWBS,".",""))),"1",IF(ISERROR(FIND("`",SUBSTITUTE(prevWBS,".","`",1))),TEXT(VALUE(prevWBS)+1,"#"),TEXT(VALUE(LEFT(prevWBS,FIND("`",SUBSTITUTE(prevWBS,".","`",1))-1))+1,"#")))</f>
        <v>10</v>
      </c>
      <c r="B104" s="61" t="s">
        <v>122</v>
      </c>
      <c r="D104" s="62"/>
      <c r="E104" s="62"/>
      <c r="F104" s="63"/>
      <c r="G104" s="63" t="str">
        <f t="shared" ref="G104" si="18">IF(ISBLANK(F104)," - ",IF(H104=0,F104,F104+H104-1))</f>
        <v xml:space="preserve"> - </v>
      </c>
      <c r="H104" s="64"/>
      <c r="I104" s="65"/>
      <c r="J104" s="66" t="str">
        <f t="shared" ref="J104" si="19">IF(OR(G104=0,F104=0)," - ",NETWORKDAYS(F104,G104))</f>
        <v xml:space="preserve"> - </v>
      </c>
      <c r="K104" s="67"/>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row>
    <row r="105" spans="1:67" s="43" customFormat="1" ht="14.1" hidden="1" customHeight="1" x14ac:dyDescent="0.2">
      <c r="A105" s="41" t="str">
        <f t="shared" si="9"/>
        <v>10.1</v>
      </c>
      <c r="B105" s="42" t="s">
        <v>124</v>
      </c>
      <c r="D105" s="53"/>
      <c r="E105" s="44" t="s">
        <v>64</v>
      </c>
      <c r="F105" s="45">
        <v>44378</v>
      </c>
      <c r="G105" s="46">
        <v>44382</v>
      </c>
      <c r="H105" s="47"/>
      <c r="I105" s="48">
        <v>1</v>
      </c>
      <c r="J105" s="49"/>
      <c r="K105" s="50"/>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row>
    <row r="106" spans="1:67" s="43" customFormat="1" ht="14.1" hidden="1" customHeight="1" x14ac:dyDescent="0.2">
      <c r="A106" s="41" t="str">
        <f t="shared" si="9"/>
        <v>10.2</v>
      </c>
      <c r="B106" s="42" t="s">
        <v>123</v>
      </c>
      <c r="D106" s="53"/>
      <c r="E106" s="44" t="s">
        <v>64</v>
      </c>
      <c r="F106" s="45">
        <v>44378</v>
      </c>
      <c r="G106" s="46">
        <v>44382</v>
      </c>
      <c r="H106" s="47"/>
      <c r="I106" s="48">
        <v>1</v>
      </c>
      <c r="J106" s="49"/>
      <c r="K106" s="50"/>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row>
    <row r="107" spans="1:67" s="43" customFormat="1" ht="14.1" hidden="1" customHeight="1" x14ac:dyDescent="0.2">
      <c r="A107" s="41" t="str">
        <f t="shared" si="9"/>
        <v>10.3</v>
      </c>
      <c r="B107" s="42" t="s">
        <v>120</v>
      </c>
      <c r="D107" s="53"/>
      <c r="E107" s="44" t="s">
        <v>64</v>
      </c>
      <c r="F107" s="45">
        <v>44383</v>
      </c>
      <c r="G107" s="46">
        <v>44383</v>
      </c>
      <c r="H107" s="56"/>
      <c r="I107" s="48">
        <v>1</v>
      </c>
      <c r="J107" s="58"/>
      <c r="K107" s="59"/>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row>
    <row r="108" spans="1:67" s="43" customFormat="1" ht="14.1" hidden="1" customHeight="1" x14ac:dyDescent="0.2">
      <c r="A108" s="41" t="str">
        <f t="shared" si="9"/>
        <v>10.4</v>
      </c>
      <c r="B108" s="42" t="s">
        <v>121</v>
      </c>
      <c r="D108" s="53"/>
      <c r="E108" s="44" t="s">
        <v>149</v>
      </c>
      <c r="F108" s="45">
        <v>44383</v>
      </c>
      <c r="G108" s="46">
        <v>44384</v>
      </c>
      <c r="H108" s="56"/>
      <c r="I108" s="48">
        <v>1</v>
      </c>
      <c r="J108" s="58"/>
      <c r="K108" s="59"/>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row>
    <row r="109" spans="1:67" s="43" customFormat="1" ht="14.1" hidden="1" customHeight="1" x14ac:dyDescent="0.2">
      <c r="A109" s="41" t="str">
        <f t="shared" si="9"/>
        <v>10.5</v>
      </c>
      <c r="B109" s="42" t="s">
        <v>118</v>
      </c>
      <c r="D109" s="53"/>
      <c r="E109" s="44" t="s">
        <v>64</v>
      </c>
      <c r="F109" s="45">
        <v>44383</v>
      </c>
      <c r="G109" s="46">
        <v>44390</v>
      </c>
      <c r="H109" s="56"/>
      <c r="I109" s="48">
        <v>1</v>
      </c>
      <c r="J109" s="58"/>
      <c r="K109" s="59"/>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row>
    <row r="110" spans="1:67" s="43" customFormat="1" ht="14.1" hidden="1" customHeight="1" x14ac:dyDescent="0.2">
      <c r="A110" s="41" t="str">
        <f t="shared" si="9"/>
        <v>10.6</v>
      </c>
      <c r="B110" s="42" t="s">
        <v>119</v>
      </c>
      <c r="D110" s="53"/>
      <c r="E110" s="44" t="s">
        <v>64</v>
      </c>
      <c r="F110" s="45">
        <v>44390</v>
      </c>
      <c r="G110" s="46">
        <v>44398</v>
      </c>
      <c r="H110" s="56"/>
      <c r="I110" s="48">
        <v>1</v>
      </c>
      <c r="J110" s="58"/>
      <c r="K110" s="59"/>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row>
    <row r="111" spans="1:67" s="40" customFormat="1" ht="14.1" hidden="1" customHeight="1" x14ac:dyDescent="0.2">
      <c r="A111" s="60" t="str">
        <f>IF(ISERROR(VALUE(SUBSTITUTE(prevWBS,".",""))),"1",IF(ISERROR(FIND("`",SUBSTITUTE(prevWBS,".","`",1))),TEXT(VALUE(prevWBS)+1,"#"),TEXT(VALUE(LEFT(prevWBS,FIND("`",SUBSTITUTE(prevWBS,".","`",1))-1))+1,"#")))</f>
        <v>11</v>
      </c>
      <c r="B111" s="61" t="s">
        <v>135</v>
      </c>
      <c r="D111" s="62"/>
      <c r="E111" s="62"/>
      <c r="F111" s="63"/>
      <c r="G111" s="63" t="str">
        <f t="shared" ref="G111" si="20">IF(ISBLANK(F111)," - ",IF(H111=0,F111,F111+H111-1))</f>
        <v xml:space="preserve"> - </v>
      </c>
      <c r="H111" s="64"/>
      <c r="I111" s="65"/>
      <c r="J111" s="66" t="str">
        <f t="shared" ref="J111" si="21">IF(OR(G111=0,F111=0)," - ",NETWORKDAYS(F111,G111))</f>
        <v xml:space="preserve"> - </v>
      </c>
      <c r="K111" s="67"/>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row>
    <row r="112" spans="1:67" s="43" customFormat="1" ht="14.1" hidden="1" customHeight="1" x14ac:dyDescent="0.2">
      <c r="A112" s="41" t="str">
        <f t="shared" si="9"/>
        <v>11.1</v>
      </c>
      <c r="B112" s="42" t="s">
        <v>125</v>
      </c>
      <c r="D112" s="53"/>
      <c r="E112" s="44" t="s">
        <v>64</v>
      </c>
      <c r="F112" s="45">
        <v>44398</v>
      </c>
      <c r="G112" s="46">
        <v>44405</v>
      </c>
      <c r="H112" s="56"/>
      <c r="I112" s="48">
        <v>1</v>
      </c>
      <c r="J112" s="58"/>
      <c r="K112" s="59"/>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row>
    <row r="113" spans="1:67" s="43" customFormat="1" ht="14.1" hidden="1" customHeight="1" x14ac:dyDescent="0.2">
      <c r="A113" s="41" t="str">
        <f t="shared" si="9"/>
        <v>11.2</v>
      </c>
      <c r="B113" s="42" t="s">
        <v>126</v>
      </c>
      <c r="D113" s="53"/>
      <c r="E113" s="44" t="s">
        <v>64</v>
      </c>
      <c r="F113" s="45">
        <v>44405</v>
      </c>
      <c r="G113" s="46">
        <v>44409</v>
      </c>
      <c r="H113" s="56"/>
      <c r="I113" s="48">
        <v>1</v>
      </c>
      <c r="J113" s="58"/>
      <c r="K113" s="59"/>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row>
    <row r="114" spans="1:67" s="43" customFormat="1" ht="14.1" hidden="1" customHeight="1" x14ac:dyDescent="0.2">
      <c r="A114" s="41" t="str">
        <f t="shared" si="9"/>
        <v>11.3</v>
      </c>
      <c r="B114" s="42" t="s">
        <v>129</v>
      </c>
      <c r="D114" s="53"/>
      <c r="E114" s="44" t="s">
        <v>64</v>
      </c>
      <c r="F114" s="45">
        <v>44406</v>
      </c>
      <c r="G114" s="46">
        <v>44409</v>
      </c>
      <c r="H114" s="56"/>
      <c r="I114" s="48">
        <v>1</v>
      </c>
      <c r="J114" s="58"/>
      <c r="K114" s="59"/>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row>
    <row r="115" spans="1:67" s="43" customFormat="1" ht="14.1" hidden="1" customHeight="1" x14ac:dyDescent="0.2">
      <c r="A115" s="41" t="str">
        <f t="shared" si="9"/>
        <v>11.4</v>
      </c>
      <c r="B115" s="42" t="s">
        <v>130</v>
      </c>
      <c r="D115" s="53"/>
      <c r="E115" s="44" t="s">
        <v>64</v>
      </c>
      <c r="F115" s="45">
        <v>44410</v>
      </c>
      <c r="G115" s="46">
        <v>44419</v>
      </c>
      <c r="H115" s="56"/>
      <c r="I115" s="48">
        <v>1</v>
      </c>
      <c r="J115" s="58"/>
      <c r="K115" s="59"/>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row>
    <row r="116" spans="1:67" s="43" customFormat="1" ht="14.1" hidden="1" customHeight="1" x14ac:dyDescent="0.2">
      <c r="A116" s="41" t="str">
        <f t="shared" si="9"/>
        <v>11.5</v>
      </c>
      <c r="B116" s="42" t="s">
        <v>131</v>
      </c>
      <c r="D116" s="53"/>
      <c r="E116" s="44" t="s">
        <v>64</v>
      </c>
      <c r="F116" s="45">
        <v>44420</v>
      </c>
      <c r="G116" s="46">
        <v>44424</v>
      </c>
      <c r="H116" s="56"/>
      <c r="I116" s="48">
        <v>1</v>
      </c>
      <c r="J116" s="58"/>
      <c r="K116" s="59"/>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row>
    <row r="117" spans="1:67" s="43" customFormat="1" ht="14.1" hidden="1" customHeight="1" x14ac:dyDescent="0.2">
      <c r="A117" s="41" t="str">
        <f t="shared" si="9"/>
        <v>11.6</v>
      </c>
      <c r="B117" s="42" t="s">
        <v>133</v>
      </c>
      <c r="D117" s="53"/>
      <c r="E117" s="44" t="s">
        <v>64</v>
      </c>
      <c r="F117" s="45">
        <v>44424</v>
      </c>
      <c r="G117" s="46">
        <v>44427</v>
      </c>
      <c r="H117" s="56"/>
      <c r="I117" s="48">
        <v>1</v>
      </c>
      <c r="J117" s="58"/>
      <c r="K117" s="59"/>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row>
    <row r="118" spans="1:67" s="43" customFormat="1" ht="14.1" hidden="1" customHeight="1" x14ac:dyDescent="0.2">
      <c r="A118" s="41" t="str">
        <f t="shared" si="9"/>
        <v>11.7</v>
      </c>
      <c r="B118" s="42" t="s">
        <v>134</v>
      </c>
      <c r="D118" s="53"/>
      <c r="E118" s="44" t="s">
        <v>64</v>
      </c>
      <c r="F118" s="45">
        <v>44429</v>
      </c>
      <c r="G118" s="46">
        <v>44430</v>
      </c>
      <c r="H118" s="56"/>
      <c r="I118" s="48">
        <v>1</v>
      </c>
      <c r="J118" s="58"/>
      <c r="K118" s="59"/>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row>
    <row r="119" spans="1:67" s="43" customFormat="1" ht="14.1" hidden="1" customHeight="1" x14ac:dyDescent="0.2">
      <c r="A119" s="41" t="str">
        <f t="shared" si="9"/>
        <v>11.8</v>
      </c>
      <c r="B119" s="42" t="s">
        <v>132</v>
      </c>
      <c r="D119" s="53"/>
      <c r="E119" s="44" t="s">
        <v>64</v>
      </c>
      <c r="F119" s="45">
        <v>44435</v>
      </c>
      <c r="G119" s="46">
        <v>44438</v>
      </c>
      <c r="H119" s="56"/>
      <c r="I119" s="48">
        <v>1</v>
      </c>
      <c r="J119" s="58"/>
      <c r="K119" s="59"/>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row>
    <row r="120" spans="1:67" s="43" customFormat="1" ht="14.1" hidden="1" customHeight="1" x14ac:dyDescent="0.2">
      <c r="A120" s="41" t="str">
        <f t="shared" si="9"/>
        <v>11.9</v>
      </c>
      <c r="B120" s="42" t="s">
        <v>136</v>
      </c>
      <c r="D120" s="53"/>
      <c r="E120" s="44" t="s">
        <v>64</v>
      </c>
      <c r="F120" s="45">
        <v>44436</v>
      </c>
      <c r="G120" s="46">
        <v>44438</v>
      </c>
      <c r="H120" s="56"/>
      <c r="I120" s="48">
        <v>1</v>
      </c>
      <c r="J120" s="58"/>
      <c r="K120" s="59"/>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row>
    <row r="121" spans="1:67" s="43" customFormat="1" ht="14.1" hidden="1" customHeight="1" x14ac:dyDescent="0.2">
      <c r="A121" s="41" t="str">
        <f t="shared" si="9"/>
        <v>11.10</v>
      </c>
      <c r="B121" s="42" t="s">
        <v>127</v>
      </c>
      <c r="D121" s="53"/>
      <c r="E121" s="44" t="s">
        <v>64</v>
      </c>
      <c r="F121" s="45">
        <v>44436</v>
      </c>
      <c r="G121" s="46">
        <v>44438</v>
      </c>
      <c r="H121" s="56"/>
      <c r="I121" s="48">
        <v>1</v>
      </c>
      <c r="J121" s="58"/>
      <c r="K121" s="59"/>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row>
    <row r="122" spans="1:67" s="43" customFormat="1" ht="14.1" hidden="1" customHeight="1" x14ac:dyDescent="0.2">
      <c r="A122" s="41" t="str">
        <f t="shared" si="9"/>
        <v>11.11</v>
      </c>
      <c r="B122" s="42" t="s">
        <v>128</v>
      </c>
      <c r="D122" s="53"/>
      <c r="E122" s="44" t="s">
        <v>65</v>
      </c>
      <c r="F122" s="45">
        <v>44437</v>
      </c>
      <c r="G122" s="46">
        <v>44442</v>
      </c>
      <c r="H122" s="56"/>
      <c r="I122" s="48">
        <v>1</v>
      </c>
      <c r="J122" s="58"/>
      <c r="K122" s="59"/>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row>
    <row r="123" spans="1:67" s="40" customFormat="1" ht="14.1" hidden="1" customHeight="1" x14ac:dyDescent="0.2">
      <c r="A123" s="60" t="str">
        <f>IF(ISERROR(VALUE(SUBSTITUTE(prevWBS,".",""))),"1",IF(ISERROR(FIND("`",SUBSTITUTE(prevWBS,".","`",1))),TEXT(VALUE(prevWBS)+1,"#"),TEXT(VALUE(LEFT(prevWBS,FIND("`",SUBSTITUTE(prevWBS,".","`",1))-1))+1,"#")))</f>
        <v>12</v>
      </c>
      <c r="B123" s="61" t="s">
        <v>146</v>
      </c>
      <c r="D123" s="62"/>
      <c r="E123" s="62"/>
      <c r="F123" s="63"/>
      <c r="G123" s="63" t="str">
        <f t="shared" ref="G123" si="22">IF(ISBLANK(F123)," - ",IF(H123=0,F123,F123+H123-1))</f>
        <v xml:space="preserve"> - </v>
      </c>
      <c r="H123" s="64"/>
      <c r="I123" s="65"/>
      <c r="J123" s="66" t="str">
        <f t="shared" ref="J123" si="23">IF(OR(G123=0,F123=0)," - ",NETWORKDAYS(F123,G123))</f>
        <v xml:space="preserve"> - </v>
      </c>
      <c r="K123" s="67"/>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c r="AX123" s="68"/>
      <c r="AY123" s="68"/>
      <c r="AZ123" s="68"/>
      <c r="BA123" s="68"/>
      <c r="BB123" s="68"/>
      <c r="BC123" s="68"/>
      <c r="BD123" s="68"/>
      <c r="BE123" s="68"/>
      <c r="BF123" s="68"/>
      <c r="BG123" s="68"/>
      <c r="BH123" s="68"/>
      <c r="BI123" s="68"/>
      <c r="BJ123" s="68"/>
      <c r="BK123" s="68"/>
      <c r="BL123" s="68"/>
      <c r="BM123" s="68"/>
      <c r="BN123" s="68"/>
      <c r="BO123" s="68"/>
    </row>
    <row r="124" spans="1:67" s="43" customFormat="1" ht="14.1" hidden="1" customHeight="1" x14ac:dyDescent="0.2">
      <c r="A124" s="41" t="str">
        <f t="shared" si="9"/>
        <v>12.1</v>
      </c>
      <c r="B124" s="42" t="s">
        <v>137</v>
      </c>
      <c r="D124" s="53"/>
      <c r="E124" s="44" t="s">
        <v>64</v>
      </c>
      <c r="F124" s="45">
        <v>44443</v>
      </c>
      <c r="G124" s="46">
        <v>44446</v>
      </c>
      <c r="H124" s="56"/>
      <c r="I124" s="48">
        <v>1</v>
      </c>
      <c r="J124" s="58"/>
      <c r="K124" s="59"/>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row>
    <row r="125" spans="1:67" s="43" customFormat="1" ht="14.1" hidden="1" customHeight="1" x14ac:dyDescent="0.2">
      <c r="A125" s="41" t="str">
        <f t="shared" si="9"/>
        <v>12.2</v>
      </c>
      <c r="B125" s="42" t="s">
        <v>138</v>
      </c>
      <c r="D125" s="53"/>
      <c r="E125" s="44" t="s">
        <v>63</v>
      </c>
      <c r="F125" s="45">
        <v>44443</v>
      </c>
      <c r="G125" s="46">
        <v>44444</v>
      </c>
      <c r="H125" s="56"/>
      <c r="I125" s="48">
        <v>1</v>
      </c>
      <c r="J125" s="58"/>
      <c r="K125" s="59"/>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row>
    <row r="126" spans="1:67" s="43" customFormat="1" ht="14.1" hidden="1" customHeight="1" x14ac:dyDescent="0.2">
      <c r="A126" s="41" t="str">
        <f t="shared" si="9"/>
        <v>12.3</v>
      </c>
      <c r="B126" s="42" t="s">
        <v>139</v>
      </c>
      <c r="D126" s="53"/>
      <c r="E126" s="44" t="s">
        <v>66</v>
      </c>
      <c r="F126" s="45">
        <v>44443</v>
      </c>
      <c r="G126" s="46">
        <v>44461</v>
      </c>
      <c r="H126" s="56"/>
      <c r="I126" s="48">
        <v>1</v>
      </c>
      <c r="J126" s="58"/>
      <c r="K126" s="59"/>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row>
    <row r="127" spans="1:67" s="43" customFormat="1" ht="14.1" hidden="1" customHeight="1" x14ac:dyDescent="0.2">
      <c r="A127" s="41" t="str">
        <f t="shared" si="9"/>
        <v>12.4</v>
      </c>
      <c r="B127" s="42" t="s">
        <v>140</v>
      </c>
      <c r="D127" s="53"/>
      <c r="E127" s="44" t="s">
        <v>68</v>
      </c>
      <c r="F127" s="45">
        <v>44447</v>
      </c>
      <c r="G127" s="46">
        <v>44461</v>
      </c>
      <c r="H127" s="56"/>
      <c r="I127" s="48">
        <v>1</v>
      </c>
      <c r="J127" s="58"/>
      <c r="K127" s="59"/>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row>
    <row r="128" spans="1:67" s="43" customFormat="1" ht="14.1" hidden="1" customHeight="1" x14ac:dyDescent="0.2">
      <c r="A128" s="41" t="str">
        <f t="shared" si="9"/>
        <v>12.5</v>
      </c>
      <c r="B128" s="42" t="s">
        <v>141</v>
      </c>
      <c r="D128" s="53"/>
      <c r="E128" s="44" t="s">
        <v>64</v>
      </c>
      <c r="F128" s="45">
        <v>44475</v>
      </c>
      <c r="G128" s="46">
        <v>44487</v>
      </c>
      <c r="H128" s="56"/>
      <c r="I128" s="48">
        <v>1</v>
      </c>
      <c r="J128" s="58"/>
      <c r="K128" s="59"/>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row>
    <row r="129" spans="1:67" s="43" customFormat="1" ht="14.1" hidden="1" customHeight="1" x14ac:dyDescent="0.2">
      <c r="A129" s="41" t="str">
        <f t="shared" si="9"/>
        <v>12.6</v>
      </c>
      <c r="B129" s="42" t="s">
        <v>143</v>
      </c>
      <c r="D129" s="53"/>
      <c r="E129" s="44" t="s">
        <v>64</v>
      </c>
      <c r="F129" s="45">
        <v>44479</v>
      </c>
      <c r="G129" s="46">
        <v>44487</v>
      </c>
      <c r="H129" s="56"/>
      <c r="I129" s="48">
        <v>1</v>
      </c>
      <c r="J129" s="58"/>
      <c r="K129" s="59"/>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row>
    <row r="130" spans="1:67" s="43" customFormat="1" ht="14.1" hidden="1" customHeight="1" x14ac:dyDescent="0.2">
      <c r="A130" s="41" t="str">
        <f t="shared" si="9"/>
        <v>12.7</v>
      </c>
      <c r="B130" s="42" t="s">
        <v>142</v>
      </c>
      <c r="D130" s="53"/>
      <c r="E130" s="44" t="s">
        <v>64</v>
      </c>
      <c r="F130" s="45">
        <v>44476</v>
      </c>
      <c r="G130" s="46">
        <v>44488</v>
      </c>
      <c r="H130" s="56"/>
      <c r="I130" s="48">
        <v>1</v>
      </c>
      <c r="J130" s="58"/>
      <c r="K130" s="59"/>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row>
    <row r="131" spans="1:67" s="43" customFormat="1" ht="14.1" hidden="1" customHeight="1" x14ac:dyDescent="0.2">
      <c r="A131" s="41" t="str">
        <f t="shared" si="9"/>
        <v>12.8</v>
      </c>
      <c r="B131" s="42" t="s">
        <v>145</v>
      </c>
      <c r="D131" s="53"/>
      <c r="E131" s="44" t="s">
        <v>144</v>
      </c>
      <c r="F131" s="45">
        <v>44489</v>
      </c>
      <c r="G131" s="46">
        <v>44490</v>
      </c>
      <c r="H131" s="56"/>
      <c r="I131" s="48">
        <v>1</v>
      </c>
      <c r="J131" s="58"/>
      <c r="K131" s="59"/>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row>
    <row r="132" spans="1:67" s="40" customFormat="1" ht="14.1" hidden="1" customHeight="1" x14ac:dyDescent="0.2">
      <c r="A132" s="60" t="str">
        <f>IF(ISERROR(VALUE(SUBSTITUTE(prevWBS,".",""))),"1",IF(ISERROR(FIND("`",SUBSTITUTE(prevWBS,".","`",1))),TEXT(VALUE(prevWBS)+1,"#"),TEXT(VALUE(LEFT(prevWBS,FIND("`",SUBSTITUTE(prevWBS,".","`",1))-1))+1,"#")))</f>
        <v>13</v>
      </c>
      <c r="B132" s="61" t="s">
        <v>153</v>
      </c>
      <c r="D132" s="62"/>
      <c r="E132" s="62"/>
      <c r="F132" s="63"/>
      <c r="G132" s="63" t="str">
        <f t="shared" ref="G132" si="24">IF(ISBLANK(F132)," - ",IF(H132=0,F132,F132+H132-1))</f>
        <v xml:space="preserve"> - </v>
      </c>
      <c r="H132" s="64"/>
      <c r="I132" s="65"/>
      <c r="J132" s="66" t="str">
        <f t="shared" ref="J132" si="25">IF(OR(G132=0,F132=0)," - ",NETWORKDAYS(F132,G132))</f>
        <v xml:space="preserve"> - </v>
      </c>
      <c r="K132" s="67"/>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68"/>
      <c r="AX132" s="68"/>
      <c r="AY132" s="68"/>
      <c r="AZ132" s="68"/>
      <c r="BA132" s="68"/>
      <c r="BB132" s="68"/>
      <c r="BC132" s="68"/>
      <c r="BD132" s="68"/>
      <c r="BE132" s="68"/>
      <c r="BF132" s="68"/>
      <c r="BG132" s="68"/>
      <c r="BH132" s="68"/>
      <c r="BI132" s="68"/>
      <c r="BJ132" s="68"/>
      <c r="BK132" s="68"/>
      <c r="BL132" s="68"/>
      <c r="BM132" s="68"/>
      <c r="BN132" s="68"/>
      <c r="BO132" s="68"/>
    </row>
    <row r="133" spans="1:67" s="43" customFormat="1" ht="14.1" hidden="1" customHeight="1" x14ac:dyDescent="0.2">
      <c r="A133" s="41" t="str">
        <f t="shared" si="9"/>
        <v>13.1</v>
      </c>
      <c r="B133" s="42" t="s">
        <v>147</v>
      </c>
      <c r="D133" s="53"/>
      <c r="E133" s="44" t="s">
        <v>144</v>
      </c>
      <c r="F133" s="45">
        <v>44517</v>
      </c>
      <c r="G133" s="46">
        <v>44518</v>
      </c>
      <c r="H133" s="56"/>
      <c r="I133" s="48">
        <v>1</v>
      </c>
      <c r="J133" s="58"/>
      <c r="K133" s="59"/>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row>
    <row r="134" spans="1:67" s="43" customFormat="1" ht="14.1" hidden="1" customHeight="1" x14ac:dyDescent="0.2">
      <c r="A134" s="41" t="str">
        <f t="shared" si="9"/>
        <v>13.2</v>
      </c>
      <c r="B134" s="42" t="s">
        <v>150</v>
      </c>
      <c r="D134" s="53"/>
      <c r="E134" s="44" t="s">
        <v>65</v>
      </c>
      <c r="F134" s="45">
        <v>44523</v>
      </c>
      <c r="G134" s="46">
        <v>44523</v>
      </c>
      <c r="H134" s="56"/>
      <c r="I134" s="48">
        <v>1</v>
      </c>
      <c r="J134" s="58"/>
      <c r="K134" s="59"/>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row>
    <row r="135" spans="1:67" s="43" customFormat="1" ht="14.1" hidden="1" customHeight="1" x14ac:dyDescent="0.2">
      <c r="A135" s="41" t="str">
        <f t="shared" si="9"/>
        <v>13.3</v>
      </c>
      <c r="B135" s="42" t="s">
        <v>151</v>
      </c>
      <c r="D135" s="53"/>
      <c r="E135" s="44" t="s">
        <v>65</v>
      </c>
      <c r="F135" s="45">
        <v>44529</v>
      </c>
      <c r="G135" s="46">
        <v>44531</v>
      </c>
      <c r="H135" s="56"/>
      <c r="I135" s="48">
        <v>1</v>
      </c>
      <c r="J135" s="58"/>
      <c r="K135" s="59"/>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row>
    <row r="136" spans="1:67" s="43" customFormat="1" ht="14.1" hidden="1" customHeight="1" x14ac:dyDescent="0.2">
      <c r="A136" s="41" t="str">
        <f t="shared" si="9"/>
        <v>13.4</v>
      </c>
      <c r="B136" s="42" t="s">
        <v>152</v>
      </c>
      <c r="D136" s="53"/>
      <c r="E136" s="44" t="s">
        <v>64</v>
      </c>
      <c r="F136" s="45">
        <v>44538</v>
      </c>
      <c r="G136" s="46">
        <v>44539</v>
      </c>
      <c r="H136" s="56"/>
      <c r="I136" s="48">
        <v>1</v>
      </c>
      <c r="J136" s="58"/>
      <c r="K136" s="59"/>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row>
    <row r="137" spans="1:67" s="40" customFormat="1" ht="14.1" hidden="1" customHeight="1" x14ac:dyDescent="0.2">
      <c r="A137" s="60" t="str">
        <f>IF(ISERROR(VALUE(SUBSTITUTE(prevWBS,".",""))),"1",IF(ISERROR(FIND("`",SUBSTITUTE(prevWBS,".","`",1))),TEXT(VALUE(prevWBS)+1,"#"),TEXT(VALUE(LEFT(prevWBS,FIND("`",SUBSTITUTE(prevWBS,".","`",1))-1))+1,"#")))</f>
        <v>14</v>
      </c>
      <c r="B137" s="61" t="s">
        <v>165</v>
      </c>
      <c r="D137" s="62"/>
      <c r="E137" s="62"/>
      <c r="F137" s="63"/>
      <c r="G137" s="63" t="str">
        <f t="shared" ref="G137" si="26">IF(ISBLANK(F137)," - ",IF(H137=0,F137,F137+H137-1))</f>
        <v xml:space="preserve"> - </v>
      </c>
      <c r="H137" s="64"/>
      <c r="I137" s="65"/>
      <c r="J137" s="66" t="str">
        <f t="shared" ref="J137" si="27">IF(OR(G137=0,F137=0)," - ",NETWORKDAYS(F137,G137))</f>
        <v xml:space="preserve"> - </v>
      </c>
      <c r="K137" s="67"/>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68"/>
      <c r="AX137" s="68"/>
      <c r="AY137" s="68"/>
      <c r="AZ137" s="68"/>
      <c r="BA137" s="68"/>
      <c r="BB137" s="68"/>
      <c r="BC137" s="68"/>
      <c r="BD137" s="68"/>
      <c r="BE137" s="68"/>
      <c r="BF137" s="68"/>
      <c r="BG137" s="68"/>
      <c r="BH137" s="68"/>
      <c r="BI137" s="68"/>
      <c r="BJ137" s="68"/>
      <c r="BK137" s="68"/>
      <c r="BL137" s="68"/>
      <c r="BM137" s="68"/>
      <c r="BN137" s="68"/>
      <c r="BO137" s="68"/>
    </row>
    <row r="138" spans="1:67" s="43" customFormat="1" ht="14.1" hidden="1" customHeight="1" x14ac:dyDescent="0.2">
      <c r="A138" s="41" t="str">
        <f t="shared" si="9"/>
        <v>14.1</v>
      </c>
      <c r="B138" s="42" t="s">
        <v>154</v>
      </c>
      <c r="D138" s="53"/>
      <c r="E138" s="44" t="s">
        <v>65</v>
      </c>
      <c r="F138" s="45">
        <v>44552</v>
      </c>
      <c r="G138" s="46">
        <v>44552</v>
      </c>
      <c r="H138" s="56"/>
      <c r="I138" s="48">
        <v>1</v>
      </c>
      <c r="J138" s="58"/>
      <c r="K138" s="59"/>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row>
    <row r="139" spans="1:67" s="43" customFormat="1" ht="14.1" hidden="1" customHeight="1" x14ac:dyDescent="0.2">
      <c r="A139" s="41" t="str">
        <f t="shared" si="9"/>
        <v>14.2</v>
      </c>
      <c r="B139" s="42" t="s">
        <v>155</v>
      </c>
      <c r="D139" s="53"/>
      <c r="E139" s="44" t="s">
        <v>64</v>
      </c>
      <c r="F139" s="45">
        <v>44552</v>
      </c>
      <c r="G139" s="46">
        <v>44555</v>
      </c>
      <c r="H139" s="56"/>
      <c r="I139" s="48">
        <v>1</v>
      </c>
      <c r="J139" s="58"/>
      <c r="K139" s="59"/>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row>
    <row r="140" spans="1:67" s="43" customFormat="1" ht="14.1" hidden="1" customHeight="1" x14ac:dyDescent="0.2">
      <c r="A140" s="41" t="str">
        <f t="shared" si="9"/>
        <v>14.3</v>
      </c>
      <c r="B140" s="42" t="s">
        <v>157</v>
      </c>
      <c r="D140" s="53"/>
      <c r="E140" s="44" t="s">
        <v>64</v>
      </c>
      <c r="F140" s="45">
        <v>44555</v>
      </c>
      <c r="G140" s="46">
        <v>44556</v>
      </c>
      <c r="H140" s="56"/>
      <c r="I140" s="48">
        <v>1</v>
      </c>
      <c r="J140" s="58"/>
      <c r="K140" s="59"/>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row>
    <row r="141" spans="1:67" s="43" customFormat="1" ht="14.1" hidden="1" customHeight="1" x14ac:dyDescent="0.2">
      <c r="A141" s="41" t="str">
        <f t="shared" si="9"/>
        <v>14.4</v>
      </c>
      <c r="B141" s="42" t="s">
        <v>158</v>
      </c>
      <c r="D141" s="53"/>
      <c r="E141" s="44" t="s">
        <v>64</v>
      </c>
      <c r="F141" s="45">
        <v>44555</v>
      </c>
      <c r="G141" s="46">
        <v>44557</v>
      </c>
      <c r="H141" s="56"/>
      <c r="I141" s="48">
        <v>1</v>
      </c>
      <c r="J141" s="58"/>
      <c r="K141" s="59"/>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row>
    <row r="142" spans="1:67" s="43" customFormat="1" ht="14.1" hidden="1" customHeight="1" x14ac:dyDescent="0.2">
      <c r="A142" s="41" t="str">
        <f t="shared" si="9"/>
        <v>14.5</v>
      </c>
      <c r="B142" s="42" t="s">
        <v>160</v>
      </c>
      <c r="D142" s="53"/>
      <c r="E142" s="44" t="s">
        <v>64</v>
      </c>
      <c r="F142" s="45">
        <v>44557</v>
      </c>
      <c r="G142" s="46">
        <v>44558</v>
      </c>
      <c r="H142" s="56"/>
      <c r="I142" s="48">
        <v>1</v>
      </c>
      <c r="J142" s="58"/>
      <c r="K142" s="59"/>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row>
    <row r="143" spans="1:67" s="43" customFormat="1" ht="14.1" hidden="1" customHeight="1" x14ac:dyDescent="0.2">
      <c r="A143" s="41" t="str">
        <f t="shared" si="9"/>
        <v>14.6</v>
      </c>
      <c r="B143" s="42" t="s">
        <v>162</v>
      </c>
      <c r="D143" s="53"/>
      <c r="E143" s="44" t="s">
        <v>65</v>
      </c>
      <c r="F143" s="45">
        <v>44557</v>
      </c>
      <c r="G143" s="46">
        <v>44558</v>
      </c>
      <c r="H143" s="56"/>
      <c r="I143" s="48">
        <v>1</v>
      </c>
      <c r="J143" s="58"/>
      <c r="K143" s="59"/>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row>
    <row r="144" spans="1:67" s="43" customFormat="1" ht="14.1" hidden="1" customHeight="1" x14ac:dyDescent="0.2">
      <c r="A144" s="41" t="str">
        <f t="shared" si="9"/>
        <v>14.7</v>
      </c>
      <c r="B144" s="42" t="s">
        <v>159</v>
      </c>
      <c r="D144" s="53"/>
      <c r="E144" s="44" t="s">
        <v>64</v>
      </c>
      <c r="F144" s="45">
        <v>44556</v>
      </c>
      <c r="G144" s="46">
        <v>44558</v>
      </c>
      <c r="H144" s="56"/>
      <c r="I144" s="48">
        <v>1</v>
      </c>
      <c r="J144" s="58"/>
      <c r="K144" s="59"/>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row>
    <row r="145" spans="1:67" s="43" customFormat="1" ht="14.1" hidden="1" customHeight="1" x14ac:dyDescent="0.2">
      <c r="A145" s="41" t="str">
        <f t="shared" si="9"/>
        <v>14.8</v>
      </c>
      <c r="B145" s="42" t="s">
        <v>161</v>
      </c>
      <c r="D145" s="53"/>
      <c r="E145" s="44" t="s">
        <v>64</v>
      </c>
      <c r="F145" s="45">
        <v>44558</v>
      </c>
      <c r="G145" s="46">
        <v>44559</v>
      </c>
      <c r="H145" s="56"/>
      <c r="I145" s="48">
        <v>1</v>
      </c>
      <c r="J145" s="58"/>
      <c r="K145" s="59"/>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row>
    <row r="146" spans="1:67" s="43" customFormat="1" ht="14.1" hidden="1" customHeight="1" x14ac:dyDescent="0.2">
      <c r="A146" s="41" t="str">
        <f t="shared" si="9"/>
        <v>14.9</v>
      </c>
      <c r="B146" s="42" t="s">
        <v>163</v>
      </c>
      <c r="D146" s="53"/>
      <c r="E146" s="44" t="s">
        <v>64</v>
      </c>
      <c r="F146" s="45">
        <v>44559</v>
      </c>
      <c r="G146" s="46">
        <v>44559</v>
      </c>
      <c r="H146" s="56"/>
      <c r="I146" s="48">
        <v>1</v>
      </c>
      <c r="J146" s="58"/>
      <c r="K146" s="59"/>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row>
    <row r="147" spans="1:67" s="40" customFormat="1" ht="14.1" customHeight="1" x14ac:dyDescent="0.2">
      <c r="A147" s="60" t="str">
        <f>IF(ISERROR(VALUE(SUBSTITUTE(prevWBS,".",""))),"1",IF(ISERROR(FIND("`",SUBSTITUTE(prevWBS,".","`",1))),TEXT(VALUE(prevWBS)+1,"#"),TEXT(VALUE(LEFT(prevWBS,FIND("`",SUBSTITUTE(prevWBS,".","`",1))-1))+1,"#")))</f>
        <v>15</v>
      </c>
      <c r="B147" s="61" t="s">
        <v>166</v>
      </c>
      <c r="D147" s="62"/>
      <c r="E147" s="62"/>
      <c r="F147" s="63"/>
      <c r="G147" s="63" t="str">
        <f t="shared" ref="G147" si="28">IF(ISBLANK(F147)," - ",IF(H147=0,F147,F147+H147-1))</f>
        <v xml:space="preserve"> - </v>
      </c>
      <c r="H147" s="64"/>
      <c r="I147" s="65"/>
      <c r="J147" s="66" t="str">
        <f t="shared" ref="J147" si="29">IF(OR(G147=0,F147=0)," - ",NETWORKDAYS(F147,G147))</f>
        <v xml:space="preserve"> - </v>
      </c>
      <c r="K147" s="67"/>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68"/>
      <c r="AT147" s="68"/>
      <c r="AU147" s="68"/>
      <c r="AV147" s="68"/>
      <c r="AW147" s="68"/>
      <c r="AX147" s="68"/>
      <c r="AY147" s="68"/>
      <c r="AZ147" s="68"/>
      <c r="BA147" s="68"/>
      <c r="BB147" s="68"/>
      <c r="BC147" s="68"/>
      <c r="BD147" s="68"/>
      <c r="BE147" s="68"/>
      <c r="BF147" s="68"/>
      <c r="BG147" s="68"/>
      <c r="BH147" s="68"/>
      <c r="BI147" s="68"/>
      <c r="BJ147" s="68"/>
      <c r="BK147" s="68"/>
      <c r="BL147" s="68"/>
      <c r="BM147" s="68"/>
      <c r="BN147" s="68"/>
      <c r="BO147" s="68"/>
    </row>
    <row r="148" spans="1:67" s="43" customFormat="1" ht="14.1" customHeight="1" x14ac:dyDescent="0.2">
      <c r="A148" s="41" t="str">
        <f t="shared" si="9"/>
        <v>15.1</v>
      </c>
      <c r="B148" s="42" t="s">
        <v>164</v>
      </c>
      <c r="D148" s="53"/>
      <c r="E148" s="44" t="s">
        <v>64</v>
      </c>
      <c r="F148" s="45">
        <v>44563</v>
      </c>
      <c r="G148" s="46">
        <v>44564</v>
      </c>
      <c r="H148" s="56"/>
      <c r="I148" s="48">
        <v>1</v>
      </c>
      <c r="J148" s="58"/>
      <c r="K148" s="59"/>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row>
    <row r="149" spans="1:67" s="43" customFormat="1" ht="14.1" customHeight="1" x14ac:dyDescent="0.2">
      <c r="A149" s="41" t="str">
        <f t="shared" si="9"/>
        <v>15.2</v>
      </c>
      <c r="B149" s="42" t="s">
        <v>167</v>
      </c>
      <c r="D149" s="53"/>
      <c r="E149" s="44" t="s">
        <v>64</v>
      </c>
      <c r="F149" s="45">
        <v>44563</v>
      </c>
      <c r="G149" s="46">
        <v>44564</v>
      </c>
      <c r="H149" s="56"/>
      <c r="I149" s="48">
        <v>1</v>
      </c>
      <c r="J149" s="58"/>
      <c r="K149" s="59"/>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row>
    <row r="150" spans="1:67" s="43" customFormat="1" ht="14.1" customHeight="1" x14ac:dyDescent="0.2">
      <c r="A150" s="41" t="str">
        <f t="shared" si="9"/>
        <v>15.3</v>
      </c>
      <c r="B150" s="42" t="s">
        <v>169</v>
      </c>
      <c r="D150" s="53"/>
      <c r="E150" s="44" t="s">
        <v>65</v>
      </c>
      <c r="F150" s="45">
        <v>44563</v>
      </c>
      <c r="G150" s="46">
        <v>44564</v>
      </c>
      <c r="H150" s="56"/>
      <c r="I150" s="48">
        <v>1</v>
      </c>
      <c r="J150" s="58"/>
      <c r="K150" s="59"/>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row>
    <row r="151" spans="1:67" s="43" customFormat="1" ht="14.1" customHeight="1" x14ac:dyDescent="0.2">
      <c r="A151" s="41" t="str">
        <f t="shared" si="9"/>
        <v>15.4</v>
      </c>
      <c r="B151" s="42" t="s">
        <v>168</v>
      </c>
      <c r="D151" s="53"/>
      <c r="E151" s="44" t="s">
        <v>65</v>
      </c>
      <c r="F151" s="45">
        <v>44563</v>
      </c>
      <c r="G151" s="46">
        <v>44565</v>
      </c>
      <c r="H151" s="56"/>
      <c r="I151" s="48">
        <v>1</v>
      </c>
      <c r="J151" s="58"/>
      <c r="K151" s="59"/>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row>
    <row r="152" spans="1:67" s="43" customFormat="1" ht="14.1" customHeight="1" x14ac:dyDescent="0.2">
      <c r="A152" s="41" t="str">
        <f t="shared" si="9"/>
        <v>15.5</v>
      </c>
      <c r="B152" s="42" t="s">
        <v>172</v>
      </c>
      <c r="D152" s="53"/>
      <c r="E152" s="44" t="s">
        <v>144</v>
      </c>
      <c r="F152" s="45">
        <v>44564</v>
      </c>
      <c r="G152" s="46">
        <v>44565</v>
      </c>
      <c r="H152" s="56"/>
      <c r="I152" s="48">
        <v>1</v>
      </c>
      <c r="J152" s="58"/>
      <c r="K152" s="59"/>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row>
    <row r="153" spans="1:67" s="43" customFormat="1" ht="14.1" customHeight="1" x14ac:dyDescent="0.2">
      <c r="A153" s="41" t="str">
        <f t="shared" si="9"/>
        <v>15.6</v>
      </c>
      <c r="B153" s="42" t="s">
        <v>171</v>
      </c>
      <c r="D153" s="53"/>
      <c r="E153" s="44" t="s">
        <v>68</v>
      </c>
      <c r="F153" s="45">
        <v>44564</v>
      </c>
      <c r="G153" s="46">
        <v>44592</v>
      </c>
      <c r="H153" s="56"/>
      <c r="I153" s="48">
        <v>1</v>
      </c>
      <c r="J153" s="58"/>
      <c r="K153" s="59"/>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row>
    <row r="154" spans="1:67" s="43" customFormat="1" ht="14.1" customHeight="1" x14ac:dyDescent="0.2">
      <c r="A154" s="41" t="str">
        <f t="shared" si="9"/>
        <v>15.7</v>
      </c>
      <c r="B154" s="42" t="s">
        <v>178</v>
      </c>
      <c r="D154" s="53"/>
      <c r="E154" s="44" t="s">
        <v>66</v>
      </c>
      <c r="F154" s="45">
        <v>44566</v>
      </c>
      <c r="G154" s="46">
        <v>44592</v>
      </c>
      <c r="H154" s="56"/>
      <c r="I154" s="48">
        <v>1</v>
      </c>
      <c r="J154" s="58"/>
      <c r="K154" s="59"/>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row>
    <row r="155" spans="1:67" s="43" customFormat="1" ht="14.1" customHeight="1" x14ac:dyDescent="0.2">
      <c r="A155" s="41" t="str">
        <f t="shared" si="9"/>
        <v>15.8</v>
      </c>
      <c r="B155" s="42" t="s">
        <v>175</v>
      </c>
      <c r="D155" s="53"/>
      <c r="E155" s="44" t="s">
        <v>64</v>
      </c>
      <c r="F155" s="45">
        <v>44578</v>
      </c>
      <c r="G155" s="46">
        <v>44597</v>
      </c>
      <c r="H155" s="56"/>
      <c r="I155" s="48">
        <v>1</v>
      </c>
      <c r="J155" s="58"/>
      <c r="K155" s="59"/>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row>
    <row r="156" spans="1:67" s="43" customFormat="1" ht="14.1" customHeight="1" x14ac:dyDescent="0.2">
      <c r="A156" s="41" t="str">
        <f t="shared" si="9"/>
        <v>15.9</v>
      </c>
      <c r="B156" s="42" t="s">
        <v>186</v>
      </c>
      <c r="D156" s="53"/>
      <c r="E156" s="44" t="s">
        <v>185</v>
      </c>
      <c r="F156" s="45">
        <v>44578</v>
      </c>
      <c r="G156" s="46">
        <v>44592</v>
      </c>
      <c r="H156" s="56"/>
      <c r="I156" s="48">
        <v>1</v>
      </c>
      <c r="J156" s="58"/>
      <c r="K156" s="59"/>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row>
    <row r="157" spans="1:67" s="43" customFormat="1" ht="14.1" customHeight="1" x14ac:dyDescent="0.2">
      <c r="A157" s="41" t="str">
        <f t="shared" si="9"/>
        <v>15.10</v>
      </c>
      <c r="B157" s="42" t="s">
        <v>176</v>
      </c>
      <c r="D157" s="53"/>
      <c r="E157" s="44" t="s">
        <v>67</v>
      </c>
      <c r="F157" s="45">
        <v>44578</v>
      </c>
      <c r="G157" s="46">
        <v>44601</v>
      </c>
      <c r="H157" s="56"/>
      <c r="I157" s="48">
        <v>1</v>
      </c>
      <c r="J157" s="58"/>
      <c r="K157" s="59"/>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row>
    <row r="158" spans="1:67" s="43" customFormat="1" ht="14.1" customHeight="1" x14ac:dyDescent="0.2">
      <c r="A158" s="41" t="str">
        <f t="shared" si="9"/>
        <v>15.11</v>
      </c>
      <c r="B158" s="42" t="s">
        <v>182</v>
      </c>
      <c r="D158" s="53"/>
      <c r="E158" s="44" t="s">
        <v>144</v>
      </c>
      <c r="F158" s="45">
        <v>44592</v>
      </c>
      <c r="G158" s="46">
        <v>44593</v>
      </c>
      <c r="H158" s="56"/>
      <c r="I158" s="48">
        <v>1</v>
      </c>
      <c r="J158" s="58"/>
      <c r="K158" s="59"/>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row>
    <row r="159" spans="1:67" s="43" customFormat="1" ht="14.1" customHeight="1" x14ac:dyDescent="0.2">
      <c r="A159" s="41" t="str">
        <f t="shared" si="9"/>
        <v>15.12</v>
      </c>
      <c r="B159" s="42" t="s">
        <v>177</v>
      </c>
      <c r="D159" s="53"/>
      <c r="E159" s="44" t="s">
        <v>64</v>
      </c>
      <c r="F159" s="45">
        <v>44594</v>
      </c>
      <c r="G159" s="46">
        <v>44604</v>
      </c>
      <c r="H159" s="56"/>
      <c r="I159" s="48">
        <v>1</v>
      </c>
      <c r="J159" s="58"/>
      <c r="K159" s="59"/>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row>
    <row r="160" spans="1:67" s="43" customFormat="1" ht="14.1" customHeight="1" x14ac:dyDescent="0.2">
      <c r="A160" s="41" t="str">
        <f t="shared" si="9"/>
        <v>15.13</v>
      </c>
      <c r="B160" s="42" t="s">
        <v>179</v>
      </c>
      <c r="D160" s="53"/>
      <c r="E160" s="44" t="s">
        <v>66</v>
      </c>
      <c r="F160" s="45">
        <v>44605</v>
      </c>
      <c r="G160" s="46">
        <v>44606</v>
      </c>
      <c r="H160" s="56"/>
      <c r="I160" s="48">
        <v>1</v>
      </c>
      <c r="J160" s="58"/>
      <c r="K160" s="59"/>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row>
    <row r="161" spans="1:67" s="43" customFormat="1" ht="14.1" customHeight="1" x14ac:dyDescent="0.2">
      <c r="A161" s="41" t="str">
        <f t="shared" si="9"/>
        <v>15.14</v>
      </c>
      <c r="B161" s="42" t="s">
        <v>190</v>
      </c>
      <c r="D161" s="53"/>
      <c r="E161" s="53" t="s">
        <v>64</v>
      </c>
      <c r="F161" s="54">
        <v>44606</v>
      </c>
      <c r="G161" s="55">
        <v>44607</v>
      </c>
      <c r="H161" s="56"/>
      <c r="I161" s="57">
        <v>1</v>
      </c>
      <c r="J161" s="58"/>
      <c r="K161" s="59"/>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row>
    <row r="162" spans="1:67" s="43" customFormat="1" ht="14.1" customHeight="1" x14ac:dyDescent="0.2">
      <c r="A162" s="41" t="str">
        <f t="shared" si="9"/>
        <v>15.15</v>
      </c>
      <c r="B162" s="42" t="s">
        <v>191</v>
      </c>
      <c r="D162" s="53"/>
      <c r="E162" s="53" t="s">
        <v>64</v>
      </c>
      <c r="F162" s="54">
        <v>44607</v>
      </c>
      <c r="G162" s="55">
        <v>44608</v>
      </c>
      <c r="H162" s="56"/>
      <c r="I162" s="57"/>
      <c r="J162" s="58"/>
      <c r="K162" s="59"/>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row>
    <row r="163" spans="1:67" s="43" customFormat="1" ht="14.1" customHeight="1" x14ac:dyDescent="0.2">
      <c r="A163" s="41" t="str">
        <f t="shared" si="9"/>
        <v>15.16</v>
      </c>
      <c r="B163" s="42" t="s">
        <v>189</v>
      </c>
      <c r="D163" s="53"/>
      <c r="E163" s="53" t="s">
        <v>64</v>
      </c>
      <c r="F163" s="54">
        <v>44607</v>
      </c>
      <c r="G163" s="55">
        <v>44608</v>
      </c>
      <c r="H163" s="56"/>
      <c r="I163" s="57"/>
      <c r="J163" s="58"/>
      <c r="K163" s="59"/>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row>
    <row r="164" spans="1:67" s="43" customFormat="1" ht="14.1" customHeight="1" x14ac:dyDescent="0.2">
      <c r="A164" s="41" t="str">
        <f t="shared" si="9"/>
        <v>15.17</v>
      </c>
      <c r="B164" s="42" t="s">
        <v>180</v>
      </c>
      <c r="D164" s="53"/>
      <c r="E164" s="53" t="s">
        <v>64</v>
      </c>
      <c r="F164" s="54">
        <v>44601</v>
      </c>
      <c r="G164" s="55">
        <v>44602</v>
      </c>
      <c r="H164" s="56"/>
      <c r="I164" s="57">
        <v>0</v>
      </c>
      <c r="J164" s="58"/>
      <c r="K164" s="59"/>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row>
    <row r="165" spans="1:67" s="43" customFormat="1" ht="14.1" customHeight="1" x14ac:dyDescent="0.2">
      <c r="A165" s="41" t="str">
        <f t="shared" si="9"/>
        <v>15.18</v>
      </c>
      <c r="B165" s="42" t="s">
        <v>181</v>
      </c>
      <c r="D165" s="53"/>
      <c r="E165" s="53" t="s">
        <v>68</v>
      </c>
      <c r="F165" s="54">
        <v>44601</v>
      </c>
      <c r="G165" s="55">
        <v>44604</v>
      </c>
      <c r="H165" s="56"/>
      <c r="I165" s="57">
        <v>0</v>
      </c>
      <c r="J165" s="58"/>
      <c r="K165" s="59"/>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row>
    <row r="166" spans="1:67" s="43" customFormat="1" ht="14.1" customHeight="1" x14ac:dyDescent="0.2">
      <c r="A166" s="41" t="str">
        <f t="shared" si="9"/>
        <v>15.19</v>
      </c>
      <c r="B166" s="42" t="s">
        <v>183</v>
      </c>
      <c r="D166" s="53"/>
      <c r="E166" s="53" t="s">
        <v>67</v>
      </c>
      <c r="F166" s="54">
        <v>44608</v>
      </c>
      <c r="G166" s="55">
        <v>44608</v>
      </c>
      <c r="H166" s="56"/>
      <c r="I166" s="57">
        <v>0</v>
      </c>
      <c r="J166" s="58"/>
      <c r="K166" s="59"/>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row>
    <row r="167" spans="1:67" s="40" customFormat="1" ht="14.1" customHeight="1" x14ac:dyDescent="0.2">
      <c r="A167" s="60" t="str">
        <f>IF(ISERROR(VALUE(SUBSTITUTE(prevWBS,".",""))),"1",IF(ISERROR(FIND("`",SUBSTITUTE(prevWBS,".","`",1))),TEXT(VALUE(prevWBS)+1,"#"),TEXT(VALUE(LEFT(prevWBS,FIND("`",SUBSTITUTE(prevWBS,".","`",1))-1))+1,"#")))</f>
        <v>16</v>
      </c>
      <c r="B167" s="61" t="s">
        <v>187</v>
      </c>
      <c r="D167" s="62"/>
      <c r="E167" s="62"/>
      <c r="F167" s="63"/>
      <c r="G167" s="63" t="str">
        <f t="shared" ref="G167" si="30">IF(ISBLANK(F167)," - ",IF(H167=0,F167,F167+H167-1))</f>
        <v xml:space="preserve"> - </v>
      </c>
      <c r="H167" s="64"/>
      <c r="I167" s="65"/>
      <c r="J167" s="66" t="str">
        <f t="shared" ref="J167" si="31">IF(OR(G167=0,F167=0)," - ",NETWORKDAYS(F167,G167))</f>
        <v xml:space="preserve"> - </v>
      </c>
      <c r="K167" s="67"/>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68"/>
      <c r="AX167" s="68"/>
      <c r="AY167" s="68"/>
      <c r="AZ167" s="68"/>
      <c r="BA167" s="68"/>
      <c r="BB167" s="68"/>
      <c r="BC167" s="68"/>
      <c r="BD167" s="68"/>
      <c r="BE167" s="68"/>
      <c r="BF167" s="68"/>
      <c r="BG167" s="68"/>
      <c r="BH167" s="68"/>
      <c r="BI167" s="68"/>
      <c r="BJ167" s="68"/>
      <c r="BK167" s="68"/>
      <c r="BL167" s="68"/>
      <c r="BM167" s="68"/>
      <c r="BN167" s="68"/>
      <c r="BO167" s="68"/>
    </row>
    <row r="168" spans="1:67" s="43" customFormat="1" ht="14.1" customHeight="1" x14ac:dyDescent="0.2">
      <c r="A168" s="41" t="str">
        <f t="shared" si="9"/>
        <v>16.1</v>
      </c>
      <c r="B168" s="42" t="s">
        <v>174</v>
      </c>
      <c r="D168" s="53"/>
      <c r="E168" s="44" t="s">
        <v>64</v>
      </c>
      <c r="F168" s="45" t="s">
        <v>184</v>
      </c>
      <c r="G168" s="46"/>
      <c r="H168" s="56"/>
      <c r="I168" s="48">
        <v>0</v>
      </c>
      <c r="J168" s="58"/>
      <c r="K168" s="59"/>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row>
    <row r="169" spans="1:67" s="43" customFormat="1" ht="14.1" customHeight="1" x14ac:dyDescent="0.2">
      <c r="A169" s="41" t="str">
        <f t="shared" si="9"/>
        <v>16.2</v>
      </c>
      <c r="B169" s="42" t="s">
        <v>188</v>
      </c>
      <c r="D169" s="53"/>
      <c r="E169" s="44"/>
      <c r="F169" s="45"/>
      <c r="G169" s="46"/>
      <c r="H169" s="56"/>
      <c r="I169" s="48"/>
      <c r="J169" s="58"/>
      <c r="K169" s="59"/>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row>
    <row r="170" spans="1:67" s="43" customFormat="1" ht="14.1" customHeight="1" x14ac:dyDescent="0.2">
      <c r="A170" s="41" t="str">
        <f t="shared" si="9"/>
        <v>16.3</v>
      </c>
      <c r="B170" s="42" t="s">
        <v>173</v>
      </c>
      <c r="D170" s="53"/>
      <c r="E170" s="44" t="s">
        <v>66</v>
      </c>
      <c r="F170" s="45" t="s">
        <v>184</v>
      </c>
      <c r="G170" s="46"/>
      <c r="H170" s="56"/>
      <c r="I170" s="48">
        <v>0</v>
      </c>
      <c r="J170" s="58"/>
      <c r="K170" s="59"/>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row>
    <row r="171" spans="1:67" s="43" customFormat="1" ht="14.1" customHeight="1" x14ac:dyDescent="0.2">
      <c r="A171" s="41" t="str">
        <f t="shared" si="9"/>
        <v>16.4</v>
      </c>
      <c r="B171" s="42" t="s">
        <v>170</v>
      </c>
      <c r="D171" s="53"/>
      <c r="E171" s="44" t="s">
        <v>66</v>
      </c>
      <c r="F171" s="45" t="s">
        <v>184</v>
      </c>
      <c r="G171" s="46"/>
      <c r="H171" s="56"/>
      <c r="I171" s="48">
        <v>0</v>
      </c>
      <c r="J171" s="58"/>
      <c r="K171" s="59"/>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row>
    <row r="172" spans="1:67" s="43" customFormat="1" ht="14.1" customHeight="1" x14ac:dyDescent="0.2">
      <c r="A172" s="41" t="str">
        <f t="shared" si="9"/>
        <v>16.5</v>
      </c>
      <c r="B172" s="42" t="s">
        <v>156</v>
      </c>
      <c r="D172" s="53"/>
      <c r="E172" s="44" t="s">
        <v>64</v>
      </c>
      <c r="F172" s="45" t="s">
        <v>184</v>
      </c>
      <c r="G172" s="46"/>
      <c r="H172" s="56"/>
      <c r="I172" s="48">
        <v>0</v>
      </c>
      <c r="J172" s="58"/>
      <c r="K172" s="59"/>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row>
    <row r="173" spans="1:67" s="43" customFormat="1" ht="14.1" customHeight="1" x14ac:dyDescent="0.2">
      <c r="A173" s="41"/>
      <c r="B173" s="42"/>
      <c r="D173" s="53"/>
      <c r="E173" s="44"/>
      <c r="F173" s="45"/>
      <c r="G173" s="46"/>
      <c r="H173" s="56"/>
      <c r="I173" s="48"/>
      <c r="J173" s="58"/>
      <c r="K173" s="59"/>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row>
    <row r="174" spans="1:67" s="43" customFormat="1" ht="14.1" customHeight="1" x14ac:dyDescent="0.2">
      <c r="A174" s="41"/>
      <c r="B174" s="42"/>
      <c r="D174" s="53"/>
      <c r="E174" s="44"/>
      <c r="F174" s="45"/>
      <c r="G174" s="46"/>
      <c r="H174" s="56"/>
      <c r="I174" s="48"/>
      <c r="J174" s="58"/>
      <c r="K174" s="59"/>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row>
    <row r="175" spans="1:67" s="43" customFormat="1" ht="14.1" customHeight="1" x14ac:dyDescent="0.2">
      <c r="A175" s="41"/>
      <c r="B175" s="42"/>
      <c r="D175" s="53"/>
      <c r="E175" s="44"/>
      <c r="F175" s="45"/>
      <c r="G175" s="46"/>
      <c r="H175" s="56"/>
      <c r="I175" s="48"/>
      <c r="J175" s="58"/>
      <c r="K175" s="59"/>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row>
    <row r="176" spans="1:67" s="43" customFormat="1" ht="14.1" customHeight="1" x14ac:dyDescent="0.2">
      <c r="A176" s="41"/>
      <c r="B176" s="42"/>
      <c r="D176" s="44"/>
      <c r="E176" s="44"/>
      <c r="F176" s="45"/>
      <c r="G176" s="46"/>
      <c r="H176" s="47"/>
      <c r="I176" s="48"/>
      <c r="J176" s="49"/>
      <c r="K176" s="50"/>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row>
    <row r="177" spans="1:67" s="43" customFormat="1" ht="14.1" customHeight="1" x14ac:dyDescent="0.2">
      <c r="A177" s="41"/>
      <c r="B177" s="42"/>
      <c r="D177" s="44"/>
      <c r="E177" s="44"/>
      <c r="F177" s="45"/>
      <c r="G177" s="46"/>
      <c r="H177" s="47"/>
      <c r="I177" s="48"/>
      <c r="J177" s="49"/>
      <c r="K177" s="50"/>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row>
    <row r="178" spans="1:67" s="43" customFormat="1" ht="14.1" customHeight="1" x14ac:dyDescent="0.2">
      <c r="A178" s="41"/>
      <c r="B178" s="42"/>
      <c r="D178" s="53"/>
      <c r="E178" s="44"/>
      <c r="F178" s="45"/>
      <c r="G178" s="46"/>
      <c r="H178" s="47"/>
      <c r="I178" s="48"/>
      <c r="J178" s="49"/>
      <c r="K178" s="50"/>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row>
    <row r="179" spans="1:67" s="43" customFormat="1" ht="14.1" customHeight="1" x14ac:dyDescent="0.2">
      <c r="A179" s="41"/>
      <c r="B179" s="42"/>
      <c r="D179" s="53"/>
      <c r="E179" s="44"/>
      <c r="F179" s="45"/>
      <c r="G179" s="46"/>
      <c r="H179" s="47"/>
      <c r="I179" s="48"/>
      <c r="J179" s="49"/>
      <c r="K179" s="50"/>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row>
    <row r="180" spans="1:67" s="43" customFormat="1" ht="14.1" customHeight="1" x14ac:dyDescent="0.2">
      <c r="A180" s="41"/>
      <c r="B180" s="42"/>
      <c r="D180" s="53"/>
      <c r="E180" s="44"/>
      <c r="F180" s="45"/>
      <c r="G180" s="46"/>
      <c r="H180" s="47"/>
      <c r="I180" s="48"/>
      <c r="J180" s="49"/>
      <c r="K180" s="50"/>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row>
    <row r="181" spans="1:67" s="43" customFormat="1" ht="14.1" customHeight="1" x14ac:dyDescent="0.2">
      <c r="A181" s="41"/>
      <c r="B181" s="42"/>
      <c r="D181" s="53"/>
      <c r="E181" s="44"/>
      <c r="F181" s="45"/>
      <c r="G181" s="46"/>
      <c r="H181" s="47"/>
      <c r="I181" s="48"/>
      <c r="J181" s="49"/>
      <c r="K181" s="50"/>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row>
    <row r="182" spans="1:67" s="43" customFormat="1" ht="14.1" customHeight="1" x14ac:dyDescent="0.2">
      <c r="A182" s="41"/>
      <c r="B182" s="42"/>
      <c r="D182" s="53"/>
      <c r="E182" s="44"/>
      <c r="F182" s="45"/>
      <c r="G182" s="46"/>
      <c r="H182" s="47"/>
      <c r="I182" s="48"/>
      <c r="J182" s="49"/>
      <c r="K182" s="50"/>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row>
    <row r="183" spans="1:67" s="43" customFormat="1" ht="14.1" customHeight="1" x14ac:dyDescent="0.2">
      <c r="A183" s="41"/>
      <c r="B183" s="42"/>
      <c r="D183" s="44"/>
      <c r="E183" s="44"/>
      <c r="F183" s="45"/>
      <c r="G183" s="46"/>
      <c r="H183" s="47"/>
      <c r="I183" s="48"/>
      <c r="J183" s="49"/>
      <c r="K183" s="50"/>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row>
    <row r="184" spans="1:67" s="43" customFormat="1" ht="14.1" customHeight="1" x14ac:dyDescent="0.2">
      <c r="A184" s="41"/>
      <c r="B184" s="42"/>
      <c r="D184" s="44"/>
      <c r="E184" s="44"/>
      <c r="F184" s="45"/>
      <c r="G184" s="46"/>
      <c r="H184" s="47"/>
      <c r="I184" s="48"/>
      <c r="J184" s="49"/>
      <c r="K184" s="50"/>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row>
    <row r="185" spans="1:67" s="43" customFormat="1" ht="14.1" customHeight="1" x14ac:dyDescent="0.2">
      <c r="A185" s="41"/>
      <c r="B185" s="42"/>
      <c r="D185" s="44"/>
      <c r="E185" s="44"/>
      <c r="F185" s="45"/>
      <c r="G185" s="46"/>
      <c r="H185" s="47"/>
      <c r="I185" s="48"/>
      <c r="J185" s="49"/>
      <c r="K185" s="50"/>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row>
    <row r="186" spans="1:67" s="43" customFormat="1" ht="14.1" customHeight="1" x14ac:dyDescent="0.2">
      <c r="A186" s="41"/>
      <c r="B186" s="42"/>
      <c r="D186" s="44"/>
      <c r="E186" s="44"/>
      <c r="F186" s="45"/>
      <c r="G186" s="46"/>
      <c r="H186" s="47"/>
      <c r="I186" s="48"/>
      <c r="J186" s="49"/>
      <c r="K186" s="50"/>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row>
    <row r="187" spans="1:67" s="43" customFormat="1" ht="14.1" customHeight="1" x14ac:dyDescent="0.2">
      <c r="A187" s="41"/>
      <c r="B187" s="42"/>
      <c r="D187" s="53"/>
      <c r="E187" s="44"/>
      <c r="F187" s="45"/>
      <c r="G187" s="46"/>
      <c r="H187" s="47"/>
      <c r="I187" s="48"/>
      <c r="J187" s="49"/>
      <c r="K187" s="50"/>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row>
    <row r="188" spans="1:67" s="43" customFormat="1" ht="14.1" customHeight="1" x14ac:dyDescent="0.2">
      <c r="A188" s="41"/>
      <c r="B188" s="42"/>
      <c r="D188" s="53"/>
      <c r="E188" s="44"/>
      <c r="F188" s="45"/>
      <c r="G188" s="46"/>
      <c r="H188" s="47"/>
      <c r="I188" s="48"/>
      <c r="J188" s="49"/>
      <c r="K188" s="50"/>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row>
    <row r="189" spans="1:67" s="43" customFormat="1" ht="14.1" customHeight="1" x14ac:dyDescent="0.2">
      <c r="A189" s="41"/>
      <c r="B189" s="42"/>
      <c r="D189" s="53"/>
      <c r="E189" s="44"/>
      <c r="F189" s="45"/>
      <c r="G189" s="46"/>
      <c r="H189" s="47"/>
      <c r="I189" s="48"/>
      <c r="J189" s="49"/>
      <c r="K189" s="50"/>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row>
    <row r="190" spans="1:67" s="43" customFormat="1" ht="14.1" customHeight="1" x14ac:dyDescent="0.2">
      <c r="A190" s="41"/>
      <c r="B190" s="42"/>
      <c r="D190" s="53"/>
      <c r="E190" s="44"/>
      <c r="F190" s="45"/>
      <c r="G190" s="46"/>
      <c r="H190" s="47"/>
      <c r="I190" s="48"/>
      <c r="J190" s="49"/>
      <c r="K190" s="50"/>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row>
    <row r="191" spans="1:67" s="43" customFormat="1" ht="14.1" customHeight="1" x14ac:dyDescent="0.2">
      <c r="A191" s="41"/>
      <c r="B191" s="42"/>
      <c r="D191" s="53"/>
      <c r="E191" s="44"/>
      <c r="F191" s="45"/>
      <c r="G191" s="46"/>
      <c r="H191" s="47"/>
      <c r="I191" s="48"/>
      <c r="J191" s="49"/>
      <c r="K191" s="50"/>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row>
    <row r="192" spans="1:67" s="43" customFormat="1" ht="14.1" customHeight="1" x14ac:dyDescent="0.2">
      <c r="A192" s="41"/>
      <c r="B192" s="42"/>
      <c r="D192" s="44"/>
      <c r="E192" s="44"/>
      <c r="F192" s="45"/>
      <c r="G192" s="46"/>
      <c r="H192" s="47"/>
      <c r="I192" s="48"/>
      <c r="J192" s="49"/>
      <c r="K192" s="50"/>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row>
    <row r="193" spans="1:67" s="43" customFormat="1" ht="14.1" customHeight="1" x14ac:dyDescent="0.2">
      <c r="A193" s="41"/>
      <c r="B193" s="42"/>
      <c r="D193" s="44"/>
      <c r="E193" s="44"/>
      <c r="F193" s="45"/>
      <c r="G193" s="46"/>
      <c r="H193" s="47"/>
      <c r="I193" s="48"/>
      <c r="J193" s="49"/>
      <c r="K193" s="50"/>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row>
    <row r="194" spans="1:67" s="43" customFormat="1" ht="14.1" customHeight="1" x14ac:dyDescent="0.2">
      <c r="A194" s="41"/>
      <c r="B194" s="42"/>
      <c r="D194" s="44"/>
      <c r="E194" s="44"/>
      <c r="F194" s="45"/>
      <c r="G194" s="46"/>
      <c r="H194" s="47"/>
      <c r="I194" s="48"/>
      <c r="J194" s="49"/>
      <c r="K194" s="50"/>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row>
    <row r="195" spans="1:67" s="43" customFormat="1" ht="14.1" customHeight="1" x14ac:dyDescent="0.2">
      <c r="A195" s="41"/>
      <c r="B195" s="42"/>
      <c r="D195" s="44"/>
      <c r="E195" s="44"/>
      <c r="F195" s="45"/>
      <c r="G195" s="46"/>
      <c r="H195" s="47"/>
      <c r="I195" s="48"/>
      <c r="J195" s="49"/>
      <c r="K195" s="50"/>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row>
    <row r="196" spans="1:67" s="43" customFormat="1" ht="14.1" customHeight="1" x14ac:dyDescent="0.2">
      <c r="A196" s="41"/>
      <c r="B196" s="42"/>
      <c r="D196" s="53"/>
      <c r="E196" s="44"/>
      <c r="F196" s="45"/>
      <c r="G196" s="46"/>
      <c r="H196" s="47"/>
      <c r="I196" s="48"/>
      <c r="J196" s="49"/>
      <c r="K196" s="50"/>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row>
    <row r="197" spans="1:67" s="43" customFormat="1" ht="14.1" customHeight="1" x14ac:dyDescent="0.2">
      <c r="A197" s="41"/>
      <c r="B197" s="42"/>
      <c r="D197" s="53"/>
      <c r="E197" s="44"/>
      <c r="F197" s="45"/>
      <c r="G197" s="46"/>
      <c r="H197" s="47"/>
      <c r="I197" s="48"/>
      <c r="J197" s="49"/>
      <c r="K197" s="50"/>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row>
    <row r="198" spans="1:67" s="43" customFormat="1" ht="14.1" customHeight="1" x14ac:dyDescent="0.2">
      <c r="A198" s="41"/>
      <c r="B198" s="42"/>
      <c r="D198" s="53"/>
      <c r="E198" s="44"/>
      <c r="F198" s="45"/>
      <c r="G198" s="46"/>
      <c r="H198" s="47"/>
      <c r="I198" s="48"/>
      <c r="J198" s="49"/>
      <c r="K198" s="50"/>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row>
    <row r="199" spans="1:67" s="43" customFormat="1" ht="14.1" customHeight="1" x14ac:dyDescent="0.2">
      <c r="A199" s="41"/>
      <c r="B199" s="42"/>
      <c r="D199" s="53"/>
      <c r="E199" s="44"/>
      <c r="F199" s="45"/>
      <c r="G199" s="46"/>
      <c r="H199" s="47"/>
      <c r="I199" s="48"/>
      <c r="J199" s="49"/>
      <c r="K199" s="50"/>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row>
    <row r="200" spans="1:67" s="43" customFormat="1" ht="14.1" customHeight="1" x14ac:dyDescent="0.2">
      <c r="A200" s="41"/>
      <c r="B200" s="42"/>
      <c r="D200" s="53"/>
      <c r="E200" s="44"/>
      <c r="F200" s="45"/>
      <c r="G200" s="46"/>
      <c r="H200" s="47"/>
      <c r="I200" s="48"/>
      <c r="J200" s="49"/>
      <c r="K200" s="50"/>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row>
    <row r="201" spans="1:67" s="43" customFormat="1" ht="14.1" customHeight="1" x14ac:dyDescent="0.2">
      <c r="A201" s="41"/>
      <c r="B201" s="42"/>
      <c r="D201" s="44"/>
      <c r="E201" s="44"/>
      <c r="F201" s="45"/>
      <c r="G201" s="46"/>
      <c r="H201" s="47"/>
      <c r="I201" s="48"/>
      <c r="J201" s="49"/>
      <c r="K201" s="50"/>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row>
    <row r="202" spans="1:67" s="43" customFormat="1" ht="14.1" customHeight="1" x14ac:dyDescent="0.2">
      <c r="A202" s="41"/>
      <c r="B202" s="42"/>
      <c r="D202" s="44"/>
      <c r="E202" s="44"/>
      <c r="F202" s="45"/>
      <c r="G202" s="46"/>
      <c r="H202" s="47"/>
      <c r="I202" s="48"/>
      <c r="J202" s="49"/>
      <c r="K202" s="50"/>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row>
    <row r="203" spans="1:67" s="43" customFormat="1" ht="14.1" customHeight="1" x14ac:dyDescent="0.2">
      <c r="A203" s="41"/>
      <c r="B203" s="42"/>
      <c r="D203" s="44"/>
      <c r="E203" s="44"/>
      <c r="F203" s="45"/>
      <c r="G203" s="46"/>
      <c r="H203" s="47"/>
      <c r="I203" s="48"/>
      <c r="J203" s="49"/>
      <c r="K203" s="50"/>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row>
    <row r="204" spans="1:67" s="43" customFormat="1" ht="14.1" customHeight="1" x14ac:dyDescent="0.2">
      <c r="A204" s="41"/>
      <c r="B204" s="42"/>
      <c r="D204" s="44"/>
      <c r="E204" s="44"/>
      <c r="F204" s="45"/>
      <c r="G204" s="46"/>
      <c r="H204" s="47"/>
      <c r="I204" s="48"/>
      <c r="J204" s="49"/>
      <c r="K204" s="50"/>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row>
    <row r="205" spans="1:67" s="43" customFormat="1" ht="14.1" customHeight="1" x14ac:dyDescent="0.2">
      <c r="A205" s="41"/>
      <c r="B205" s="42"/>
      <c r="D205" s="53"/>
      <c r="E205" s="44"/>
      <c r="F205" s="45"/>
      <c r="G205" s="46"/>
      <c r="H205" s="47"/>
      <c r="I205" s="48"/>
      <c r="J205" s="49"/>
      <c r="K205" s="50"/>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row>
    <row r="206" spans="1:67" s="43" customFormat="1" ht="14.1" customHeight="1" x14ac:dyDescent="0.2">
      <c r="A206" s="41"/>
      <c r="B206" s="42"/>
      <c r="D206" s="53"/>
      <c r="E206" s="44"/>
      <c r="F206" s="45"/>
      <c r="G206" s="46"/>
      <c r="H206" s="47"/>
      <c r="I206" s="48"/>
      <c r="J206" s="49"/>
      <c r="K206" s="50"/>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row>
    <row r="207" spans="1:67" s="43" customFormat="1" ht="14.1" customHeight="1" x14ac:dyDescent="0.2">
      <c r="A207" s="41"/>
      <c r="B207" s="42"/>
      <c r="D207" s="53"/>
      <c r="E207" s="44"/>
      <c r="F207" s="45"/>
      <c r="G207" s="46"/>
      <c r="H207" s="47"/>
      <c r="I207" s="48"/>
      <c r="J207" s="49"/>
      <c r="K207" s="50"/>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row>
    <row r="208" spans="1:67" s="43" customFormat="1" ht="14.1" customHeight="1" x14ac:dyDescent="0.2">
      <c r="A208" s="41"/>
      <c r="B208" s="42"/>
      <c r="D208" s="53"/>
      <c r="E208" s="44"/>
      <c r="F208" s="45"/>
      <c r="G208" s="46"/>
      <c r="H208" s="47"/>
      <c r="I208" s="48"/>
      <c r="J208" s="49"/>
      <c r="K208" s="50"/>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row>
    <row r="209" spans="1:67" s="43" customFormat="1" ht="14.1" customHeight="1" x14ac:dyDescent="0.2">
      <c r="A209" s="41"/>
      <c r="B209" s="42"/>
      <c r="D209" s="53"/>
      <c r="E209" s="44"/>
      <c r="F209" s="45"/>
      <c r="G209" s="46"/>
      <c r="H209" s="47"/>
      <c r="I209" s="48"/>
      <c r="J209" s="49"/>
      <c r="K209" s="50"/>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row>
  </sheetData>
  <sheetProtection formatCells="0" formatColumns="0" formatRows="0" insertRows="0" deleteRows="0"/>
  <mergeCells count="19">
    <mergeCell ref="L1:AF1"/>
    <mergeCell ref="C5:F5"/>
    <mergeCell ref="S4:Y4"/>
    <mergeCell ref="L4:R4"/>
    <mergeCell ref="C4:F4"/>
    <mergeCell ref="S5:Y5"/>
    <mergeCell ref="L5:R5"/>
    <mergeCell ref="Z4:AF4"/>
    <mergeCell ref="Z5:AF5"/>
    <mergeCell ref="AG4:AM4"/>
    <mergeCell ref="AG5:AM5"/>
    <mergeCell ref="BI4:BO4"/>
    <mergeCell ref="BI5:BO5"/>
    <mergeCell ref="AN5:AT5"/>
    <mergeCell ref="AU4:BA4"/>
    <mergeCell ref="AU5:BA5"/>
    <mergeCell ref="AN4:AT4"/>
    <mergeCell ref="BB4:BH4"/>
    <mergeCell ref="BB5:BH5"/>
  </mergeCells>
  <phoneticPr fontId="3" type="noConversion"/>
  <conditionalFormatting sqref="E1:E1048576">
    <cfRule type="cellIs" dxfId="11" priority="13" operator="equal">
      <formula>"Bash"</formula>
    </cfRule>
    <cfRule type="cellIs" dxfId="10" priority="14" operator="equal">
      <formula>"LINUX"</formula>
    </cfRule>
    <cfRule type="cellIs" dxfId="9" priority="15" operator="equal">
      <formula>"PHP"</formula>
    </cfRule>
    <cfRule type="cellIs" dxfId="8" priority="16" operator="equal">
      <formula>"CSS"</formula>
    </cfRule>
    <cfRule type="cellIs" dxfId="7" priority="17" operator="equal">
      <formula>"HTML"</formula>
    </cfRule>
    <cfRule type="cellIs" dxfId="6" priority="18" operator="equal">
      <formula>"R"</formula>
    </cfRule>
    <cfRule type="cellIs" dxfId="5" priority="19" operator="equal">
      <formula>"SQL"</formula>
    </cfRule>
    <cfRule type="cellIs" dxfId="4" priority="20" operator="equal">
      <formula>"JS"</formula>
    </cfRule>
    <cfRule type="cellIs" dxfId="3" priority="21" operator="equal">
      <formula>"Python"</formula>
    </cfRule>
  </conditionalFormatting>
  <conditionalFormatting sqref="I1:I1048576">
    <cfRule type="dataBar" priority="10">
      <dataBar>
        <cfvo type="num" val="0"/>
        <cfvo type="num" val="1"/>
        <color theme="0" tint="-0.34998626667073579"/>
      </dataBar>
      <extLst>
        <ext xmlns:x14="http://schemas.microsoft.com/office/spreadsheetml/2009/9/main" uri="{B025F937-C7B1-47D3-B67F-A62EFF666E3E}">
          <x14:id>{61C4B7C1-945A-4FA2-9F76-5F4B6E797305}</x14:id>
        </ext>
      </extLst>
    </cfRule>
  </conditionalFormatting>
  <conditionalFormatting sqref="L1:BO1048576">
    <cfRule type="expression" dxfId="2" priority="1">
      <formula>L$6=TODAY()</formula>
    </cfRule>
    <cfRule type="expression" dxfId="1" priority="11">
      <formula>AND($F1&lt;=L$6,ROUNDDOWN(($G1-$F1+1)*$I1,0)+$F1-1&gt;=L$6)</formula>
    </cfRule>
    <cfRule type="expression" dxfId="0" priority="12">
      <formula>AND(NOT(ISBLANK($F1)),$F1&lt;=L$6,$G1&gt;=L$6)</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xr:uid="{00000000-0002-0000-0000-000000000000}"/>
  </dataValidations>
  <pageMargins left="0.25" right="0.25" top="0.5" bottom="0.5" header="0.5" footer="0.25"/>
  <pageSetup scale="63" fitToHeight="0" orientation="landscape" r:id="rId1"/>
  <headerFooter alignWithMargins="0"/>
  <ignoredErrors>
    <ignoredError sqref="I9 F17 F23 F38 H10:H14 H17:I17 H23:I23 H38:I38 H42 H40 H39 H41" unlockedFormula="1"/>
    <ignoredError sqref="A38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95250</xdr:colOff>
                    <xdr:row>1</xdr:row>
                    <xdr:rowOff>123825</xdr:rowOff>
                  </from>
                  <to>
                    <xdr:col>28</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61C4B7C1-945A-4FA2-9F76-5F4B6E797305}">
            <x14:dataBar minLength="0" maxLength="100" gradient="0">
              <x14:cfvo type="num">
                <xm:f>0</xm:f>
              </x14:cfvo>
              <x14:cfvo type="num">
                <xm:f>1</xm:f>
              </x14:cfvo>
              <x14:negativeFillColor rgb="FFFF0000"/>
              <x14:axisColor rgb="FF000000"/>
            </x14:dataBar>
          </x14:cfRule>
          <xm:sqref>I1:I1048576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Charles</cp:lastModifiedBy>
  <cp:lastPrinted>2018-02-12T20:25:38Z</cp:lastPrinted>
  <dcterms:created xsi:type="dcterms:W3CDTF">2010-06-09T16:05:03Z</dcterms:created>
  <dcterms:modified xsi:type="dcterms:W3CDTF">2022-02-15T07:23:57Z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