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6897770D-CAA9-45CC-9CCE-367FE852F818}"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2" i="9" l="1"/>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<sst xmlns="http://schemas.openxmlformats.org/spreadsheetml/2006/main" count="332" uniqueCount="193">
  <si>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</si>
  <si>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</si>
  <si>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</si>
  <si>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</si>
  <si>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</si>
  <si>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</si>
  <si>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</si>
  <si>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</si>
  <si>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</si>
  <si>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</si>
  <si>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</si>
  <si>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</si>
  <si>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</si>
  <si>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</si>
  <si>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</si>
  <si>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</si>
  <si>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</si>
  <si>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</si>
  <si>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</si>
  <si>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</si>
  <si>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</si>
  <si>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</si>
  <si>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</si>
  <si>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</si>
  <si>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</si>
  <si>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</si>
  <si>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</si>
  <si>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</si>
  <si>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</si>
  <si>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</si>
  <si>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</si>
  <si>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</si>
  <si>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</si>
  <si>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</si>
  <si>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</si>
  <si>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</si>
  <si>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</si>
  <si>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</si>
  <si>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</si>
  <si>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</si>
  <si>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</si>
  <si>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</si>
  <si>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</si>
  <si>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</si>
  <si>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</si>
  <si>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</si>
  <si>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</si>
  <si>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</si>
  <si>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</si>
  <si>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</si>
  <si>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</si>
  <si>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</si>
  <si>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</si>
  <si>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</si>
  <si>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</si>
  <si>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</si>
  <si>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</si>
  <si>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</si>
  <si>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</si>
  <si>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</si>
  <si>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</si>
  <si>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</si>
  <si>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</si>
  <si>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</si>
  <si>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</si>
  <si>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</si>
  <si>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</si>
  <si>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</si>
  <si>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</si>
  <si>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</si>
  <si>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</si>
  <si>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</si>
  <si>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</si>
  <si>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</si>
  <si>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</si>
  <si>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</si>
  <si>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</si>
  <si>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</si>
  <si>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</si>
  <si>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</si>
  <si>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</si>
  <si>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</si>
  <si>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</si>
  <si>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</si>
  <si>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</si>
  <si>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</si>
  <si>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</si>
  <si>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</si>
  <si>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</si>
  <si>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</si>
  <si>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</si>
  <si>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</si>
  <si>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</si>
  <si>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</si>
  <si>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</si>
  <si>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</si>
  <si>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</si>
  <si>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</si>
  <si>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</si>
  <si>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</si>
  <si>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</si>
  <si>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</si>
  <si>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</si>
  <si>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</si>
  <si>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</si>
  <si>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</si>
  <si>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</si>
  <si>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</si>
  <si>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</si>
  <si>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</si>
  <si>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</si>
  <si>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</si>
  <si>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</si>
  <si>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</si>
  <si>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</si>
  <si>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</si>
  <si>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</si>
  <si>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</si>
  <si>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</si>
  <si>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</si>
  <si>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</si>
  <si>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</si>
  <si>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</si>
  <si>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</si>
  <si>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</si>
  <si>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</si>
  <si>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</si>
  <si>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</si>
  <si>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</si>
  <si>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</si>
  <si>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</si>
  <si>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</si>
  <si>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</si>
  <si>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</si>
  <si>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</si>
  <si>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</si>
  <si>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</si>
  <si>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</si>
  <si>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</si>
  <si>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</si>
  <si>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</si>
  <si>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</si>
  <si>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</si>
  <si>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</si>
  <si>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</si>
  <si>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</si>
  <si>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</si>
  <si>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</si>
  <si>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</si>
  <si>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</si>
  <si>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</si>
  <si>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</si>
  <si>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</si>
  <si>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</si>
  <si>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</si>
  <si>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</si>
  <si>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</si>
  <si>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</si>
  <si>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</si>
  <si>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</si>
  <si>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</si>
  <si>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</si>
  <si>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</si>
  <si>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</si>
  <si>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</si>
  <si>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</si>
  <si>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</si>
  <si>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</si>
  <si>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</si>
  <si>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</si>
  <si>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</si>
  <si>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</si>
  <si>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</si>
  <si>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</si>
  <si>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</si>
  <si>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</si>
  <si>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</si>
  <si>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</si>
  <si>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</si>
  <si>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</si>
  <si>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</si>
  <si>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</si>
  <si>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</si>
  <si>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</si>
  <si>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</si>
  <si>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</si>
  <si>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</si>
  <si>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</si>
  <si>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</si>
  <si>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</si>
  <si>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</si>
  <si>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TBD (1.01)</t>
  </si>
  <si>
    <t>Sentiment Model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</si>
</sst>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0"/>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1"/>
  <sheetViews>
    <sheetView showGridLines="0" tabSelected="1" zoomScaleNormal="100" workbookViewId="0">
      <pane ySplit="7" topLeftCell="A134" activePane="bottomLeft" state="frozen"/>
      <selection pane="bottomLeft" activeCell="R157" sqref="R15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70</v>
      </c>
      <c r="J4" s="5"/>
      <c r="L4" s="71" t="str">
        <f>"Week "&amp;(L6-($C$4-WEEKDAY($C$4,1)+2))/7+1</f>
        <v>Week 70</v>
      </c>
      <c r="M4" s="72"/>
      <c r="N4" s="72"/>
      <c r="O4" s="72"/>
      <c r="P4" s="72"/>
      <c r="Q4" s="72"/>
      <c r="R4" s="73"/>
      <c r="S4" s="71" t="str">
        <f>"Week "&amp;(S6-($C$4-WEEKDAY($C$4,1)+2))/7+1</f>
        <v>Week 71</v>
      </c>
      <c r="T4" s="72"/>
      <c r="U4" s="72"/>
      <c r="V4" s="72"/>
      <c r="W4" s="72"/>
      <c r="X4" s="72"/>
      <c r="Y4" s="73"/>
      <c r="Z4" s="71" t="str">
        <f>"Week "&amp;(Z6-($C$4-WEEKDAY($C$4,1)+2))/7+1</f>
        <v>Week 72</v>
      </c>
      <c r="AA4" s="72"/>
      <c r="AB4" s="72"/>
      <c r="AC4" s="72"/>
      <c r="AD4" s="72"/>
      <c r="AE4" s="72"/>
      <c r="AF4" s="73"/>
      <c r="AG4" s="71" t="str">
        <f>"Week "&amp;(AG6-($C$4-WEEKDAY($C$4,1)+2))/7+1</f>
        <v>Week 73</v>
      </c>
      <c r="AH4" s="72"/>
      <c r="AI4" s="72"/>
      <c r="AJ4" s="72"/>
      <c r="AK4" s="72"/>
      <c r="AL4" s="72"/>
      <c r="AM4" s="73"/>
      <c r="AN4" s="71" t="str">
        <f>"Week "&amp;(AN6-($C$4-WEEKDAY($C$4,1)+2))/7+1</f>
        <v>Week 74</v>
      </c>
      <c r="AO4" s="72"/>
      <c r="AP4" s="72"/>
      <c r="AQ4" s="72"/>
      <c r="AR4" s="72"/>
      <c r="AS4" s="72"/>
      <c r="AT4" s="73"/>
      <c r="AU4" s="71" t="str">
        <f>"Week "&amp;(AU6-($C$4-WEEKDAY($C$4,1)+2))/7+1</f>
        <v>Week 75</v>
      </c>
      <c r="AV4" s="72"/>
      <c r="AW4" s="72"/>
      <c r="AX4" s="72"/>
      <c r="AY4" s="72"/>
      <c r="AZ4" s="72"/>
      <c r="BA4" s="73"/>
      <c r="BB4" s="71" t="str">
        <f>"Week "&amp;(BB6-($C$4-WEEKDAY($C$4,1)+2))/7+1</f>
        <v>Week 76</v>
      </c>
      <c r="BC4" s="72"/>
      <c r="BD4" s="72"/>
      <c r="BE4" s="72"/>
      <c r="BF4" s="72"/>
      <c r="BG4" s="72"/>
      <c r="BH4" s="73"/>
      <c r="BI4" s="71" t="str">
        <f>"Week "&amp;(BI6-($C$4-WEEKDAY($C$4,1)+2))/7+1</f>
        <v>Week 77</v>
      </c>
      <c r="BJ4" s="72"/>
      <c r="BK4" s="72"/>
      <c r="BL4" s="72"/>
      <c r="BM4" s="72"/>
      <c r="BN4" s="72"/>
      <c r="BO4" s="73"/>
    </row>
    <row r="5" spans="1:67" ht="17.25" customHeight="1" x14ac:dyDescent="0.2">
      <c r="B5" s="14" t="s">
        <v>10</v>
      </c>
      <c r="C5" s="70" t="s">
        <v>98</v>
      </c>
      <c r="D5" s="70"/>
      <c r="E5" s="70"/>
      <c r="F5" s="70"/>
      <c r="L5" s="75">
        <f>L6</f>
        <v>44676</v>
      </c>
      <c r="M5" s="76"/>
      <c r="N5" s="76"/>
      <c r="O5" s="76"/>
      <c r="P5" s="76"/>
      <c r="Q5" s="76"/>
      <c r="R5" s="77"/>
      <c r="S5" s="75">
        <f>S6</f>
        <v>44683</v>
      </c>
      <c r="T5" s="76"/>
      <c r="U5" s="76"/>
      <c r="V5" s="76"/>
      <c r="W5" s="76"/>
      <c r="X5" s="76"/>
      <c r="Y5" s="77"/>
      <c r="Z5" s="75">
        <f>Z6</f>
        <v>44690</v>
      </c>
      <c r="AA5" s="76"/>
      <c r="AB5" s="76"/>
      <c r="AC5" s="76"/>
      <c r="AD5" s="76"/>
      <c r="AE5" s="76"/>
      <c r="AF5" s="77"/>
      <c r="AG5" s="75">
        <f>AG6</f>
        <v>44697</v>
      </c>
      <c r="AH5" s="76"/>
      <c r="AI5" s="76"/>
      <c r="AJ5" s="76"/>
      <c r="AK5" s="76"/>
      <c r="AL5" s="76"/>
      <c r="AM5" s="77"/>
      <c r="AN5" s="75">
        <f>AN6</f>
        <v>44704</v>
      </c>
      <c r="AO5" s="76"/>
      <c r="AP5" s="76"/>
      <c r="AQ5" s="76"/>
      <c r="AR5" s="76"/>
      <c r="AS5" s="76"/>
      <c r="AT5" s="77"/>
      <c r="AU5" s="75">
        <f>AU6</f>
        <v>44711</v>
      </c>
      <c r="AV5" s="76"/>
      <c r="AW5" s="76"/>
      <c r="AX5" s="76"/>
      <c r="AY5" s="76"/>
      <c r="AZ5" s="76"/>
      <c r="BA5" s="77"/>
      <c r="BB5" s="75">
        <f>BB6</f>
        <v>44718</v>
      </c>
      <c r="BC5" s="76"/>
      <c r="BD5" s="76"/>
      <c r="BE5" s="76"/>
      <c r="BF5" s="76"/>
      <c r="BG5" s="76"/>
      <c r="BH5" s="77"/>
      <c r="BI5" s="75">
        <f>BI6</f>
        <v>44725</v>
      </c>
      <c r="BJ5" s="76"/>
      <c r="BK5" s="76"/>
      <c r="BL5" s="76"/>
      <c r="BM5" s="76"/>
      <c r="BN5" s="76"/>
      <c r="BO5" s="77"/>
    </row>
    <row r="6" spans="1:67" ht="12.75" x14ac:dyDescent="0.2">
      <c r="L6" s="17">
        <f>C4-WEEKDAY(C4,1)+2+7*(I4-1)</f>
        <v>44676</v>
      </c>
      <c r="M6" s="18">
        <f t="shared" ref="M6:AR6" si="0">L6+1</f>
        <v>44677</v>
      </c>
      <c r="N6" s="18">
        <f t="shared" si="0"/>
        <v>44678</v>
      </c>
      <c r="O6" s="18">
        <f t="shared" si="0"/>
        <v>44679</v>
      </c>
      <c r="P6" s="18">
        <f t="shared" si="0"/>
        <v>44680</v>
      </c>
      <c r="Q6" s="18">
        <f t="shared" si="0"/>
        <v>44681</v>
      </c>
      <c r="R6" s="19">
        <f t="shared" si="0"/>
        <v>44682</v>
      </c>
      <c r="S6" s="17">
        <f t="shared" si="0"/>
        <v>44683</v>
      </c>
      <c r="T6" s="18">
        <f t="shared" si="0"/>
        <v>44684</v>
      </c>
      <c r="U6" s="18">
        <f t="shared" si="0"/>
        <v>44685</v>
      </c>
      <c r="V6" s="18">
        <f t="shared" si="0"/>
        <v>44686</v>
      </c>
      <c r="W6" s="18">
        <f t="shared" si="0"/>
        <v>44687</v>
      </c>
      <c r="X6" s="18">
        <f t="shared" si="0"/>
        <v>44688</v>
      </c>
      <c r="Y6" s="19">
        <f t="shared" si="0"/>
        <v>44689</v>
      </c>
      <c r="Z6" s="17">
        <f t="shared" si="0"/>
        <v>44690</v>
      </c>
      <c r="AA6" s="18">
        <f t="shared" si="0"/>
        <v>44691</v>
      </c>
      <c r="AB6" s="18">
        <f t="shared" si="0"/>
        <v>44692</v>
      </c>
      <c r="AC6" s="18">
        <f t="shared" si="0"/>
        <v>44693</v>
      </c>
      <c r="AD6" s="18">
        <f t="shared" si="0"/>
        <v>44694</v>
      </c>
      <c r="AE6" s="18">
        <f t="shared" si="0"/>
        <v>44695</v>
      </c>
      <c r="AF6" s="19">
        <f t="shared" si="0"/>
        <v>44696</v>
      </c>
      <c r="AG6" s="17">
        <f t="shared" si="0"/>
        <v>44697</v>
      </c>
      <c r="AH6" s="18">
        <f t="shared" si="0"/>
        <v>44698</v>
      </c>
      <c r="AI6" s="18">
        <f t="shared" si="0"/>
        <v>44699</v>
      </c>
      <c r="AJ6" s="18">
        <f t="shared" si="0"/>
        <v>44700</v>
      </c>
      <c r="AK6" s="18">
        <f t="shared" si="0"/>
        <v>44701</v>
      </c>
      <c r="AL6" s="18">
        <f t="shared" si="0"/>
        <v>44702</v>
      </c>
      <c r="AM6" s="19">
        <f t="shared" si="0"/>
        <v>44703</v>
      </c>
      <c r="AN6" s="17">
        <f t="shared" si="0"/>
        <v>44704</v>
      </c>
      <c r="AO6" s="18">
        <f t="shared" si="0"/>
        <v>44705</v>
      </c>
      <c r="AP6" s="18">
        <f t="shared" si="0"/>
        <v>44706</v>
      </c>
      <c r="AQ6" s="18">
        <f t="shared" si="0"/>
        <v>44707</v>
      </c>
      <c r="AR6" s="18">
        <f t="shared" si="0"/>
        <v>44708</v>
      </c>
      <c r="AS6" s="18">
        <f t="shared" ref="AS6:BO6" si="1">AR6+1</f>
        <v>44709</v>
      </c>
      <c r="AT6" s="19">
        <f t="shared" si="1"/>
        <v>44710</v>
      </c>
      <c r="AU6" s="17">
        <f t="shared" si="1"/>
        <v>44711</v>
      </c>
      <c r="AV6" s="18">
        <f t="shared" si="1"/>
        <v>44712</v>
      </c>
      <c r="AW6" s="18">
        <f t="shared" si="1"/>
        <v>44713</v>
      </c>
      <c r="AX6" s="18">
        <f t="shared" si="1"/>
        <v>44714</v>
      </c>
      <c r="AY6" s="18">
        <f t="shared" si="1"/>
        <v>44715</v>
      </c>
      <c r="AZ6" s="18">
        <f t="shared" si="1"/>
        <v>44716</v>
      </c>
      <c r="BA6" s="19">
        <f t="shared" si="1"/>
        <v>44717</v>
      </c>
      <c r="BB6" s="17">
        <f t="shared" si="1"/>
        <v>44718</v>
      </c>
      <c r="BC6" s="18">
        <f t="shared" si="1"/>
        <v>44719</v>
      </c>
      <c r="BD6" s="18">
        <f t="shared" si="1"/>
        <v>44720</v>
      </c>
      <c r="BE6" s="18">
        <f t="shared" si="1"/>
        <v>44721</v>
      </c>
      <c r="BF6" s="18">
        <f t="shared" si="1"/>
        <v>44722</v>
      </c>
      <c r="BG6" s="18">
        <f t="shared" si="1"/>
        <v>44723</v>
      </c>
      <c r="BH6" s="19">
        <f t="shared" si="1"/>
        <v>44724</v>
      </c>
      <c r="BI6" s="17">
        <f t="shared" si="1"/>
        <v>44725</v>
      </c>
      <c r="BJ6" s="18">
        <f t="shared" si="1"/>
        <v>44726</v>
      </c>
      <c r="BK6" s="18">
        <f t="shared" si="1"/>
        <v>44727</v>
      </c>
      <c r="BL6" s="18">
        <f t="shared" si="1"/>
        <v>44728</v>
      </c>
      <c r="BM6" s="18">
        <f t="shared" si="1"/>
        <v>44729</v>
      </c>
      <c r="BN6" s="18">
        <f t="shared" si="1"/>
        <v>44730</v>
      </c>
      <c r="BO6" s="19">
        <f t="shared" si="1"/>
        <v>44731</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7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191</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192</v>
      </c>
      <c r="D173" s="53"/>
      <c r="E173" s="44" t="s">
        <v>66</v>
      </c>
      <c r="F173" s="45">
        <v>44623</v>
      </c>
      <c r="G173" s="46">
        <v>44673</v>
      </c>
      <c r="H173" s="56"/>
      <c r="I173" s="48">
        <v>0.5</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156</v>
      </c>
      <c r="D174" s="53"/>
      <c r="E174" s="44" t="s">
        <v>64</v>
      </c>
      <c r="F174" s="45">
        <v>44674</v>
      </c>
      <c r="G174" s="46">
        <v>44682</v>
      </c>
      <c r="H174" s="56"/>
      <c r="I174" s="48">
        <v>0</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56"/>
      <c r="I175" s="48"/>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56"/>
      <c r="I176" s="48"/>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56"/>
      <c r="I177" s="48"/>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44"/>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44"/>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2022-04-15T04:41:29Z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