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lad7\Documents\Универ\Цифровое моделирование\Лабы\5\"/>
    </mc:Choice>
  </mc:AlternateContent>
  <xr:revisionPtr revIDLastSave="0" documentId="13_ncr:1_{210C3CA1-7EA9-4910-9ED0-0B543C21F6C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D5" i="1"/>
  <c r="L42" i="1" l="1"/>
  <c r="B44" i="1"/>
  <c r="B45" i="1"/>
  <c r="B49" i="1"/>
  <c r="C43" i="1"/>
  <c r="E43" i="1"/>
  <c r="G43" i="1"/>
  <c r="I43" i="1"/>
  <c r="D44" i="1"/>
  <c r="F44" i="1"/>
  <c r="H44" i="1"/>
  <c r="C45" i="1"/>
  <c r="E45" i="1"/>
  <c r="G45" i="1"/>
  <c r="I45" i="1"/>
  <c r="D46" i="1"/>
  <c r="H46" i="1"/>
  <c r="E47" i="1"/>
  <c r="I47" i="1"/>
  <c r="F48" i="1"/>
  <c r="C49" i="1"/>
  <c r="G49" i="1"/>
  <c r="E42" i="1"/>
  <c r="G42" i="1"/>
  <c r="I42" i="1"/>
  <c r="C34" i="1"/>
  <c r="D34" i="1"/>
  <c r="D43" i="1" s="1"/>
  <c r="E34" i="1"/>
  <c r="F34" i="1"/>
  <c r="F43" i="1" s="1"/>
  <c r="G34" i="1"/>
  <c r="H34" i="1"/>
  <c r="H43" i="1" s="1"/>
  <c r="I34" i="1"/>
  <c r="C35" i="1"/>
  <c r="C44" i="1" s="1"/>
  <c r="D35" i="1"/>
  <c r="E35" i="1"/>
  <c r="E44" i="1" s="1"/>
  <c r="F35" i="1"/>
  <c r="G35" i="1"/>
  <c r="G44" i="1" s="1"/>
  <c r="H35" i="1"/>
  <c r="I35" i="1"/>
  <c r="I44" i="1" s="1"/>
  <c r="C36" i="1"/>
  <c r="D36" i="1"/>
  <c r="D45" i="1" s="1"/>
  <c r="E36" i="1"/>
  <c r="F36" i="1"/>
  <c r="F45" i="1" s="1"/>
  <c r="G36" i="1"/>
  <c r="H36" i="1"/>
  <c r="H45" i="1" s="1"/>
  <c r="I36" i="1"/>
  <c r="C37" i="1"/>
  <c r="C46" i="1" s="1"/>
  <c r="D37" i="1"/>
  <c r="E37" i="1"/>
  <c r="E46" i="1" s="1"/>
  <c r="H37" i="1"/>
  <c r="I37" i="1"/>
  <c r="I46" i="1" s="1"/>
  <c r="D38" i="1"/>
  <c r="D47" i="1" s="1"/>
  <c r="E38" i="1"/>
  <c r="F38" i="1"/>
  <c r="F47" i="1" s="1"/>
  <c r="I38" i="1"/>
  <c r="C39" i="1"/>
  <c r="C48" i="1" s="1"/>
  <c r="E39" i="1"/>
  <c r="E48" i="1" s="1"/>
  <c r="F39" i="1"/>
  <c r="G39" i="1"/>
  <c r="G48" i="1" s="1"/>
  <c r="C40" i="1"/>
  <c r="D40" i="1"/>
  <c r="D49" i="1" s="1"/>
  <c r="G40" i="1"/>
  <c r="H40" i="1"/>
  <c r="H49" i="1" s="1"/>
  <c r="D33" i="1"/>
  <c r="D42" i="1" s="1"/>
  <c r="E33" i="1"/>
  <c r="F33" i="1"/>
  <c r="F42" i="1" s="1"/>
  <c r="G33" i="1"/>
  <c r="H33" i="1"/>
  <c r="H42" i="1" s="1"/>
  <c r="I33" i="1"/>
  <c r="C33" i="1"/>
  <c r="C42" i="1" s="1"/>
  <c r="I28" i="1"/>
  <c r="H28" i="1"/>
  <c r="G28" i="1"/>
  <c r="F28" i="1"/>
  <c r="E28" i="1"/>
  <c r="D28" i="1"/>
  <c r="C28" i="1"/>
  <c r="B28" i="1"/>
  <c r="G13" i="1"/>
  <c r="G38" i="1" s="1"/>
  <c r="G47" i="1" s="1"/>
  <c r="I14" i="1"/>
  <c r="I39" i="1" s="1"/>
  <c r="I48" i="1" s="1"/>
  <c r="H14" i="1"/>
  <c r="H39" i="1" s="1"/>
  <c r="H48" i="1" s="1"/>
  <c r="C13" i="1"/>
  <c r="C38" i="1" s="1"/>
  <c r="C47" i="1" s="1"/>
  <c r="J15" i="1"/>
  <c r="D29" i="1"/>
  <c r="J39" i="1" s="1"/>
  <c r="B48" i="1" s="1"/>
  <c r="C5" i="1"/>
  <c r="J13" i="1" s="1"/>
  <c r="B5" i="1"/>
  <c r="J12" i="1" s="1"/>
  <c r="C4" i="1"/>
  <c r="D4" i="1"/>
  <c r="D14" i="1" s="1"/>
  <c r="D39" i="1" s="1"/>
  <c r="D48" i="1" s="1"/>
  <c r="E4" i="1"/>
  <c r="E15" i="1" s="1"/>
  <c r="E40" i="1" s="1"/>
  <c r="E49" i="1" s="1"/>
  <c r="F4" i="1"/>
  <c r="F15" i="1" s="1"/>
  <c r="F40" i="1" s="1"/>
  <c r="F49" i="1" s="1"/>
  <c r="G4" i="1"/>
  <c r="G12" i="1" s="1"/>
  <c r="G37" i="1" s="1"/>
  <c r="G46" i="1" s="1"/>
  <c r="H4" i="1"/>
  <c r="H13" i="1" s="1"/>
  <c r="H38" i="1" s="1"/>
  <c r="H47" i="1" s="1"/>
  <c r="I4" i="1"/>
  <c r="I15" i="1" s="1"/>
  <c r="I40" i="1" s="1"/>
  <c r="I49" i="1" s="1"/>
  <c r="B4" i="1"/>
  <c r="B12" i="1" s="1"/>
  <c r="J14" i="1" l="1"/>
  <c r="C29" i="1"/>
  <c r="J38" i="1" s="1"/>
  <c r="B47" i="1" s="1"/>
  <c r="B17" i="1" a="1"/>
  <c r="B17" i="1" s="1"/>
  <c r="F12" i="1"/>
  <c r="F37" i="1" s="1"/>
  <c r="F46" i="1" s="1"/>
  <c r="B29" i="1"/>
  <c r="B18" i="1" l="1"/>
  <c r="B20" i="1"/>
  <c r="B22" i="1"/>
  <c r="B24" i="1"/>
  <c r="C18" i="1"/>
  <c r="C20" i="1"/>
  <c r="C22" i="1"/>
  <c r="C24" i="1"/>
  <c r="E18" i="1"/>
  <c r="E20" i="1"/>
  <c r="E22" i="1"/>
  <c r="E24" i="1"/>
  <c r="D18" i="1"/>
  <c r="D20" i="1"/>
  <c r="D22" i="1"/>
  <c r="D24" i="1"/>
  <c r="F17" i="1"/>
  <c r="F19" i="1"/>
  <c r="F21" i="1"/>
  <c r="F23" i="1"/>
  <c r="G17" i="1"/>
  <c r="G19" i="1"/>
  <c r="G21" i="1"/>
  <c r="G23" i="1"/>
  <c r="I17" i="1"/>
  <c r="I19" i="1"/>
  <c r="I21" i="1"/>
  <c r="I23" i="1"/>
  <c r="H17" i="1"/>
  <c r="H19" i="1"/>
  <c r="H21" i="1"/>
  <c r="H23" i="1"/>
  <c r="F18" i="1"/>
  <c r="F20" i="1"/>
  <c r="F22" i="1"/>
  <c r="F24" i="1"/>
  <c r="G18" i="1"/>
  <c r="G20" i="1"/>
  <c r="G22" i="1"/>
  <c r="G24" i="1"/>
  <c r="I18" i="1"/>
  <c r="I20" i="1"/>
  <c r="I22" i="1"/>
  <c r="I24" i="1"/>
  <c r="H18" i="1"/>
  <c r="H20" i="1"/>
  <c r="H22" i="1"/>
  <c r="H24" i="1"/>
  <c r="B19" i="1"/>
  <c r="B21" i="1"/>
  <c r="B23" i="1"/>
  <c r="C17" i="1"/>
  <c r="C19" i="1"/>
  <c r="C21" i="1"/>
  <c r="C23" i="1"/>
  <c r="E17" i="1"/>
  <c r="E19" i="1"/>
  <c r="E21" i="1"/>
  <c r="E23" i="1"/>
  <c r="D17" i="1"/>
  <c r="D19" i="1"/>
  <c r="D21" i="1"/>
  <c r="D23" i="1"/>
  <c r="L17" i="1" l="1" a="1"/>
  <c r="L17" i="1" s="1"/>
  <c r="B30" i="1" s="1"/>
  <c r="L23" i="1" l="1"/>
  <c r="L18" i="1"/>
  <c r="L22" i="1"/>
  <c r="L20" i="1"/>
  <c r="L21" i="1"/>
  <c r="L24" i="1"/>
  <c r="L19" i="1"/>
  <c r="J34" i="1"/>
  <c r="B43" i="1" s="1"/>
  <c r="J33" i="1"/>
  <c r="B42" i="1" s="1"/>
  <c r="J37" i="1"/>
  <c r="B46" i="1" s="1"/>
  <c r="L43" i="1" l="1"/>
  <c r="L44" i="1" s="1"/>
</calcChain>
</file>

<file path=xl/sharedStrings.xml><?xml version="1.0" encoding="utf-8"?>
<sst xmlns="http://schemas.openxmlformats.org/spreadsheetml/2006/main" count="70" uniqueCount="29">
  <si>
    <t>p=</t>
  </si>
  <si>
    <t>q=</t>
  </si>
  <si>
    <t>k</t>
  </si>
  <si>
    <t>r_k</t>
  </si>
  <si>
    <t>e_k</t>
  </si>
  <si>
    <t>Задача 1</t>
  </si>
  <si>
    <t>i1</t>
  </si>
  <si>
    <t>i2</t>
  </si>
  <si>
    <t>i3</t>
  </si>
  <si>
    <t>i4</t>
  </si>
  <si>
    <t>i5</t>
  </si>
  <si>
    <t>i6</t>
  </si>
  <si>
    <t>i7</t>
  </si>
  <si>
    <t>i8</t>
  </si>
  <si>
    <t>1 ур-е</t>
  </si>
  <si>
    <t>2 ур-е</t>
  </si>
  <si>
    <t>3 ур-е</t>
  </si>
  <si>
    <t>4 ур-е</t>
  </si>
  <si>
    <t>5 ур-е</t>
  </si>
  <si>
    <t>6 ур-е</t>
  </si>
  <si>
    <t>7 ур-е</t>
  </si>
  <si>
    <t>8 ур-е</t>
  </si>
  <si>
    <t xml:space="preserve">i1 </t>
  </si>
  <si>
    <t>Задача 2</t>
  </si>
  <si>
    <t>i_k</t>
  </si>
  <si>
    <t>e4</t>
  </si>
  <si>
    <t>det A=</t>
  </si>
  <si>
    <t>det A1=</t>
  </si>
  <si>
    <t>e4=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</si>
</sst>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7" zoomScale="85" zoomScaleNormal="85" workbookViewId="0">
      <selection activeCell="L32" sqref="L32"/>
    </sheetView>
  </sheetViews>
  <sheetFormatPr defaultRowHeight="15" x14ac:dyDescent="0.25"/>
  <sheetData>
    <row r="1" spans="1:12" x14ac:dyDescent="0.25">
      <c r="A1" s="1" t="s">
        <v>0</v>
      </c>
      <c r="B1" s="2">
        <v>3</v>
      </c>
      <c r="D1" s="1"/>
      <c r="E1" s="2"/>
    </row>
    <row r="2" spans="1:12" x14ac:dyDescent="0.25">
      <c r="A2" s="1" t="s">
        <v>1</v>
      </c>
      <c r="B2" s="2">
        <v>2</v>
      </c>
    </row>
    <row r="3" spans="1:12" x14ac:dyDescent="0.25">
      <c r="A3" s="3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4"/>
      <c r="K3" s="4"/>
      <c r="L3" s="4"/>
    </row>
    <row r="4" spans="1:12" x14ac:dyDescent="0.25">
      <c r="A4" s="3" t="s">
        <v>3</v>
      </c>
      <c r="B4" s="3">
        <f>B1+B2+B3</f>
        <v>6</v>
      </c>
      <c r="C4" s="3">
        <f t="shared" ref="C4:I4" si="0">C1+C2+C3</f>
        <v>2</v>
      </c>
      <c r="D4" s="3">
        <f t="shared" si="0"/>
        <v>3</v>
      </c>
      <c r="E4" s="3">
        <f t="shared" si="0"/>
        <v>4</v>
      </c>
      <c r="F4" s="3">
        <f t="shared" si="0"/>
        <v>5</v>
      </c>
      <c r="G4" s="3">
        <f t="shared" si="0"/>
        <v>6</v>
      </c>
      <c r="H4" s="3">
        <f t="shared" si="0"/>
        <v>7</v>
      </c>
      <c r="I4" s="3">
        <f t="shared" si="0"/>
        <v>8</v>
      </c>
      <c r="J4" s="4"/>
      <c r="K4" s="4"/>
      <c r="L4" s="4"/>
    </row>
    <row r="5" spans="1:12" x14ac:dyDescent="0.25">
      <c r="A5" s="3" t="s">
        <v>4</v>
      </c>
      <c r="B5" s="3">
        <f>2*(B1+B2)+20</f>
        <v>30</v>
      </c>
      <c r="C5" s="3">
        <f>2*(B1+B2)+3</f>
        <v>13</v>
      </c>
      <c r="D5" s="3">
        <f>3*(B1+B2)+8</f>
        <v>23</v>
      </c>
      <c r="E5" s="3">
        <f>8*(B1+B2)+39</f>
        <v>79</v>
      </c>
      <c r="F5" s="3"/>
      <c r="G5" s="3"/>
      <c r="H5" s="3"/>
      <c r="I5" s="3"/>
      <c r="J5" s="4"/>
      <c r="K5" s="4"/>
      <c r="L5" s="4"/>
    </row>
    <row r="6" spans="1:12" x14ac:dyDescent="0.25">
      <c r="A6" s="13" t="s">
        <v>5</v>
      </c>
      <c r="B6" s="1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5"/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/>
      <c r="K7" s="4"/>
      <c r="L7" s="4"/>
    </row>
    <row r="8" spans="1:12" x14ac:dyDescent="0.25">
      <c r="A8" s="6" t="s">
        <v>14</v>
      </c>
      <c r="B8" s="3">
        <v>1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4"/>
      <c r="L8" s="4"/>
    </row>
    <row r="9" spans="1:12" x14ac:dyDescent="0.25">
      <c r="A9" s="6" t="s">
        <v>15</v>
      </c>
      <c r="B9" s="3">
        <v>-1</v>
      </c>
      <c r="C9" s="3">
        <v>-1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4"/>
      <c r="L9" s="4"/>
    </row>
    <row r="10" spans="1:12" x14ac:dyDescent="0.25">
      <c r="A10" s="6" t="s">
        <v>16</v>
      </c>
      <c r="B10" s="3">
        <v>0</v>
      </c>
      <c r="C10" s="3">
        <v>1</v>
      </c>
      <c r="D10" s="3">
        <v>-1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4"/>
      <c r="L10" s="4"/>
    </row>
    <row r="11" spans="1:12" x14ac:dyDescent="0.25">
      <c r="A11" s="6" t="s">
        <v>17</v>
      </c>
      <c r="B11" s="3">
        <v>0</v>
      </c>
      <c r="C11" s="3">
        <v>0</v>
      </c>
      <c r="D11" s="3">
        <v>1</v>
      </c>
      <c r="E11" s="3">
        <v>-1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4"/>
      <c r="L11" s="4"/>
    </row>
    <row r="12" spans="1:12" x14ac:dyDescent="0.25">
      <c r="A12" s="6" t="s">
        <v>18</v>
      </c>
      <c r="B12" s="3">
        <f>B4</f>
        <v>6</v>
      </c>
      <c r="C12" s="3">
        <v>0</v>
      </c>
      <c r="D12" s="3">
        <v>0</v>
      </c>
      <c r="E12" s="3">
        <v>0</v>
      </c>
      <c r="F12" s="3">
        <f>-F4</f>
        <v>-5</v>
      </c>
      <c r="G12" s="3">
        <f>G4</f>
        <v>6</v>
      </c>
      <c r="H12" s="3">
        <v>0</v>
      </c>
      <c r="I12" s="3">
        <v>0</v>
      </c>
      <c r="J12" s="3">
        <f>B5</f>
        <v>30</v>
      </c>
      <c r="K12" s="4"/>
      <c r="L12" s="4"/>
    </row>
    <row r="13" spans="1:12" x14ac:dyDescent="0.25">
      <c r="A13" s="6" t="s">
        <v>19</v>
      </c>
      <c r="B13" s="3">
        <v>0</v>
      </c>
      <c r="C13" s="3">
        <f>C4</f>
        <v>2</v>
      </c>
      <c r="D13" s="3">
        <v>0</v>
      </c>
      <c r="E13" s="3">
        <v>0</v>
      </c>
      <c r="F13" s="3">
        <v>0</v>
      </c>
      <c r="G13" s="3">
        <f>G4</f>
        <v>6</v>
      </c>
      <c r="H13" s="3">
        <f>-H4</f>
        <v>-7</v>
      </c>
      <c r="I13" s="3">
        <v>0</v>
      </c>
      <c r="J13" s="3">
        <f>C5</f>
        <v>13</v>
      </c>
      <c r="K13" s="4"/>
      <c r="L13" s="4"/>
    </row>
    <row r="14" spans="1:12" x14ac:dyDescent="0.25">
      <c r="A14" s="6" t="s">
        <v>20</v>
      </c>
      <c r="B14" s="3">
        <v>0</v>
      </c>
      <c r="C14" s="3">
        <v>0</v>
      </c>
      <c r="D14" s="3">
        <f>D4</f>
        <v>3</v>
      </c>
      <c r="E14" s="3">
        <v>0</v>
      </c>
      <c r="F14" s="3">
        <v>0</v>
      </c>
      <c r="G14" s="3">
        <v>0</v>
      </c>
      <c r="H14" s="3">
        <f>H4</f>
        <v>7</v>
      </c>
      <c r="I14" s="3">
        <f>-I4</f>
        <v>-8</v>
      </c>
      <c r="J14" s="3">
        <f>D5</f>
        <v>23</v>
      </c>
      <c r="K14" s="4"/>
      <c r="L14" s="4"/>
    </row>
    <row r="15" spans="1:12" x14ac:dyDescent="0.25">
      <c r="A15" s="6" t="s">
        <v>21</v>
      </c>
      <c r="B15" s="3">
        <v>0</v>
      </c>
      <c r="C15" s="3">
        <v>0</v>
      </c>
      <c r="D15" s="3">
        <v>0</v>
      </c>
      <c r="E15" s="3">
        <f>E4</f>
        <v>4</v>
      </c>
      <c r="F15" s="3">
        <f>-F4</f>
        <v>-5</v>
      </c>
      <c r="G15" s="3">
        <v>0</v>
      </c>
      <c r="H15" s="3">
        <v>0</v>
      </c>
      <c r="I15" s="3">
        <f>I4</f>
        <v>8</v>
      </c>
      <c r="J15" s="3">
        <f>E5</f>
        <v>79</v>
      </c>
      <c r="K15" s="4"/>
      <c r="L15" s="4"/>
    </row>
    <row r="16" spans="1:12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6" t="s">
        <v>14</v>
      </c>
      <c r="B17" s="8">
        <f t="array" ref="B17:I24">MINVERSE(B8:I15)</f>
        <v>0.22636217948717943</v>
      </c>
      <c r="C17" s="8">
        <v>-0.21334134615384612</v>
      </c>
      <c r="D17" s="8">
        <v>-9.7689636752136669E-2</v>
      </c>
      <c r="E17" s="8">
        <v>3.3920940170940161E-2</v>
      </c>
      <c r="F17" s="8">
        <v>9.3382745726495742E-2</v>
      </c>
      <c r="G17" s="8">
        <v>-5.7825854700854697E-2</v>
      </c>
      <c r="H17" s="8">
        <v>-4.3870192307692298E-2</v>
      </c>
      <c r="I17" s="8">
        <v>-4.8110309829059832E-2</v>
      </c>
      <c r="J17" s="5"/>
      <c r="K17" s="9" t="s">
        <v>22</v>
      </c>
      <c r="L17" s="9">
        <f t="array" ref="L17:L24">MMULT(B17:I24,J8:J15)</f>
        <v>-2.7599826388888884</v>
      </c>
    </row>
    <row r="18" spans="1:12" x14ac:dyDescent="0.25">
      <c r="A18" s="6" t="s">
        <v>15</v>
      </c>
      <c r="B18" s="8">
        <v>-4.0064102564102644E-2</v>
      </c>
      <c r="C18" s="8">
        <v>-0.38701923076923084</v>
      </c>
      <c r="D18" s="8">
        <v>0.36832264957264971</v>
      </c>
      <c r="E18" s="8">
        <v>0.15918803418803418</v>
      </c>
      <c r="F18" s="8">
        <v>-5.7825854700854683E-2</v>
      </c>
      <c r="G18" s="8">
        <v>0.12232905982905984</v>
      </c>
      <c r="H18" s="8">
        <v>6.971153846153845E-2</v>
      </c>
      <c r="I18" s="8">
        <v>4.9813034188034185E-2</v>
      </c>
      <c r="J18" s="5"/>
      <c r="K18" s="9" t="s">
        <v>7</v>
      </c>
      <c r="L18" s="9">
        <v>5.3940972222222223</v>
      </c>
    </row>
    <row r="19" spans="1:12" x14ac:dyDescent="0.25">
      <c r="A19" s="6" t="s">
        <v>16</v>
      </c>
      <c r="B19" s="8">
        <v>0.10817307692307687</v>
      </c>
      <c r="C19" s="8">
        <v>-0.15504807692307696</v>
      </c>
      <c r="D19" s="8">
        <v>-0.29447115384615374</v>
      </c>
      <c r="E19" s="8">
        <v>0.37019230769230771</v>
      </c>
      <c r="F19" s="8">
        <v>-4.3870192307692311E-2</v>
      </c>
      <c r="G19" s="8">
        <v>6.9711538461538464E-2</v>
      </c>
      <c r="H19" s="8">
        <v>0.11177884615384616</v>
      </c>
      <c r="I19" s="8">
        <v>6.5504807692307696E-2</v>
      </c>
      <c r="J19" s="5"/>
      <c r="K19" s="9" t="s">
        <v>8</v>
      </c>
      <c r="L19" s="9">
        <v>7.3359375000000009</v>
      </c>
    </row>
    <row r="20" spans="1:12" x14ac:dyDescent="0.25">
      <c r="A20" s="6" t="s">
        <v>17</v>
      </c>
      <c r="B20" s="8">
        <v>0.27844551282051283</v>
      </c>
      <c r="C20" s="8">
        <v>-1.0216346153846034E-2</v>
      </c>
      <c r="D20" s="8">
        <v>-0.10984241452991456</v>
      </c>
      <c r="E20" s="8">
        <v>-0.30635683760683763</v>
      </c>
      <c r="F20" s="8">
        <v>-4.8110309829059832E-2</v>
      </c>
      <c r="G20" s="8">
        <v>4.9813034188034191E-2</v>
      </c>
      <c r="H20" s="8">
        <v>6.5504807692307696E-2</v>
      </c>
      <c r="I20" s="8">
        <v>0.10379941239316241</v>
      </c>
      <c r="J20" s="5"/>
      <c r="K20" s="9" t="s">
        <v>9</v>
      </c>
      <c r="L20" s="9">
        <v>8.9110243055555589</v>
      </c>
    </row>
    <row r="21" spans="1:12" x14ac:dyDescent="0.25">
      <c r="A21" s="6" t="s">
        <v>18</v>
      </c>
      <c r="B21" s="8">
        <v>0.49519230769230771</v>
      </c>
      <c r="C21" s="8">
        <v>0.22355769230769232</v>
      </c>
      <c r="D21" s="8">
        <v>0.20753205128205124</v>
      </c>
      <c r="E21" s="8">
        <v>0.27243589743589747</v>
      </c>
      <c r="F21" s="8">
        <v>-4.527243589743591E-2</v>
      </c>
      <c r="G21" s="8">
        <v>8.0128205128205104E-3</v>
      </c>
      <c r="H21" s="8">
        <v>-2.1634615384615394E-2</v>
      </c>
      <c r="I21" s="8">
        <v>-5.5689102564102567E-2</v>
      </c>
      <c r="J21" s="5"/>
      <c r="K21" s="9" t="s">
        <v>10</v>
      </c>
      <c r="L21" s="9">
        <v>-6.1510416666666679</v>
      </c>
    </row>
    <row r="22" spans="1:12" x14ac:dyDescent="0.25">
      <c r="A22" s="6" t="s">
        <v>19</v>
      </c>
      <c r="B22" s="8">
        <v>0.18629807692307693</v>
      </c>
      <c r="C22" s="8">
        <v>0.39963942307692307</v>
      </c>
      <c r="D22" s="8">
        <v>0.27063301282051272</v>
      </c>
      <c r="E22" s="8">
        <v>0.19310897435897437</v>
      </c>
      <c r="F22" s="8">
        <v>3.5556891025641017E-2</v>
      </c>
      <c r="G22" s="8">
        <v>6.4503205128205121E-2</v>
      </c>
      <c r="H22" s="8">
        <v>2.5841346153846142E-2</v>
      </c>
      <c r="I22" s="8">
        <v>1.7027243589743549E-3</v>
      </c>
      <c r="J22" s="5"/>
      <c r="K22" s="9" t="s">
        <v>11</v>
      </c>
      <c r="L22" s="9">
        <v>2.6341145833333326</v>
      </c>
    </row>
    <row r="23" spans="1:12" x14ac:dyDescent="0.25">
      <c r="A23" s="6" t="s">
        <v>20</v>
      </c>
      <c r="B23" s="8">
        <v>0.14823717948717949</v>
      </c>
      <c r="C23" s="8">
        <v>0.2319711538461538</v>
      </c>
      <c r="D23" s="8">
        <v>0.33720619658119655</v>
      </c>
      <c r="E23" s="8">
        <v>0.2110042735042735</v>
      </c>
      <c r="F23" s="8">
        <v>1.3955662393162389E-2</v>
      </c>
      <c r="G23" s="8">
        <v>-5.2617521367521375E-2</v>
      </c>
      <c r="H23" s="8">
        <v>4.2067307692307682E-2</v>
      </c>
      <c r="I23" s="8">
        <v>1.5691773504273501E-2</v>
      </c>
      <c r="J23" s="5"/>
      <c r="K23" s="9" t="s">
        <v>12</v>
      </c>
      <c r="L23" s="9">
        <v>1.9418402777777768</v>
      </c>
    </row>
    <row r="24" spans="1:12" x14ac:dyDescent="0.25">
      <c r="A24" s="6" t="s">
        <v>21</v>
      </c>
      <c r="B24" s="8">
        <v>0.17027243589743588</v>
      </c>
      <c r="C24" s="8">
        <v>0.14483173076923073</v>
      </c>
      <c r="D24" s="8">
        <v>0.1846287393162393</v>
      </c>
      <c r="E24" s="8">
        <v>0.32345085470085472</v>
      </c>
      <c r="F24" s="8">
        <v>-4.2401175213675271E-3</v>
      </c>
      <c r="G24" s="8">
        <v>-1.9898504273504276E-2</v>
      </c>
      <c r="H24" s="8">
        <v>-4.6274038461538471E-2</v>
      </c>
      <c r="I24" s="8">
        <v>3.8294604700854697E-2</v>
      </c>
      <c r="J24" s="5"/>
      <c r="K24" s="9" t="s">
        <v>13</v>
      </c>
      <c r="L24" s="9">
        <v>1.5750868055555547</v>
      </c>
    </row>
    <row r="26" spans="1:12" x14ac:dyDescent="0.25">
      <c r="A26" s="14" t="s">
        <v>23</v>
      </c>
      <c r="B26" s="14"/>
    </row>
    <row r="27" spans="1:12" x14ac:dyDescent="0.25">
      <c r="A27" s="3" t="s">
        <v>2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4"/>
    </row>
    <row r="28" spans="1:12" x14ac:dyDescent="0.25">
      <c r="A28" s="3" t="s">
        <v>3</v>
      </c>
      <c r="B28" s="3">
        <f>B25+B26+B27</f>
        <v>1</v>
      </c>
      <c r="C28" s="3">
        <f t="shared" ref="C28" si="1">C25+C26+C27</f>
        <v>2</v>
      </c>
      <c r="D28" s="3">
        <f t="shared" ref="D28" si="2">D25+D26+D27</f>
        <v>3</v>
      </c>
      <c r="E28" s="3">
        <f t="shared" ref="E28" si="3">E25+E26+E27</f>
        <v>4</v>
      </c>
      <c r="F28" s="3">
        <f t="shared" ref="F28" si="4">F25+F26+F27</f>
        <v>5</v>
      </c>
      <c r="G28" s="3">
        <f t="shared" ref="G28" si="5">G25+G26+G27</f>
        <v>6</v>
      </c>
      <c r="H28" s="3">
        <f t="shared" ref="H28" si="6">H25+H26+H27</f>
        <v>7</v>
      </c>
      <c r="I28" s="3">
        <f t="shared" ref="I28" si="7">I25+I26+I27</f>
        <v>8</v>
      </c>
      <c r="J28" s="4"/>
    </row>
    <row r="29" spans="1:12" x14ac:dyDescent="0.25">
      <c r="A29" s="3" t="s">
        <v>4</v>
      </c>
      <c r="B29" s="3">
        <f>B5*0.8</f>
        <v>24</v>
      </c>
      <c r="C29" s="3">
        <f t="shared" ref="C29:D29" si="8">C5*0.8</f>
        <v>10.4</v>
      </c>
      <c r="D29" s="3">
        <f t="shared" si="8"/>
        <v>18.400000000000002</v>
      </c>
      <c r="E29" s="3"/>
      <c r="F29" s="3"/>
      <c r="G29" s="3"/>
      <c r="H29" s="3"/>
      <c r="I29" s="3"/>
      <c r="J29" s="4"/>
    </row>
    <row r="30" spans="1:12" x14ac:dyDescent="0.25">
      <c r="A30" s="3" t="s">
        <v>24</v>
      </c>
      <c r="B30" s="3">
        <f>0.8*L17</f>
        <v>-2.207986111111111</v>
      </c>
      <c r="C30" s="3"/>
      <c r="D30" s="3"/>
      <c r="E30" s="3"/>
      <c r="F30" s="3"/>
      <c r="G30" s="3"/>
      <c r="H30" s="3"/>
      <c r="I30" s="3"/>
      <c r="J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2" x14ac:dyDescent="0.25">
      <c r="A32" s="5"/>
      <c r="B32" s="5" t="s">
        <v>25</v>
      </c>
      <c r="C32" s="5" t="s">
        <v>7</v>
      </c>
      <c r="D32" s="5" t="s">
        <v>8</v>
      </c>
      <c r="E32" s="5" t="s">
        <v>9</v>
      </c>
      <c r="F32" s="5" t="s">
        <v>10</v>
      </c>
      <c r="G32" s="5" t="s">
        <v>11</v>
      </c>
      <c r="H32" s="5" t="s">
        <v>12</v>
      </c>
      <c r="I32" s="5" t="s">
        <v>13</v>
      </c>
      <c r="J32" s="5"/>
    </row>
    <row r="33" spans="1:12" x14ac:dyDescent="0.25">
      <c r="A33" s="6" t="s">
        <v>14</v>
      </c>
      <c r="B33" s="3">
        <v>0</v>
      </c>
      <c r="C33" s="3">
        <f>C8</f>
        <v>0</v>
      </c>
      <c r="D33" s="3">
        <f t="shared" ref="D33:I33" si="9">D8</f>
        <v>0</v>
      </c>
      <c r="E33" s="3">
        <f t="shared" si="9"/>
        <v>1</v>
      </c>
      <c r="F33" s="3">
        <f t="shared" si="9"/>
        <v>1</v>
      </c>
      <c r="G33" s="3">
        <f t="shared" si="9"/>
        <v>0</v>
      </c>
      <c r="H33" s="3">
        <f t="shared" si="9"/>
        <v>0</v>
      </c>
      <c r="I33" s="3">
        <f t="shared" si="9"/>
        <v>0</v>
      </c>
      <c r="J33" s="3">
        <f>-B30</f>
        <v>2.207986111111111</v>
      </c>
    </row>
    <row r="34" spans="1:12" x14ac:dyDescent="0.25">
      <c r="A34" s="6" t="s">
        <v>15</v>
      </c>
      <c r="B34" s="3">
        <v>0</v>
      </c>
      <c r="C34" s="3">
        <f t="shared" ref="C34:I34" si="10">C9</f>
        <v>-1</v>
      </c>
      <c r="D34" s="3">
        <f t="shared" si="10"/>
        <v>0</v>
      </c>
      <c r="E34" s="3">
        <f t="shared" si="10"/>
        <v>0</v>
      </c>
      <c r="F34" s="3">
        <f t="shared" si="10"/>
        <v>0</v>
      </c>
      <c r="G34" s="3">
        <f t="shared" si="10"/>
        <v>1</v>
      </c>
      <c r="H34" s="3">
        <f t="shared" si="10"/>
        <v>0</v>
      </c>
      <c r="I34" s="3">
        <f t="shared" si="10"/>
        <v>0</v>
      </c>
      <c r="J34" s="3">
        <f>B30</f>
        <v>-2.207986111111111</v>
      </c>
    </row>
    <row r="35" spans="1:12" x14ac:dyDescent="0.25">
      <c r="A35" s="6" t="s">
        <v>16</v>
      </c>
      <c r="B35" s="3">
        <v>0</v>
      </c>
      <c r="C35" s="3">
        <f t="shared" ref="C35:I35" si="11">C10</f>
        <v>1</v>
      </c>
      <c r="D35" s="3">
        <f t="shared" si="11"/>
        <v>-1</v>
      </c>
      <c r="E35" s="3">
        <f t="shared" si="11"/>
        <v>0</v>
      </c>
      <c r="F35" s="3">
        <f t="shared" si="11"/>
        <v>0</v>
      </c>
      <c r="G35" s="3">
        <f t="shared" si="11"/>
        <v>0</v>
      </c>
      <c r="H35" s="3">
        <f t="shared" si="11"/>
        <v>1</v>
      </c>
      <c r="I35" s="3">
        <f t="shared" si="11"/>
        <v>0</v>
      </c>
      <c r="J35" s="3">
        <v>0</v>
      </c>
    </row>
    <row r="36" spans="1:12" x14ac:dyDescent="0.25">
      <c r="A36" s="6" t="s">
        <v>17</v>
      </c>
      <c r="B36" s="3">
        <v>0</v>
      </c>
      <c r="C36" s="3">
        <f t="shared" ref="C36:I36" si="12">C11</f>
        <v>0</v>
      </c>
      <c r="D36" s="3">
        <f t="shared" si="12"/>
        <v>1</v>
      </c>
      <c r="E36" s="3">
        <f t="shared" si="12"/>
        <v>-1</v>
      </c>
      <c r="F36" s="3">
        <f t="shared" si="12"/>
        <v>0</v>
      </c>
      <c r="G36" s="3">
        <f t="shared" si="12"/>
        <v>0</v>
      </c>
      <c r="H36" s="3">
        <f t="shared" si="12"/>
        <v>0</v>
      </c>
      <c r="I36" s="3">
        <f t="shared" si="12"/>
        <v>1</v>
      </c>
      <c r="J36" s="3">
        <v>0</v>
      </c>
    </row>
    <row r="37" spans="1:12" x14ac:dyDescent="0.25">
      <c r="A37" s="6" t="s">
        <v>18</v>
      </c>
      <c r="B37" s="3">
        <v>0</v>
      </c>
      <c r="C37" s="3">
        <f t="shared" ref="C37:I37" si="13">C12</f>
        <v>0</v>
      </c>
      <c r="D37" s="3">
        <f t="shared" si="13"/>
        <v>0</v>
      </c>
      <c r="E37" s="3">
        <f t="shared" si="13"/>
        <v>0</v>
      </c>
      <c r="F37" s="3">
        <f t="shared" si="13"/>
        <v>-5</v>
      </c>
      <c r="G37" s="3">
        <f t="shared" si="13"/>
        <v>6</v>
      </c>
      <c r="H37" s="3">
        <f t="shared" si="13"/>
        <v>0</v>
      </c>
      <c r="I37" s="3">
        <f t="shared" si="13"/>
        <v>0</v>
      </c>
      <c r="J37" s="3">
        <f>B29-B28*B30</f>
        <v>26.207986111111111</v>
      </c>
    </row>
    <row r="38" spans="1:12" x14ac:dyDescent="0.25">
      <c r="A38" s="6" t="s">
        <v>19</v>
      </c>
      <c r="B38" s="3">
        <v>0</v>
      </c>
      <c r="C38" s="3">
        <f t="shared" ref="C38:I38" si="14">C13</f>
        <v>2</v>
      </c>
      <c r="D38" s="3">
        <f t="shared" si="14"/>
        <v>0</v>
      </c>
      <c r="E38" s="3">
        <f t="shared" si="14"/>
        <v>0</v>
      </c>
      <c r="F38" s="3">
        <f t="shared" si="14"/>
        <v>0</v>
      </c>
      <c r="G38" s="3">
        <f t="shared" si="14"/>
        <v>6</v>
      </c>
      <c r="H38" s="3">
        <f t="shared" si="14"/>
        <v>-7</v>
      </c>
      <c r="I38" s="3">
        <f t="shared" si="14"/>
        <v>0</v>
      </c>
      <c r="J38" s="3">
        <f>C29</f>
        <v>10.4</v>
      </c>
    </row>
    <row r="39" spans="1:12" x14ac:dyDescent="0.25">
      <c r="A39" s="6" t="s">
        <v>20</v>
      </c>
      <c r="B39" s="3">
        <v>0</v>
      </c>
      <c r="C39" s="3">
        <f t="shared" ref="C39:I39" si="15">C14</f>
        <v>0</v>
      </c>
      <c r="D39" s="3">
        <f t="shared" si="15"/>
        <v>3</v>
      </c>
      <c r="E39" s="3">
        <f t="shared" si="15"/>
        <v>0</v>
      </c>
      <c r="F39" s="3">
        <f t="shared" si="15"/>
        <v>0</v>
      </c>
      <c r="G39" s="3">
        <f t="shared" si="15"/>
        <v>0</v>
      </c>
      <c r="H39" s="3">
        <f t="shared" si="15"/>
        <v>7</v>
      </c>
      <c r="I39" s="3">
        <f t="shared" si="15"/>
        <v>-8</v>
      </c>
      <c r="J39" s="3">
        <f>D29</f>
        <v>18.400000000000002</v>
      </c>
    </row>
    <row r="40" spans="1:12" x14ac:dyDescent="0.25">
      <c r="A40" s="6" t="s">
        <v>21</v>
      </c>
      <c r="B40" s="3">
        <v>-1</v>
      </c>
      <c r="C40" s="3">
        <f t="shared" ref="C40:I40" si="16">C15</f>
        <v>0</v>
      </c>
      <c r="D40" s="3">
        <f t="shared" si="16"/>
        <v>0</v>
      </c>
      <c r="E40" s="3">
        <f t="shared" si="16"/>
        <v>4</v>
      </c>
      <c r="F40" s="3">
        <f t="shared" si="16"/>
        <v>-5</v>
      </c>
      <c r="G40" s="3">
        <f t="shared" si="16"/>
        <v>0</v>
      </c>
      <c r="H40" s="3">
        <f t="shared" si="16"/>
        <v>0</v>
      </c>
      <c r="I40" s="3">
        <f t="shared" si="16"/>
        <v>8</v>
      </c>
      <c r="J40" s="3">
        <v>0</v>
      </c>
    </row>
    <row r="41" spans="1:12" x14ac:dyDescent="0.25">
      <c r="A41" s="7"/>
    </row>
    <row r="42" spans="1:12" x14ac:dyDescent="0.25">
      <c r="A42" s="6" t="s">
        <v>14</v>
      </c>
      <c r="B42" s="10">
        <f>J33</f>
        <v>2.207986111111111</v>
      </c>
      <c r="C42" s="6">
        <f>C33</f>
        <v>0</v>
      </c>
      <c r="D42" s="6">
        <f t="shared" ref="D42:I42" si="17">D33</f>
        <v>0</v>
      </c>
      <c r="E42" s="6">
        <f t="shared" si="17"/>
        <v>1</v>
      </c>
      <c r="F42" s="6">
        <f t="shared" si="17"/>
        <v>1</v>
      </c>
      <c r="G42" s="6">
        <f t="shared" si="17"/>
        <v>0</v>
      </c>
      <c r="H42" s="6">
        <f t="shared" si="17"/>
        <v>0</v>
      </c>
      <c r="I42" s="6">
        <f t="shared" si="17"/>
        <v>0</v>
      </c>
      <c r="K42" s="11" t="s">
        <v>26</v>
      </c>
      <c r="L42" s="12">
        <f>MDETERM(B33:I40)</f>
        <v>1441</v>
      </c>
    </row>
    <row r="43" spans="1:12" x14ac:dyDescent="0.25">
      <c r="A43" s="6" t="s">
        <v>15</v>
      </c>
      <c r="B43" s="10">
        <f t="shared" ref="B43:B49" si="18">J34</f>
        <v>-2.207986111111111</v>
      </c>
      <c r="C43" s="6">
        <f t="shared" ref="C43:I43" si="19">C34</f>
        <v>-1</v>
      </c>
      <c r="D43" s="6">
        <f t="shared" si="19"/>
        <v>0</v>
      </c>
      <c r="E43" s="6">
        <f t="shared" si="19"/>
        <v>0</v>
      </c>
      <c r="F43" s="6">
        <f t="shared" si="19"/>
        <v>0</v>
      </c>
      <c r="G43" s="6">
        <f t="shared" si="19"/>
        <v>1</v>
      </c>
      <c r="H43" s="6">
        <f t="shared" si="19"/>
        <v>0</v>
      </c>
      <c r="I43" s="6">
        <f t="shared" si="19"/>
        <v>0</v>
      </c>
      <c r="K43" s="11" t="s">
        <v>27</v>
      </c>
      <c r="L43" s="12">
        <f>MDETERM(B42:I49)</f>
        <v>60192.514236111092</v>
      </c>
    </row>
    <row r="44" spans="1:12" x14ac:dyDescent="0.25">
      <c r="A44" s="6" t="s">
        <v>16</v>
      </c>
      <c r="B44" s="10">
        <f t="shared" si="18"/>
        <v>0</v>
      </c>
      <c r="C44" s="6">
        <f t="shared" ref="C44:I44" si="20">C35</f>
        <v>1</v>
      </c>
      <c r="D44" s="6">
        <f t="shared" si="20"/>
        <v>-1</v>
      </c>
      <c r="E44" s="6">
        <f t="shared" si="20"/>
        <v>0</v>
      </c>
      <c r="F44" s="6">
        <f t="shared" si="20"/>
        <v>0</v>
      </c>
      <c r="G44" s="6">
        <f t="shared" si="20"/>
        <v>0</v>
      </c>
      <c r="H44" s="6">
        <f t="shared" si="20"/>
        <v>1</v>
      </c>
      <c r="I44" s="6">
        <f t="shared" si="20"/>
        <v>0</v>
      </c>
      <c r="K44" s="11" t="s">
        <v>28</v>
      </c>
      <c r="L44" s="12">
        <f>L43/L42</f>
        <v>41.771349227002837</v>
      </c>
    </row>
    <row r="45" spans="1:12" x14ac:dyDescent="0.25">
      <c r="A45" s="6" t="s">
        <v>17</v>
      </c>
      <c r="B45" s="10">
        <f t="shared" si="18"/>
        <v>0</v>
      </c>
      <c r="C45" s="6">
        <f t="shared" ref="C45:I45" si="21">C36</f>
        <v>0</v>
      </c>
      <c r="D45" s="6">
        <f t="shared" si="21"/>
        <v>1</v>
      </c>
      <c r="E45" s="6">
        <f t="shared" si="21"/>
        <v>-1</v>
      </c>
      <c r="F45" s="6">
        <f t="shared" si="21"/>
        <v>0</v>
      </c>
      <c r="G45" s="6">
        <f t="shared" si="21"/>
        <v>0</v>
      </c>
      <c r="H45" s="6">
        <f t="shared" si="21"/>
        <v>0</v>
      </c>
      <c r="I45" s="6">
        <f t="shared" si="21"/>
        <v>1</v>
      </c>
    </row>
    <row r="46" spans="1:12" x14ac:dyDescent="0.25">
      <c r="A46" s="6" t="s">
        <v>18</v>
      </c>
      <c r="B46" s="10">
        <f t="shared" si="18"/>
        <v>26.207986111111111</v>
      </c>
      <c r="C46" s="6">
        <f t="shared" ref="C46:I46" si="22">C37</f>
        <v>0</v>
      </c>
      <c r="D46" s="6">
        <f t="shared" si="22"/>
        <v>0</v>
      </c>
      <c r="E46" s="6">
        <f t="shared" si="22"/>
        <v>0</v>
      </c>
      <c r="F46" s="6">
        <f t="shared" si="22"/>
        <v>-5</v>
      </c>
      <c r="G46" s="6">
        <f t="shared" si="22"/>
        <v>6</v>
      </c>
      <c r="H46" s="6">
        <f t="shared" si="22"/>
        <v>0</v>
      </c>
      <c r="I46" s="6">
        <f t="shared" si="22"/>
        <v>0</v>
      </c>
    </row>
    <row r="47" spans="1:12" x14ac:dyDescent="0.25">
      <c r="A47" s="6" t="s">
        <v>19</v>
      </c>
      <c r="B47" s="10">
        <f t="shared" si="18"/>
        <v>10.4</v>
      </c>
      <c r="C47" s="6">
        <f t="shared" ref="C47:I47" si="23">C38</f>
        <v>2</v>
      </c>
      <c r="D47" s="6">
        <f t="shared" si="23"/>
        <v>0</v>
      </c>
      <c r="E47" s="6">
        <f t="shared" si="23"/>
        <v>0</v>
      </c>
      <c r="F47" s="6">
        <f t="shared" si="23"/>
        <v>0</v>
      </c>
      <c r="G47" s="6">
        <f t="shared" si="23"/>
        <v>6</v>
      </c>
      <c r="H47" s="6">
        <f t="shared" si="23"/>
        <v>-7</v>
      </c>
      <c r="I47" s="6">
        <f t="shared" si="23"/>
        <v>0</v>
      </c>
    </row>
    <row r="48" spans="1:12" x14ac:dyDescent="0.25">
      <c r="A48" s="6" t="s">
        <v>20</v>
      </c>
      <c r="B48" s="10">
        <f t="shared" si="18"/>
        <v>18.400000000000002</v>
      </c>
      <c r="C48" s="6">
        <f t="shared" ref="C48:I48" si="24">C39</f>
        <v>0</v>
      </c>
      <c r="D48" s="6">
        <f t="shared" si="24"/>
        <v>3</v>
      </c>
      <c r="E48" s="6">
        <f t="shared" si="24"/>
        <v>0</v>
      </c>
      <c r="F48" s="6">
        <f t="shared" si="24"/>
        <v>0</v>
      </c>
      <c r="G48" s="6">
        <f t="shared" si="24"/>
        <v>0</v>
      </c>
      <c r="H48" s="6">
        <f t="shared" si="24"/>
        <v>7</v>
      </c>
      <c r="I48" s="6">
        <f t="shared" si="24"/>
        <v>-8</v>
      </c>
    </row>
    <row r="49" spans="1:9" x14ac:dyDescent="0.25">
      <c r="A49" s="6" t="s">
        <v>21</v>
      </c>
      <c r="B49" s="10">
        <f t="shared" si="18"/>
        <v>0</v>
      </c>
      <c r="C49" s="6">
        <f t="shared" ref="C49:I49" si="25">C40</f>
        <v>0</v>
      </c>
      <c r="D49" s="6">
        <f t="shared" si="25"/>
        <v>0</v>
      </c>
      <c r="E49" s="6">
        <f t="shared" si="25"/>
        <v>4</v>
      </c>
      <c r="F49" s="6">
        <f t="shared" si="25"/>
        <v>-5</v>
      </c>
      <c r="G49" s="6">
        <f t="shared" si="25"/>
        <v>0</v>
      </c>
      <c r="H49" s="6">
        <f t="shared" si="25"/>
        <v>0</v>
      </c>
      <c r="I49" s="6">
        <f t="shared" si="25"/>
        <v>8</v>
      </c>
    </row>
  </sheetData>
  <mergeCells count="2">
    <mergeCell ref="A6:B6"/>
    <mergeCell ref="A26:B2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Светашев Владислав</dc:creator>
  <cp:lastModifiedBy>Светашев Владислав</cp:lastModifiedBy>
  <dcterms:created xsi:type="dcterms:W3CDTF">2015-06-05T18:19:34Z</dcterms:created>
  <dcterms:modified xsi:type="dcterms:W3CDTF">2020-05-18T12:14:15Z</dcterms:modified>
</cp:coreProperties>
</file>