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wlad7\Documents\Универ\Цифровое моделирование\Лабы\6\"/>
    </mc:Choice>
  </mc:AlternateContent>
  <xr:revisionPtr revIDLastSave="0" documentId="13_ncr:1_{EAED1F7A-101C-41B4-B83B-158519CFB6CD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1" l="1"/>
  <c r="F14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F3" i="1"/>
  <c r="F4" i="1" s="1"/>
  <c r="F2" i="1"/>
  <c r="F1" i="1"/>
  <c r="B3" i="1"/>
  <c r="B8" i="1" l="1"/>
  <c r="C8" i="1" l="1"/>
  <c r="B9" i="1"/>
  <c r="C9" i="1" l="1"/>
  <c r="B10" i="1"/>
  <c r="B11" i="1" l="1"/>
  <c r="C10" i="1"/>
  <c r="B12" i="1" l="1"/>
  <c r="C11" i="1"/>
  <c r="B13" i="1" l="1"/>
  <c r="C12" i="1"/>
  <c r="B14" i="1" l="1"/>
  <c r="C13" i="1"/>
  <c r="B15" i="1" l="1"/>
  <c r="C14" i="1"/>
  <c r="B16" i="1" l="1"/>
  <c r="C15" i="1"/>
  <c r="B17" i="1" l="1"/>
  <c r="C16" i="1"/>
  <c r="B18" i="1" l="1"/>
  <c r="C17" i="1"/>
  <c r="B19" i="1" l="1"/>
  <c r="C18" i="1"/>
  <c r="B20" i="1" l="1"/>
  <c r="C19" i="1"/>
  <c r="B21" i="1" l="1"/>
  <c r="C20" i="1"/>
  <c r="B22" i="1" l="1"/>
  <c r="C21" i="1"/>
  <c r="B23" i="1" l="1"/>
  <c r="C22" i="1"/>
  <c r="B24" i="1" l="1"/>
  <c r="C23" i="1"/>
  <c r="B25" i="1" l="1"/>
  <c r="C24" i="1"/>
  <c r="B26" i="1" l="1"/>
  <c r="C25" i="1"/>
  <c r="B27" i="1" l="1"/>
  <c r="C27" i="1" s="1"/>
  <c r="C26" i="1"/>
  <c r="F8" i="1" s="1"/>
  <c r="F11" i="1" s="1"/>
  <c r="J17" i="1" l="1"/>
  <c r="J11" i="1"/>
  <c r="F13" i="1"/>
  <c r="F7" i="1"/>
  <c r="F10" i="1" s="1"/>
  <c r="J16" i="1" l="1"/>
  <c r="J10" i="1"/>
  <c r="F16" i="1"/>
  <c r="F19" i="1" s="1"/>
  <c r="F17" i="1"/>
  <c r="F20" i="1" s="1"/>
  <c r="K15" i="1" l="1"/>
  <c r="K9" i="1"/>
  <c r="L15" i="1"/>
  <c r="L9" i="1"/>
  <c r="L11" i="1" l="1"/>
  <c r="L17" i="1" s="1"/>
  <c r="L10" i="1"/>
  <c r="L16" i="1" s="1"/>
  <c r="K11" i="1"/>
  <c r="K10" i="1"/>
  <c r="K16" i="1"/>
  <c r="M10" i="1" l="1"/>
  <c r="K17" i="1"/>
  <c r="M17" i="1" s="1"/>
  <c r="M11" i="1"/>
  <c r="M16" i="1"/>
</calcChain>
</file>

<file path=xl/sharedStrings.xml><?xml version="1.0" encoding="utf-8"?>
<sst xmlns="http://schemas.openxmlformats.org/spreadsheetml/2006/main" count="53" uniqueCount="34">
  <si>
    <t>p=</t>
  </si>
  <si>
    <t>q=</t>
  </si>
  <si>
    <t>alfa=</t>
  </si>
  <si>
    <t>A=</t>
  </si>
  <si>
    <t>B=</t>
  </si>
  <si>
    <t>l=</t>
  </si>
  <si>
    <t>h=</t>
  </si>
  <si>
    <t>см</t>
  </si>
  <si>
    <t>плотность стали</t>
  </si>
  <si>
    <t>кг/см^3</t>
  </si>
  <si>
    <t>n=</t>
  </si>
  <si>
    <t>№ точки</t>
  </si>
  <si>
    <t>x_k</t>
  </si>
  <si>
    <t>y_k</t>
  </si>
  <si>
    <t>V детали</t>
  </si>
  <si>
    <t>форм. трапеции=</t>
  </si>
  <si>
    <t>m детали</t>
  </si>
  <si>
    <t>форм. прямоугол=</t>
  </si>
  <si>
    <t>форм. трапеций=</t>
  </si>
  <si>
    <t>см^3</t>
  </si>
  <si>
    <t>R=</t>
  </si>
  <si>
    <t>r=</t>
  </si>
  <si>
    <t>V заготовки</t>
  </si>
  <si>
    <t>цилиндрической</t>
  </si>
  <si>
    <t>конусообразной</t>
  </si>
  <si>
    <t>m заготовки</t>
  </si>
  <si>
    <t>Масса детали по формуле</t>
  </si>
  <si>
    <t>Прямоугольников</t>
  </si>
  <si>
    <t>Трапеций</t>
  </si>
  <si>
    <t>Масса, если заготовка</t>
  </si>
  <si>
    <t>цилиндрическая</t>
  </si>
  <si>
    <t>конусообразная</t>
  </si>
  <si>
    <t>delta</t>
  </si>
  <si>
    <t>Процент расхождения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</si>
</sst>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"/>
    <numFmt numFmtId="167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3399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left"/>
    </xf>
    <xf numFmtId="167" fontId="0" fillId="2" borderId="1" xfId="0" applyNumberFormat="1" applyFill="1" applyBorder="1" applyAlignment="1">
      <alignment horizontal="left"/>
    </xf>
    <xf numFmtId="167" fontId="0" fillId="2" borderId="1" xfId="0" applyNumberForma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7" fontId="0" fillId="3" borderId="1" xfId="0" applyNumberFormat="1" applyFill="1" applyBorder="1"/>
    <xf numFmtId="165" fontId="0" fillId="0" borderId="1" xfId="0" applyNumberFormat="1" applyBorder="1"/>
    <xf numFmtId="167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10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tabSelected="1" topLeftCell="A13" zoomScale="85" zoomScaleNormal="85" workbookViewId="0">
      <selection activeCell="S35" sqref="S35"/>
    </sheetView>
  </sheetViews>
  <sheetFormatPr defaultRowHeight="15" x14ac:dyDescent="0.25"/>
  <cols>
    <col min="5" max="5" width="18.28515625" customWidth="1"/>
    <col min="6" max="6" width="11.5703125" customWidth="1"/>
    <col min="7" max="7" width="7.5703125" customWidth="1"/>
    <col min="9" max="9" width="18.140625" customWidth="1"/>
    <col min="10" max="10" width="12.28515625" customWidth="1"/>
    <col min="11" max="11" width="15.85546875" customWidth="1"/>
    <col min="12" max="12" width="15.5703125" customWidth="1"/>
    <col min="13" max="13" width="14.140625" customWidth="1"/>
  </cols>
  <sheetData>
    <row r="1" spans="1:13" x14ac:dyDescent="0.25">
      <c r="A1" s="2" t="s">
        <v>0</v>
      </c>
      <c r="B1" s="3">
        <v>3</v>
      </c>
      <c r="C1" s="1"/>
      <c r="D1" s="1"/>
      <c r="E1" s="2" t="s">
        <v>3</v>
      </c>
      <c r="F1" s="2">
        <f>0.2*(B1+B2+1)</f>
        <v>1.2000000000000002</v>
      </c>
      <c r="G1" s="1" t="s">
        <v>7</v>
      </c>
    </row>
    <row r="2" spans="1:13" x14ac:dyDescent="0.25">
      <c r="A2" s="2" t="s">
        <v>1</v>
      </c>
      <c r="B2" s="3">
        <v>2</v>
      </c>
      <c r="C2" s="1"/>
      <c r="D2" s="1"/>
      <c r="E2" s="2" t="s">
        <v>4</v>
      </c>
      <c r="F2" s="2">
        <f>5+B1+B2</f>
        <v>10</v>
      </c>
      <c r="G2" s="1" t="s">
        <v>7</v>
      </c>
    </row>
    <row r="3" spans="1:13" x14ac:dyDescent="0.25">
      <c r="A3" s="2" t="s">
        <v>2</v>
      </c>
      <c r="B3" s="3">
        <f>1+0.1*(B1+B2+2)</f>
        <v>1.7000000000000002</v>
      </c>
      <c r="C3" s="1"/>
      <c r="D3" s="1"/>
      <c r="E3" s="2" t="s">
        <v>5</v>
      </c>
      <c r="F3" s="2">
        <f>10+B1+B2</f>
        <v>15</v>
      </c>
      <c r="G3" s="1" t="s">
        <v>7</v>
      </c>
    </row>
    <row r="4" spans="1:13" x14ac:dyDescent="0.25">
      <c r="A4" s="2" t="s">
        <v>10</v>
      </c>
      <c r="B4" s="3">
        <v>20</v>
      </c>
      <c r="C4" s="1"/>
      <c r="D4" s="1"/>
      <c r="E4" s="2" t="s">
        <v>6</v>
      </c>
      <c r="F4" s="2">
        <f>F3/B4</f>
        <v>0.75</v>
      </c>
      <c r="G4" s="1" t="s">
        <v>7</v>
      </c>
    </row>
    <row r="5" spans="1:13" x14ac:dyDescent="0.25">
      <c r="A5" s="1"/>
      <c r="B5" s="1"/>
      <c r="C5" s="1"/>
      <c r="D5" s="1"/>
      <c r="E5" s="1" t="s">
        <v>8</v>
      </c>
      <c r="F5" s="1">
        <v>7.8499999999999993E-3</v>
      </c>
      <c r="G5" s="1" t="s">
        <v>9</v>
      </c>
    </row>
    <row r="6" spans="1:13" x14ac:dyDescent="0.25">
      <c r="A6" s="1" t="s">
        <v>11</v>
      </c>
      <c r="B6" s="1" t="s">
        <v>12</v>
      </c>
      <c r="C6" s="1" t="s">
        <v>13</v>
      </c>
      <c r="D6" s="1"/>
      <c r="E6" s="5" t="s">
        <v>14</v>
      </c>
      <c r="F6" s="1"/>
      <c r="G6" s="1"/>
    </row>
    <row r="7" spans="1:13" x14ac:dyDescent="0.25">
      <c r="A7" s="1">
        <v>0</v>
      </c>
      <c r="B7" s="1">
        <v>0</v>
      </c>
      <c r="C7" s="12">
        <f>(0.2*B7^1.2+5)^2</f>
        <v>25</v>
      </c>
      <c r="D7" s="1"/>
      <c r="E7" s="4" t="s">
        <v>17</v>
      </c>
      <c r="F7" s="6">
        <f xml:space="preserve"> PI()*F4*SUM(C8:C27)</f>
        <v>2744.2013181552988</v>
      </c>
      <c r="G7" s="6" t="s">
        <v>19</v>
      </c>
      <c r="I7" s="10" t="s">
        <v>26</v>
      </c>
      <c r="J7" s="10"/>
      <c r="K7" s="9" t="s">
        <v>29</v>
      </c>
      <c r="L7" s="9"/>
      <c r="M7" s="10" t="s">
        <v>32</v>
      </c>
    </row>
    <row r="8" spans="1:13" x14ac:dyDescent="0.25">
      <c r="A8" s="1">
        <f>A7+1</f>
        <v>1</v>
      </c>
      <c r="B8" s="1">
        <f>B7+$F$4</f>
        <v>0.75</v>
      </c>
      <c r="C8" s="12">
        <f t="shared" ref="C8:C27" si="0">(0.2*B8^1.2+5)^2</f>
        <v>26.436185544594469</v>
      </c>
      <c r="D8" s="1"/>
      <c r="E8" s="4" t="s">
        <v>15</v>
      </c>
      <c r="F8" s="6">
        <f>PI()*F4*(0.5*C7+SUM(C8:C26)+0.5*C27)</f>
        <v>2652.1321345491865</v>
      </c>
      <c r="G8" s="6" t="s">
        <v>19</v>
      </c>
      <c r="I8" s="10"/>
      <c r="J8" s="10"/>
      <c r="K8" s="1" t="s">
        <v>30</v>
      </c>
      <c r="L8" s="1" t="s">
        <v>31</v>
      </c>
      <c r="M8" s="10"/>
    </row>
    <row r="9" spans="1:13" x14ac:dyDescent="0.25">
      <c r="A9" s="1">
        <f t="shared" ref="A9:A26" si="1">A8+1</f>
        <v>2</v>
      </c>
      <c r="B9" s="1">
        <f t="shared" ref="B9:B27" si="2">B8+$F$4</f>
        <v>1.5</v>
      </c>
      <c r="C9" s="12">
        <f t="shared" si="0"/>
        <v>28.359262425620315</v>
      </c>
      <c r="D9" s="1"/>
      <c r="E9" s="5" t="s">
        <v>16</v>
      </c>
      <c r="F9" s="1"/>
      <c r="G9" s="3"/>
      <c r="I9" s="10"/>
      <c r="J9" s="10"/>
      <c r="K9" s="11">
        <f>F19</f>
        <v>38.157787026324101</v>
      </c>
      <c r="L9" s="11">
        <f>F20</f>
        <v>22.063700267135932</v>
      </c>
      <c r="M9" s="10"/>
    </row>
    <row r="10" spans="1:13" x14ac:dyDescent="0.25">
      <c r="A10" s="1">
        <f t="shared" si="1"/>
        <v>3</v>
      </c>
      <c r="B10" s="1">
        <f t="shared" si="2"/>
        <v>2.25</v>
      </c>
      <c r="C10" s="12">
        <f t="shared" si="0"/>
        <v>30.572445879473602</v>
      </c>
      <c r="D10" s="1"/>
      <c r="E10" s="4" t="s">
        <v>17</v>
      </c>
      <c r="F10" s="7">
        <f>F7*F$5</f>
        <v>21.541980347519093</v>
      </c>
      <c r="G10" s="6" t="s">
        <v>19</v>
      </c>
      <c r="I10" s="1" t="s">
        <v>27</v>
      </c>
      <c r="J10" s="11">
        <f>F10</f>
        <v>21.541980347519093</v>
      </c>
      <c r="K10" s="13">
        <f>K9-$J10</f>
        <v>16.615806678805008</v>
      </c>
      <c r="L10" s="13">
        <f>L9-$J10</f>
        <v>0.52171991961683872</v>
      </c>
      <c r="M10" s="13">
        <f>K10-L10</f>
        <v>16.094086759188169</v>
      </c>
    </row>
    <row r="11" spans="1:13" x14ac:dyDescent="0.25">
      <c r="A11" s="1">
        <f t="shared" si="1"/>
        <v>4</v>
      </c>
      <c r="B11" s="1">
        <f t="shared" si="2"/>
        <v>3</v>
      </c>
      <c r="C11" s="12">
        <f t="shared" si="0"/>
        <v>33.033050044302634</v>
      </c>
      <c r="D11" s="1"/>
      <c r="E11" s="4" t="s">
        <v>18</v>
      </c>
      <c r="F11" s="7">
        <f>F8*F$5</f>
        <v>20.819237256211114</v>
      </c>
      <c r="G11" s="6" t="s">
        <v>19</v>
      </c>
      <c r="I11" s="1" t="s">
        <v>28</v>
      </c>
      <c r="J11" s="11">
        <f>F11</f>
        <v>20.819237256211114</v>
      </c>
      <c r="K11" s="13">
        <f>K9-$J11</f>
        <v>17.338549770112987</v>
      </c>
      <c r="L11" s="13">
        <f>L9-$J11</f>
        <v>1.244463010924818</v>
      </c>
      <c r="M11" s="13">
        <f>K11-L11</f>
        <v>16.094086759188169</v>
      </c>
    </row>
    <row r="12" spans="1:13" x14ac:dyDescent="0.25">
      <c r="A12" s="1">
        <f t="shared" si="1"/>
        <v>5</v>
      </c>
      <c r="B12" s="1">
        <f t="shared" si="2"/>
        <v>3.75</v>
      </c>
      <c r="C12" s="12">
        <f t="shared" si="0"/>
        <v>35.723801683628949</v>
      </c>
      <c r="D12" s="1"/>
      <c r="E12" s="1"/>
      <c r="F12" s="1"/>
      <c r="G12" s="3"/>
    </row>
    <row r="13" spans="1:13" x14ac:dyDescent="0.25">
      <c r="A13" s="1">
        <f t="shared" si="1"/>
        <v>6</v>
      </c>
      <c r="B13" s="1">
        <f t="shared" si="2"/>
        <v>4.5</v>
      </c>
      <c r="C13" s="12">
        <f t="shared" si="0"/>
        <v>38.636965697486012</v>
      </c>
      <c r="D13" s="1"/>
      <c r="E13" s="2" t="s">
        <v>20</v>
      </c>
      <c r="F13" s="3">
        <f>SQRT(C27)</f>
        <v>10.156315782762437</v>
      </c>
      <c r="G13" s="3"/>
      <c r="I13" s="10" t="s">
        <v>26</v>
      </c>
      <c r="J13" s="10"/>
      <c r="K13" s="9" t="s">
        <v>29</v>
      </c>
      <c r="L13" s="9"/>
      <c r="M13" s="14" t="s">
        <v>33</v>
      </c>
    </row>
    <row r="14" spans="1:13" x14ac:dyDescent="0.25">
      <c r="A14" s="1">
        <f t="shared" si="1"/>
        <v>7</v>
      </c>
      <c r="B14" s="1">
        <f t="shared" si="2"/>
        <v>5.25</v>
      </c>
      <c r="C14" s="12">
        <f t="shared" si="0"/>
        <v>41.769360286047409</v>
      </c>
      <c r="D14" s="1"/>
      <c r="E14" s="2" t="s">
        <v>21</v>
      </c>
      <c r="F14" s="3">
        <f>SQRT(C7)</f>
        <v>5</v>
      </c>
      <c r="G14" s="3"/>
      <c r="I14" s="10"/>
      <c r="J14" s="10"/>
      <c r="K14" s="1" t="s">
        <v>30</v>
      </c>
      <c r="L14" s="1" t="s">
        <v>31</v>
      </c>
      <c r="M14" s="14"/>
    </row>
    <row r="15" spans="1:13" x14ac:dyDescent="0.25">
      <c r="A15" s="1">
        <f t="shared" si="1"/>
        <v>8</v>
      </c>
      <c r="B15" s="1">
        <f t="shared" si="2"/>
        <v>6</v>
      </c>
      <c r="C15" s="12">
        <f t="shared" si="0"/>
        <v>45.120277389217129</v>
      </c>
      <c r="D15" s="1"/>
      <c r="E15" s="5" t="s">
        <v>22</v>
      </c>
      <c r="F15" s="1"/>
      <c r="G15" s="3"/>
      <c r="I15" s="10"/>
      <c r="J15" s="10"/>
      <c r="K15" s="11">
        <f>F19</f>
        <v>38.157787026324101</v>
      </c>
      <c r="L15" s="11">
        <f>F20</f>
        <v>22.063700267135932</v>
      </c>
      <c r="M15" s="14"/>
    </row>
    <row r="16" spans="1:13" x14ac:dyDescent="0.25">
      <c r="A16" s="1">
        <f t="shared" si="1"/>
        <v>9</v>
      </c>
      <c r="B16" s="1">
        <f t="shared" si="2"/>
        <v>6.75</v>
      </c>
      <c r="C16" s="12">
        <f t="shared" si="0"/>
        <v>48.690465073660256</v>
      </c>
      <c r="D16" s="1"/>
      <c r="E16" s="4" t="s">
        <v>23</v>
      </c>
      <c r="F16" s="4">
        <f>PI()*F13^2*F3</f>
        <v>4860.8645893406501</v>
      </c>
      <c r="G16" s="6" t="s">
        <v>19</v>
      </c>
      <c r="I16" s="1" t="s">
        <v>27</v>
      </c>
      <c r="J16" s="11">
        <f>F10</f>
        <v>21.541980347519093</v>
      </c>
      <c r="K16" s="15">
        <f>K10/K$15</f>
        <v>0.43544995592491198</v>
      </c>
      <c r="L16" s="15">
        <f>L10/L$15</f>
        <v>2.3646075377208826E-2</v>
      </c>
      <c r="M16" s="15">
        <f>K16-L16</f>
        <v>0.41180388054770317</v>
      </c>
    </row>
    <row r="17" spans="1:13" x14ac:dyDescent="0.25">
      <c r="A17" s="1">
        <f t="shared" si="1"/>
        <v>10</v>
      </c>
      <c r="B17" s="1">
        <f t="shared" si="2"/>
        <v>7.5</v>
      </c>
      <c r="C17" s="12">
        <f t="shared" si="0"/>
        <v>52.481574838890658</v>
      </c>
      <c r="D17" s="1"/>
      <c r="E17" s="4" t="s">
        <v>24</v>
      </c>
      <c r="F17" s="4">
        <f>PI()*F3*(F13^2+F13*F14+F14^2)/3</f>
        <v>2810.662454412221</v>
      </c>
      <c r="G17" s="6" t="s">
        <v>19</v>
      </c>
      <c r="I17" s="1" t="s">
        <v>28</v>
      </c>
      <c r="J17" s="11">
        <f>F11</f>
        <v>20.819237256211114</v>
      </c>
      <c r="K17" s="15">
        <f>K11/K$15</f>
        <v>0.45439086281789759</v>
      </c>
      <c r="L17" s="15">
        <f>L11/L$15</f>
        <v>5.640318694767877E-2</v>
      </c>
      <c r="M17" s="15">
        <f>K17-L17</f>
        <v>0.39798767587021883</v>
      </c>
    </row>
    <row r="18" spans="1:13" x14ac:dyDescent="0.25">
      <c r="A18" s="1">
        <f t="shared" si="1"/>
        <v>11</v>
      </c>
      <c r="B18" s="1">
        <f t="shared" si="2"/>
        <v>8.25</v>
      </c>
      <c r="C18" s="12">
        <f t="shared" si="0"/>
        <v>56.495838446820557</v>
      </c>
      <c r="D18" s="1"/>
      <c r="E18" s="1" t="s">
        <v>25</v>
      </c>
      <c r="F18" s="2"/>
      <c r="G18" s="3"/>
    </row>
    <row r="19" spans="1:13" x14ac:dyDescent="0.25">
      <c r="A19" s="1">
        <f t="shared" si="1"/>
        <v>12</v>
      </c>
      <c r="B19" s="1">
        <f t="shared" si="2"/>
        <v>9</v>
      </c>
      <c r="C19" s="12">
        <f t="shared" si="0"/>
        <v>60.735868310785925</v>
      </c>
      <c r="D19" s="1"/>
      <c r="E19" s="4" t="s">
        <v>23</v>
      </c>
      <c r="F19" s="8">
        <f>F16*F$5</f>
        <v>38.157787026324101</v>
      </c>
      <c r="G19" s="6" t="s">
        <v>19</v>
      </c>
    </row>
    <row r="20" spans="1:13" x14ac:dyDescent="0.25">
      <c r="A20" s="1">
        <f t="shared" si="1"/>
        <v>13</v>
      </c>
      <c r="B20" s="1">
        <f t="shared" si="2"/>
        <v>9.75</v>
      </c>
      <c r="C20" s="12">
        <f t="shared" si="0"/>
        <v>65.204528909440867</v>
      </c>
      <c r="D20" s="1"/>
      <c r="E20" s="4" t="s">
        <v>24</v>
      </c>
      <c r="F20" s="8">
        <f>F17*F$5</f>
        <v>22.063700267135932</v>
      </c>
      <c r="G20" s="6" t="s">
        <v>19</v>
      </c>
    </row>
    <row r="21" spans="1:13" x14ac:dyDescent="0.25">
      <c r="A21" s="1">
        <f t="shared" si="1"/>
        <v>14</v>
      </c>
      <c r="B21" s="1">
        <f t="shared" si="2"/>
        <v>10.5</v>
      </c>
      <c r="C21" s="12">
        <f t="shared" si="0"/>
        <v>69.904851182804464</v>
      </c>
      <c r="D21" s="1"/>
      <c r="E21" s="1"/>
      <c r="F21" s="1"/>
      <c r="G21" s="1"/>
    </row>
    <row r="22" spans="1:13" x14ac:dyDescent="0.25">
      <c r="A22" s="1">
        <f t="shared" si="1"/>
        <v>15</v>
      </c>
      <c r="B22" s="1">
        <f t="shared" si="2"/>
        <v>11.25</v>
      </c>
      <c r="C22" s="12">
        <f t="shared" si="0"/>
        <v>74.839974039116839</v>
      </c>
      <c r="D22" s="1"/>
      <c r="E22" s="1"/>
      <c r="F22" s="1"/>
      <c r="G22" s="1"/>
    </row>
    <row r="23" spans="1:13" x14ac:dyDescent="0.25">
      <c r="A23" s="1">
        <f t="shared" si="1"/>
        <v>16</v>
      </c>
      <c r="B23" s="1">
        <f t="shared" si="2"/>
        <v>12</v>
      </c>
      <c r="C23" s="12">
        <f t="shared" si="0"/>
        <v>80.013103552170861</v>
      </c>
      <c r="D23" s="1"/>
      <c r="E23" s="1"/>
      <c r="F23" s="1"/>
      <c r="G23" s="1"/>
    </row>
    <row r="24" spans="1:13" x14ac:dyDescent="0.25">
      <c r="A24" s="1">
        <f t="shared" si="1"/>
        <v>17</v>
      </c>
      <c r="B24" s="1">
        <f t="shared" si="2"/>
        <v>12.75</v>
      </c>
      <c r="C24" s="12">
        <f t="shared" si="0"/>
        <v>85.427484032853982</v>
      </c>
      <c r="D24" s="1"/>
      <c r="E24" s="1"/>
      <c r="F24" s="1"/>
      <c r="G24" s="1"/>
    </row>
    <row r="25" spans="1:13" x14ac:dyDescent="0.25">
      <c r="A25" s="1">
        <f t="shared" si="1"/>
        <v>18</v>
      </c>
      <c r="B25" s="1">
        <f t="shared" si="2"/>
        <v>13.5</v>
      </c>
      <c r="C25" s="12">
        <f t="shared" si="0"/>
        <v>91.086377262590574</v>
      </c>
      <c r="D25" s="1"/>
      <c r="E25" s="1"/>
      <c r="F25" s="1"/>
      <c r="G25" s="1"/>
    </row>
    <row r="26" spans="1:13" x14ac:dyDescent="0.25">
      <c r="A26" s="1">
        <f t="shared" si="1"/>
        <v>19</v>
      </c>
      <c r="B26" s="1">
        <f t="shared" si="2"/>
        <v>14.25</v>
      </c>
      <c r="C26" s="12">
        <f t="shared" si="0"/>
        <v>96.993047451200539</v>
      </c>
      <c r="D26" s="1"/>
      <c r="E26" s="1"/>
      <c r="F26" s="1"/>
      <c r="G26" s="1"/>
    </row>
    <row r="27" spans="1:13" x14ac:dyDescent="0.25">
      <c r="A27" s="1">
        <f>A26+1</f>
        <v>20</v>
      </c>
      <c r="B27" s="1">
        <f t="shared" si="2"/>
        <v>15</v>
      </c>
      <c r="C27" s="12">
        <f t="shared" si="0"/>
        <v>103.15075027918938</v>
      </c>
      <c r="D27" s="1"/>
      <c r="E27" s="1"/>
      <c r="F27" s="1"/>
      <c r="G27" s="1"/>
    </row>
  </sheetData>
  <mergeCells count="6">
    <mergeCell ref="I7:J9"/>
    <mergeCell ref="K7:L7"/>
    <mergeCell ref="M7:M9"/>
    <mergeCell ref="I13:J15"/>
    <mergeCell ref="K13:L13"/>
    <mergeCell ref="M13:M1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Светашев Владислав</dc:creator>
  <cp:lastModifiedBy>Светашев Владислав</cp:lastModifiedBy>
  <dcterms:created xsi:type="dcterms:W3CDTF">2015-06-05T18:19:34Z</dcterms:created>
  <dcterms:modified xsi:type="dcterms:W3CDTF">2020-05-18T13:15:29Z</dcterms:modified>
</cp:coreProperties>
</file>