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lad7\Documents\Универ\Цифровое моделирование\Лабы\8\"/>
    </mc:Choice>
  </mc:AlternateContent>
  <xr:revisionPtr revIDLastSave="0" documentId="13_ncr:1_{83616CA6-DE6E-4FAA-B44F-6DE2FEC6492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Лист1" sheetId="1" r:id="rId1"/>
    <sheet name="Лист2" sheetId="2" r:id="rId2"/>
  </sheets>
  <definedNames>
    <definedName name="solver_adj" localSheetId="0" hidden="1">Лист1!$C$12:$C$15</definedName>
    <definedName name="solver_adj" localSheetId="1" hidden="1">Лист2!$C$12:$C$15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Лист1!$C$12:$C$15</definedName>
    <definedName name="solver_lhs1" localSheetId="1" hidden="1">Лист2!$C$12</definedName>
    <definedName name="solver_lhs2" localSheetId="0" hidden="1">Лист1!$C$18</definedName>
    <definedName name="solver_lhs2" localSheetId="1" hidden="1">Лист2!$C$13</definedName>
    <definedName name="solver_lhs3" localSheetId="0" hidden="1">Лист1!$C$19</definedName>
    <definedName name="solver_lhs3" localSheetId="1" hidden="1">Лист2!$C$14</definedName>
    <definedName name="solver_lhs4" localSheetId="0" hidden="1">Лист1!$C$20</definedName>
    <definedName name="solver_lhs4" localSheetId="1" hidden="1">Лист2!$C$15</definedName>
    <definedName name="solver_lhs5" localSheetId="0" hidden="1">Лист1!$C$21</definedName>
    <definedName name="solver_lhs5" localSheetId="1" hidden="1">Лист2!$C$19</definedName>
    <definedName name="solver_lhs6" localSheetId="0" hidden="1">Лист1!$C$22</definedName>
    <definedName name="solver_lhs6" localSheetId="1" hidden="1">Лист2!$C$20</definedName>
    <definedName name="solver_lhs7" localSheetId="1" hidden="1">Лист2!$C$21</definedName>
    <definedName name="solver_lhs8" localSheetId="1" hidden="1">Лист2!$C$22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8</definedName>
    <definedName name="solver_nwt" localSheetId="0" hidden="1">1</definedName>
    <definedName name="solver_nwt" localSheetId="1" hidden="1">1</definedName>
    <definedName name="solver_opt" localSheetId="0" hidden="1">Лист1!$C$17</definedName>
    <definedName name="solver_opt" localSheetId="1" hidden="1">Лист2!$C$17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3</definedName>
    <definedName name="solver_rel3" localSheetId="0" hidden="1">1</definedName>
    <definedName name="solver_rel3" localSheetId="1" hidden="1">3</definedName>
    <definedName name="solver_rel4" localSheetId="0" hidden="1">1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1</definedName>
    <definedName name="solver_rel6" localSheetId="1" hidden="1">1</definedName>
    <definedName name="solver_rel7" localSheetId="1" hidden="1">1</definedName>
    <definedName name="solver_rel8" localSheetId="1" hidden="1">1</definedName>
    <definedName name="solver_rhs1" localSheetId="0" hidden="1">0</definedName>
    <definedName name="solver_rhs1" localSheetId="1" hidden="1">1000</definedName>
    <definedName name="solver_rhs2" localSheetId="0" hidden="1">Лист1!$G$5</definedName>
    <definedName name="solver_rhs2" localSheetId="1" hidden="1">200</definedName>
    <definedName name="solver_rhs3" localSheetId="0" hidden="1">Лист1!$G$6</definedName>
    <definedName name="solver_rhs3" localSheetId="1" hidden="1">20</definedName>
    <definedName name="solver_rhs4" localSheetId="0" hidden="1">Лист1!$G$7</definedName>
    <definedName name="solver_rhs4" localSheetId="1" hidden="1">10</definedName>
    <definedName name="solver_rhs5" localSheetId="0" hidden="1">Лист1!$G$8</definedName>
    <definedName name="solver_rhs5" localSheetId="1" hidden="1">Лист2!$G$6</definedName>
    <definedName name="solver_rhs6" localSheetId="0" hidden="1">Лист1!$G$9</definedName>
    <definedName name="solver_rhs6" localSheetId="1" hidden="1">Лист2!$G$7</definedName>
    <definedName name="solver_rhs7" localSheetId="1" hidden="1">Лист2!$G$8</definedName>
    <definedName name="solver_rhs8" localSheetId="1" hidden="1">Лист2!$G$9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F10" i="2"/>
  <c r="E10" i="2"/>
  <c r="D10" i="2"/>
  <c r="C10" i="2"/>
  <c r="C17" i="2" s="1"/>
  <c r="G9" i="2"/>
  <c r="G8" i="2"/>
  <c r="G7" i="2"/>
  <c r="G6" i="2"/>
  <c r="G5" i="2"/>
  <c r="C22" i="1"/>
  <c r="E10" i="1"/>
  <c r="D10" i="1"/>
  <c r="C10" i="1"/>
  <c r="G9" i="1"/>
  <c r="G8" i="1"/>
  <c r="G7" i="1"/>
  <c r="G6" i="1"/>
  <c r="G5" i="1"/>
  <c r="C21" i="1"/>
  <c r="C19" i="2" l="1"/>
  <c r="C22" i="2"/>
  <c r="C21" i="2"/>
  <c r="C20" i="2"/>
  <c r="C18" i="2"/>
  <c r="C20" i="1"/>
  <c r="C18" i="1"/>
  <c r="C19" i="1"/>
  <c r="C17" i="1"/>
</calcChain>
</file>

<file path=xl/sharedStrings.xml><?xml version="1.0" encoding="utf-8"?>
<sst xmlns="http://schemas.openxmlformats.org/spreadsheetml/2006/main" count="50" uniqueCount="25">
  <si>
    <t>p=</t>
  </si>
  <si>
    <t>q=</t>
  </si>
  <si>
    <t>Технологическая операция</t>
  </si>
  <si>
    <t>№ операции</t>
  </si>
  <si>
    <t>Волочение</t>
  </si>
  <si>
    <t>Наложение изоляции</t>
  </si>
  <si>
    <t>Скручивание элементов кабеля</t>
  </si>
  <si>
    <t>Освинцовывание</t>
  </si>
  <si>
    <t>Испытание и контроль</t>
  </si>
  <si>
    <t>Нормы затрат времени на каждый тип кабеля</t>
  </si>
  <si>
    <t>Общий ресурс рабочего времени</t>
  </si>
  <si>
    <t>тип</t>
  </si>
  <si>
    <t>Прибыль от продажи 1 км кабеля</t>
  </si>
  <si>
    <t>Тип кабеля</t>
  </si>
  <si>
    <t>количество</t>
  </si>
  <si>
    <t>x1</t>
  </si>
  <si>
    <t>x2</t>
  </si>
  <si>
    <t>x3</t>
  </si>
  <si>
    <t>x4</t>
  </si>
  <si>
    <t>значение функции Z=</t>
  </si>
  <si>
    <t>Правая часть ограничения 1</t>
  </si>
  <si>
    <t>Правая часть ограничения 2</t>
  </si>
  <si>
    <t>Правая часть ограничения 3</t>
  </si>
  <si>
    <t>Правая часть ограничения 4</t>
  </si>
  <si>
    <t>Правая часть ограничения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</si>
</sst>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zoomScale="85" zoomScaleNormal="85" workbookViewId="0">
      <selection activeCell="N10" sqref="N10"/>
    </sheetView>
  </sheetViews>
  <sheetFormatPr defaultRowHeight="15" x14ac:dyDescent="0.25"/>
  <cols>
    <col min="1" max="1" width="12.42578125" customWidth="1"/>
    <col min="2" max="2" width="30.28515625" customWidth="1"/>
    <col min="7" max="7" width="12.7109375" customWidth="1"/>
  </cols>
  <sheetData>
    <row r="1" spans="1:7" x14ac:dyDescent="0.25">
      <c r="A1" s="1" t="s">
        <v>0</v>
      </c>
      <c r="B1" s="2">
        <v>3</v>
      </c>
      <c r="C1" s="6"/>
      <c r="D1" s="6"/>
      <c r="E1" s="6"/>
      <c r="F1" s="6"/>
      <c r="G1" s="6"/>
    </row>
    <row r="2" spans="1:7" x14ac:dyDescent="0.25">
      <c r="A2" s="1" t="s">
        <v>1</v>
      </c>
      <c r="B2" s="2">
        <v>2</v>
      </c>
      <c r="C2" s="6"/>
      <c r="D2" s="6"/>
      <c r="E2" s="6"/>
      <c r="F2" s="6"/>
      <c r="G2" s="6"/>
    </row>
    <row r="3" spans="1:7" ht="29.25" customHeight="1" x14ac:dyDescent="0.25">
      <c r="A3" s="4" t="s">
        <v>2</v>
      </c>
      <c r="B3" s="4"/>
      <c r="C3" s="5" t="s">
        <v>9</v>
      </c>
      <c r="D3" s="5"/>
      <c r="E3" s="5"/>
      <c r="F3" s="5"/>
      <c r="G3" s="5" t="s">
        <v>10</v>
      </c>
    </row>
    <row r="4" spans="1:7" ht="31.5" customHeight="1" x14ac:dyDescent="0.25">
      <c r="A4" s="7" t="s">
        <v>3</v>
      </c>
      <c r="B4" s="7" t="s">
        <v>11</v>
      </c>
      <c r="C4" s="7">
        <v>1</v>
      </c>
      <c r="D4" s="7">
        <v>2</v>
      </c>
      <c r="E4" s="7">
        <v>3</v>
      </c>
      <c r="F4" s="7">
        <v>4</v>
      </c>
      <c r="G4" s="5"/>
    </row>
    <row r="5" spans="1:7" x14ac:dyDescent="0.25">
      <c r="A5" s="7">
        <v>1</v>
      </c>
      <c r="B5" s="7" t="s">
        <v>4</v>
      </c>
      <c r="C5" s="7">
        <v>12</v>
      </c>
      <c r="D5" s="7">
        <v>18</v>
      </c>
      <c r="E5" s="7">
        <v>16</v>
      </c>
      <c r="F5" s="7">
        <v>24</v>
      </c>
      <c r="G5" s="7">
        <f>72000*(1+2*B1+B2)</f>
        <v>648000</v>
      </c>
    </row>
    <row r="6" spans="1:7" x14ac:dyDescent="0.25">
      <c r="A6" s="7">
        <v>2</v>
      </c>
      <c r="B6" s="7" t="s">
        <v>5</v>
      </c>
      <c r="C6" s="7">
        <v>10</v>
      </c>
      <c r="D6" s="7">
        <v>4</v>
      </c>
      <c r="E6" s="7">
        <v>8</v>
      </c>
      <c r="F6" s="7">
        <v>7</v>
      </c>
      <c r="G6" s="7">
        <f>56000*(1+2*B1+B2)</f>
        <v>504000</v>
      </c>
    </row>
    <row r="7" spans="1:7" x14ac:dyDescent="0.25">
      <c r="A7" s="7">
        <v>3</v>
      </c>
      <c r="B7" s="7" t="s">
        <v>6</v>
      </c>
      <c r="C7" s="7">
        <v>64</v>
      </c>
      <c r="D7" s="7">
        <v>56</v>
      </c>
      <c r="E7" s="7">
        <v>60</v>
      </c>
      <c r="F7" s="7">
        <v>80</v>
      </c>
      <c r="G7" s="7">
        <f>111760*(1+2*B1+B2)</f>
        <v>1005840</v>
      </c>
    </row>
    <row r="8" spans="1:7" x14ac:dyDescent="0.25">
      <c r="A8" s="7">
        <v>4</v>
      </c>
      <c r="B8" s="7" t="s">
        <v>7</v>
      </c>
      <c r="C8" s="7">
        <v>30</v>
      </c>
      <c r="D8" s="7">
        <v>0</v>
      </c>
      <c r="E8" s="7">
        <v>18</v>
      </c>
      <c r="F8" s="7">
        <v>24</v>
      </c>
      <c r="G8" s="7">
        <f>36000*(1+2*B1+B2)</f>
        <v>324000</v>
      </c>
    </row>
    <row r="9" spans="1:7" x14ac:dyDescent="0.25">
      <c r="A9" s="7">
        <v>5</v>
      </c>
      <c r="B9" s="7" t="s">
        <v>8</v>
      </c>
      <c r="C9" s="7">
        <v>21</v>
      </c>
      <c r="D9" s="7">
        <v>15</v>
      </c>
      <c r="E9" s="7">
        <v>8</v>
      </c>
      <c r="F9" s="7">
        <v>30</v>
      </c>
      <c r="G9" s="7">
        <f>42000*(1+2*B1+B2)</f>
        <v>378000</v>
      </c>
    </row>
    <row r="10" spans="1:7" ht="32.25" customHeight="1" x14ac:dyDescent="0.25">
      <c r="A10" s="9" t="s">
        <v>12</v>
      </c>
      <c r="B10" s="9"/>
      <c r="C10" s="3">
        <f>12*(10+B1+0.5*B2)</f>
        <v>168</v>
      </c>
      <c r="D10" s="6">
        <f>8*(10+B1+0.4*B2)</f>
        <v>110.4</v>
      </c>
      <c r="E10" s="6">
        <f>10*(10+B1+0.3*B2)</f>
        <v>136</v>
      </c>
      <c r="F10" s="6">
        <f>13*(10+B1+0.2*B2)</f>
        <v>174.20000000000002</v>
      </c>
      <c r="G10" s="6"/>
    </row>
    <row r="11" spans="1:7" x14ac:dyDescent="0.25">
      <c r="A11" s="8" t="s">
        <v>13</v>
      </c>
      <c r="B11" s="8" t="s">
        <v>14</v>
      </c>
      <c r="C11" s="8"/>
      <c r="D11" s="6"/>
      <c r="E11" s="6"/>
      <c r="F11" s="6"/>
      <c r="G11" s="6"/>
    </row>
    <row r="12" spans="1:7" x14ac:dyDescent="0.25">
      <c r="A12" s="8">
        <v>1</v>
      </c>
      <c r="B12" s="8" t="s">
        <v>15</v>
      </c>
      <c r="C12" s="8">
        <v>10800.000000000002</v>
      </c>
      <c r="D12" s="6"/>
      <c r="E12" s="6"/>
      <c r="F12" s="6"/>
      <c r="G12" s="6"/>
    </row>
    <row r="13" spans="1:7" x14ac:dyDescent="0.25">
      <c r="A13" s="8">
        <v>2</v>
      </c>
      <c r="B13" s="8" t="s">
        <v>16</v>
      </c>
      <c r="C13" s="11">
        <v>5618.5714285714266</v>
      </c>
      <c r="D13" s="6"/>
      <c r="E13" s="6"/>
      <c r="F13" s="6"/>
      <c r="G13" s="6"/>
    </row>
    <row r="14" spans="1:7" x14ac:dyDescent="0.25">
      <c r="A14" s="8">
        <v>3</v>
      </c>
      <c r="B14" s="8" t="s">
        <v>17</v>
      </c>
      <c r="C14" s="8">
        <v>0</v>
      </c>
      <c r="D14" s="6"/>
      <c r="E14" s="6"/>
      <c r="F14" s="6"/>
      <c r="G14" s="6"/>
    </row>
    <row r="15" spans="1:7" x14ac:dyDescent="0.25">
      <c r="A15" s="8">
        <v>4</v>
      </c>
      <c r="B15" s="8" t="s">
        <v>18</v>
      </c>
      <c r="C15" s="8">
        <v>0</v>
      </c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 t="s">
        <v>19</v>
      </c>
      <c r="C17" s="6">
        <f>MMULT(C10:F10,C12:C15)</f>
        <v>2434690.2857142859</v>
      </c>
      <c r="D17" s="6"/>
      <c r="E17" s="6"/>
      <c r="F17" s="6"/>
      <c r="G17" s="6"/>
    </row>
    <row r="18" spans="1:7" x14ac:dyDescent="0.25">
      <c r="A18" s="6"/>
      <c r="B18" s="6" t="s">
        <v>20</v>
      </c>
      <c r="C18" s="6">
        <f>MMULT(C5:F5,$C$12:$C$15)</f>
        <v>230734.28571428571</v>
      </c>
      <c r="D18" s="6"/>
      <c r="E18" s="6"/>
      <c r="F18" s="6"/>
      <c r="G18" s="6"/>
    </row>
    <row r="19" spans="1:7" x14ac:dyDescent="0.25">
      <c r="A19" s="6"/>
      <c r="B19" s="6" t="s">
        <v>21</v>
      </c>
      <c r="C19" s="6">
        <f t="shared" ref="C19:C22" si="0">MMULT(C6:F6,$C$12:$C$15)</f>
        <v>130474.28571428572</v>
      </c>
      <c r="D19" s="6"/>
      <c r="E19" s="6"/>
      <c r="F19" s="6"/>
      <c r="G19" s="6"/>
    </row>
    <row r="20" spans="1:7" x14ac:dyDescent="0.25">
      <c r="A20" s="6"/>
      <c r="B20" s="6" t="s">
        <v>22</v>
      </c>
      <c r="C20" s="6">
        <f t="shared" si="0"/>
        <v>1005840</v>
      </c>
      <c r="D20" s="6"/>
      <c r="E20" s="6"/>
      <c r="F20" s="6"/>
      <c r="G20" s="6"/>
    </row>
    <row r="21" spans="1:7" x14ac:dyDescent="0.25">
      <c r="A21" s="6"/>
      <c r="B21" s="6" t="s">
        <v>23</v>
      </c>
      <c r="C21" s="6">
        <f t="shared" si="0"/>
        <v>324000.00000000006</v>
      </c>
      <c r="D21" s="6"/>
      <c r="E21" s="6"/>
      <c r="F21" s="6"/>
      <c r="G21" s="6"/>
    </row>
    <row r="22" spans="1:7" x14ac:dyDescent="0.25">
      <c r="A22" s="6"/>
      <c r="B22" s="6" t="s">
        <v>24</v>
      </c>
      <c r="C22" s="6">
        <f t="shared" si="0"/>
        <v>311078.57142857142</v>
      </c>
      <c r="D22" s="6"/>
      <c r="E22" s="6"/>
      <c r="F22" s="6"/>
      <c r="G22" s="6"/>
    </row>
  </sheetData>
  <mergeCells count="4">
    <mergeCell ref="A3:B3"/>
    <mergeCell ref="C3:F3"/>
    <mergeCell ref="G3:G4"/>
    <mergeCell ref="A10:B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A3FE-CE5E-4991-B3C2-30D71CD21B13}">
  <dimension ref="A1:G22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2.42578125" customWidth="1"/>
    <col min="2" max="2" width="30.28515625" customWidth="1"/>
    <col min="7" max="7" width="12.7109375" customWidth="1"/>
  </cols>
  <sheetData>
    <row r="1" spans="1:7" x14ac:dyDescent="0.25">
      <c r="A1" s="1" t="s">
        <v>0</v>
      </c>
      <c r="B1" s="2">
        <v>3</v>
      </c>
      <c r="C1" s="6"/>
      <c r="D1" s="6"/>
      <c r="E1" s="6"/>
      <c r="F1" s="6"/>
      <c r="G1" s="6"/>
    </row>
    <row r="2" spans="1:7" x14ac:dyDescent="0.25">
      <c r="A2" s="1" t="s">
        <v>1</v>
      </c>
      <c r="B2" s="2">
        <v>2</v>
      </c>
      <c r="C2" s="6"/>
      <c r="D2" s="6"/>
      <c r="E2" s="6"/>
      <c r="F2" s="6"/>
      <c r="G2" s="6"/>
    </row>
    <row r="3" spans="1:7" ht="29.25" customHeight="1" x14ac:dyDescent="0.25">
      <c r="A3" s="4" t="s">
        <v>2</v>
      </c>
      <c r="B3" s="4"/>
      <c r="C3" s="5" t="s">
        <v>9</v>
      </c>
      <c r="D3" s="5"/>
      <c r="E3" s="5"/>
      <c r="F3" s="5"/>
      <c r="G3" s="5" t="s">
        <v>10</v>
      </c>
    </row>
    <row r="4" spans="1:7" ht="31.5" customHeight="1" x14ac:dyDescent="0.25">
      <c r="A4" s="7" t="s">
        <v>3</v>
      </c>
      <c r="B4" s="7" t="s">
        <v>11</v>
      </c>
      <c r="C4" s="7">
        <v>1</v>
      </c>
      <c r="D4" s="7">
        <v>2</v>
      </c>
      <c r="E4" s="7">
        <v>3</v>
      </c>
      <c r="F4" s="7">
        <v>4</v>
      </c>
      <c r="G4" s="5"/>
    </row>
    <row r="5" spans="1:7" x14ac:dyDescent="0.25">
      <c r="A5" s="7">
        <v>1</v>
      </c>
      <c r="B5" s="7" t="s">
        <v>4</v>
      </c>
      <c r="C5" s="7">
        <v>12</v>
      </c>
      <c r="D5" s="7">
        <v>18</v>
      </c>
      <c r="E5" s="7">
        <v>16</v>
      </c>
      <c r="F5" s="7">
        <v>24</v>
      </c>
      <c r="G5" s="7">
        <f>72000*(1+2*B1+B2)</f>
        <v>648000</v>
      </c>
    </row>
    <row r="6" spans="1:7" x14ac:dyDescent="0.25">
      <c r="A6" s="7">
        <v>2</v>
      </c>
      <c r="B6" s="7" t="s">
        <v>5</v>
      </c>
      <c r="C6" s="7">
        <v>10</v>
      </c>
      <c r="D6" s="7">
        <v>4</v>
      </c>
      <c r="E6" s="7">
        <v>8</v>
      </c>
      <c r="F6" s="7">
        <v>7</v>
      </c>
      <c r="G6" s="7">
        <f>56000*(1+2*B1+B2)</f>
        <v>504000</v>
      </c>
    </row>
    <row r="7" spans="1:7" x14ac:dyDescent="0.25">
      <c r="A7" s="7">
        <v>3</v>
      </c>
      <c r="B7" s="7" t="s">
        <v>6</v>
      </c>
      <c r="C7" s="7">
        <v>64</v>
      </c>
      <c r="D7" s="7">
        <v>56</v>
      </c>
      <c r="E7" s="7">
        <v>60</v>
      </c>
      <c r="F7" s="7">
        <v>80</v>
      </c>
      <c r="G7" s="7">
        <f>111760*(1+2*B1+B2)</f>
        <v>1005840</v>
      </c>
    </row>
    <row r="8" spans="1:7" x14ac:dyDescent="0.25">
      <c r="A8" s="7">
        <v>4</v>
      </c>
      <c r="B8" s="7" t="s">
        <v>7</v>
      </c>
      <c r="C8" s="7">
        <v>30</v>
      </c>
      <c r="D8" s="7">
        <v>0</v>
      </c>
      <c r="E8" s="7">
        <v>18</v>
      </c>
      <c r="F8" s="7">
        <v>24</v>
      </c>
      <c r="G8" s="7">
        <f>36000*(1+2*B1+B2)</f>
        <v>324000</v>
      </c>
    </row>
    <row r="9" spans="1:7" x14ac:dyDescent="0.25">
      <c r="A9" s="7">
        <v>5</v>
      </c>
      <c r="B9" s="7" t="s">
        <v>8</v>
      </c>
      <c r="C9" s="7">
        <v>21</v>
      </c>
      <c r="D9" s="7">
        <v>15</v>
      </c>
      <c r="E9" s="7">
        <v>8</v>
      </c>
      <c r="F9" s="7">
        <v>30</v>
      </c>
      <c r="G9" s="7">
        <f>42000*(1+2*B1+B2)</f>
        <v>378000</v>
      </c>
    </row>
    <row r="10" spans="1:7" ht="32.25" customHeight="1" x14ac:dyDescent="0.25">
      <c r="A10" s="9" t="s">
        <v>12</v>
      </c>
      <c r="B10" s="9"/>
      <c r="C10" s="3">
        <f>12*(10+B1+0.5*B2)</f>
        <v>168</v>
      </c>
      <c r="D10" s="6">
        <f>8*(10+B1+0.4*B2)</f>
        <v>110.4</v>
      </c>
      <c r="E10" s="6">
        <f>10*(10+B1+0.3*B2)</f>
        <v>136</v>
      </c>
      <c r="F10" s="6">
        <f>13*(10+B1+0.2*B2)</f>
        <v>174.20000000000002</v>
      </c>
      <c r="G10" s="6"/>
    </row>
    <row r="11" spans="1:7" x14ac:dyDescent="0.25">
      <c r="A11" s="8" t="s">
        <v>13</v>
      </c>
      <c r="B11" s="8" t="s">
        <v>14</v>
      </c>
      <c r="C11" s="8"/>
      <c r="D11" s="6"/>
      <c r="E11" s="6"/>
      <c r="F11" s="6"/>
      <c r="G11" s="6"/>
    </row>
    <row r="12" spans="1:7" x14ac:dyDescent="0.25">
      <c r="A12" s="8">
        <v>1</v>
      </c>
      <c r="B12" s="8" t="s">
        <v>15</v>
      </c>
      <c r="C12" s="8">
        <v>10780.000005798094</v>
      </c>
      <c r="D12" s="6"/>
      <c r="E12" s="6"/>
      <c r="F12" s="6"/>
      <c r="G12" s="6"/>
    </row>
    <row r="13" spans="1:7" x14ac:dyDescent="0.25">
      <c r="A13" s="8">
        <v>2</v>
      </c>
      <c r="B13" s="8" t="s">
        <v>16</v>
      </c>
      <c r="C13" s="10">
        <v>5605.7142803457355</v>
      </c>
      <c r="D13" s="6"/>
      <c r="E13" s="6"/>
      <c r="F13" s="6"/>
      <c r="G13" s="6"/>
    </row>
    <row r="14" spans="1:7" x14ac:dyDescent="0.25">
      <c r="A14" s="8">
        <v>3</v>
      </c>
      <c r="B14" s="8" t="s">
        <v>17</v>
      </c>
      <c r="C14" s="8">
        <v>20</v>
      </c>
      <c r="D14" s="6"/>
      <c r="E14" s="6"/>
      <c r="F14" s="6"/>
      <c r="G14" s="6"/>
    </row>
    <row r="15" spans="1:7" x14ac:dyDescent="0.25">
      <c r="A15" s="8">
        <v>4</v>
      </c>
      <c r="B15" s="8" t="s">
        <v>18</v>
      </c>
      <c r="C15" s="8">
        <v>10.000000000000004</v>
      </c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 t="s">
        <v>19</v>
      </c>
      <c r="C17" s="6">
        <f>MMULT(C10:F10,C12:C15)</f>
        <v>2434372.8575242488</v>
      </c>
      <c r="D17" s="6"/>
      <c r="E17" s="6"/>
      <c r="F17" s="6"/>
      <c r="G17" s="6"/>
    </row>
    <row r="18" spans="1:7" x14ac:dyDescent="0.25">
      <c r="A18" s="6"/>
      <c r="B18" s="6" t="s">
        <v>20</v>
      </c>
      <c r="C18" s="6">
        <f>MMULT(C5:F5,$C$12:$C$15)</f>
        <v>230822.85711580038</v>
      </c>
      <c r="D18" s="6"/>
      <c r="E18" s="6"/>
      <c r="F18" s="6"/>
      <c r="G18" s="6"/>
    </row>
    <row r="19" spans="1:7" x14ac:dyDescent="0.25">
      <c r="A19" s="6"/>
      <c r="B19" s="6" t="s">
        <v>21</v>
      </c>
      <c r="C19" s="6">
        <f t="shared" ref="C19:C22" si="0">MMULT(C6:F6,$C$12:$C$15)</f>
        <v>130452.85717936388</v>
      </c>
      <c r="D19" s="6"/>
      <c r="E19" s="6"/>
      <c r="F19" s="6"/>
      <c r="G19" s="6"/>
    </row>
    <row r="20" spans="1:7" x14ac:dyDescent="0.25">
      <c r="A20" s="6"/>
      <c r="B20" s="6" t="s">
        <v>22</v>
      </c>
      <c r="C20" s="6">
        <f t="shared" si="0"/>
        <v>1005840.0000704392</v>
      </c>
      <c r="D20" s="6"/>
      <c r="E20" s="6"/>
      <c r="F20" s="6"/>
      <c r="G20" s="6"/>
    </row>
    <row r="21" spans="1:7" x14ac:dyDescent="0.25">
      <c r="A21" s="6"/>
      <c r="B21" s="6" t="s">
        <v>23</v>
      </c>
      <c r="C21" s="6">
        <f t="shared" si="0"/>
        <v>324000.00017394283</v>
      </c>
      <c r="D21" s="6"/>
      <c r="E21" s="6"/>
      <c r="F21" s="6"/>
      <c r="G21" s="6"/>
    </row>
    <row r="22" spans="1:7" x14ac:dyDescent="0.25">
      <c r="A22" s="6"/>
      <c r="B22" s="6" t="s">
        <v>24</v>
      </c>
      <c r="C22" s="6">
        <f t="shared" si="0"/>
        <v>310925.71432694601</v>
      </c>
      <c r="D22" s="6"/>
      <c r="E22" s="6"/>
      <c r="F22" s="6"/>
      <c r="G22" s="6"/>
    </row>
  </sheetData>
  <mergeCells count="4">
    <mergeCell ref="A3:B3"/>
    <mergeCell ref="C3:F3"/>
    <mergeCell ref="G3:G4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Светашев Владислав</dc:creator>
  <cp:lastModifiedBy>Светашев Владислав</cp:lastModifiedBy>
  <dcterms:created xsi:type="dcterms:W3CDTF">2015-06-05T18:19:34Z</dcterms:created>
  <dcterms:modified xsi:type="dcterms:W3CDTF">2020-05-18T17:14:23Z</dcterms:modified>
</cp:coreProperties>
</file>